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0" windowWidth="20490" windowHeight="7740" firstSheet="7" activeTab="12"/>
  </bookViews>
  <sheets>
    <sheet name="DSM" sheetId="44" r:id="rId1"/>
    <sheet name="Allocation" sheetId="12" r:id="rId2"/>
    <sheet name="frq" sheetId="39" r:id="rId3"/>
    <sheet name="IDT-1" sheetId="40" r:id="rId4"/>
    <sheet name="TWOMCL" sheetId="38" r:id="rId5"/>
    <sheet name="EDWPCL" sheetId="52" r:id="rId6"/>
    <sheet name="MSW BWN" sheetId="53" r:id="rId7"/>
    <sheet name="IEX" sheetId="7" r:id="rId8"/>
    <sheet name="STOA" sheetId="4" r:id="rId9"/>
    <sheet name="PXIL" sheetId="68" r:id="rId10"/>
    <sheet name="RTM_IEX" sheetId="69" r:id="rId11"/>
    <sheet name="RTM_PXI" sheetId="70" r:id="rId12"/>
    <sheet name="GDAM_IEX" sheetId="71" r:id="rId13"/>
    <sheet name="GDAM_PXI" sheetId="72" r:id="rId14"/>
    <sheet name="BRPL" sheetId="24" r:id="rId15"/>
    <sheet name="BYPL" sheetId="26" r:id="rId16"/>
    <sheet name="TPDDL" sheetId="29" r:id="rId17"/>
    <sheet name="NDMC" sheetId="28" r:id="rId18"/>
    <sheet name="MES" sheetId="27" r:id="rId19"/>
    <sheet name="NRail" sheetId="30" r:id="rId20"/>
    <sheet name="PPCL" sheetId="65" r:id="rId21"/>
    <sheet name="GT" sheetId="66" r:id="rId22"/>
    <sheet name="BAWANA" sheetId="14" r:id="rId23"/>
    <sheet name="Extra" sheetId="15" r:id="rId24"/>
    <sheet name="BTPS" sheetId="16" r:id="rId25"/>
    <sheet name="PPCL_NG" sheetId="55" r:id="rId26"/>
    <sheet name="PPCL_Spot" sheetId="56" r:id="rId27"/>
    <sheet name="GT_NG" sheetId="57" r:id="rId28"/>
    <sheet name="GT_Spot" sheetId="58" r:id="rId29"/>
    <sheet name="Bawana_NG" sheetId="61" r:id="rId30"/>
    <sheet name="Bawana_RLNG" sheetId="62" r:id="rId31"/>
    <sheet name="Bawana_Spot" sheetId="63" r:id="rId32"/>
    <sheet name="Entt_ISGS" sheetId="6" r:id="rId33"/>
    <sheet name="ISGS_exbus" sheetId="1" r:id="rId34"/>
    <sheet name="ISGS_Delhi_pp" sheetId="11" r:id="rId35"/>
    <sheet name="URS_exbus" sheetId="5" r:id="rId36"/>
    <sheet name="URS_Delhi_pp" sheetId="31" r:id="rId37"/>
    <sheet name="LTA" sheetId="2" r:id="rId38"/>
    <sheet name="MTOA" sheetId="51" r:id="rId39"/>
    <sheet name="BRPL_ISGS_exbus" sheetId="20" r:id="rId40"/>
    <sheet name="BYPL_ISGS_exbus" sheetId="21" r:id="rId41"/>
    <sheet name="TPDDL_ISGS_exbus" sheetId="22" r:id="rId42"/>
    <sheet name="NDMC_ISGS_exbus" sheetId="23" r:id="rId43"/>
    <sheet name="NRail_ISGS_exbus" sheetId="67" r:id="rId44"/>
    <sheet name="correspondence_sheet" sheetId="9" r:id="rId45"/>
    <sheet name="Regulation" sheetId="10" r:id="rId46"/>
    <sheet name="BRPL_EOD" sheetId="32" r:id="rId47"/>
    <sheet name="BYPL_EOD" sheetId="33" r:id="rId48"/>
    <sheet name="TPDDL_EOD" sheetId="34" r:id="rId49"/>
    <sheet name="NDMC_EOD" sheetId="35" r:id="rId50"/>
    <sheet name="MES_EOD" sheetId="36" r:id="rId51"/>
    <sheet name="Delhi_Gen_EOD" sheetId="64" r:id="rId52"/>
    <sheet name="BRPL_Sur" sheetId="25" r:id="rId53"/>
    <sheet name="BYPL_Sur" sheetId="45" r:id="rId54"/>
    <sheet name="MES_Sur" sheetId="46" r:id="rId55"/>
    <sheet name="NDMC_Sur" sheetId="47" r:id="rId56"/>
    <sheet name="NDPL_Sur" sheetId="48" r:id="rId57"/>
    <sheet name="IDT-1 Calculation" sheetId="54" r:id="rId58"/>
  </sheets>
  <externalReferences>
    <externalReference r:id="rId59"/>
    <externalReference r:id="rId60"/>
    <externalReference r:id="rId61"/>
    <externalReference r:id="rId62"/>
  </externalReferences>
  <definedNames>
    <definedName name="INT" localSheetId="0">#REF!</definedName>
    <definedName name="INT" localSheetId="2">#REF!</definedName>
    <definedName name="INT" localSheetId="4">#REF!</definedName>
    <definedName name="klp" localSheetId="12">#REF!</definedName>
    <definedName name="klp" localSheetId="13">#REF!</definedName>
    <definedName name="klp" localSheetId="6">#REF!</definedName>
    <definedName name="klp" localSheetId="43">#REF!</definedName>
    <definedName name="klp" localSheetId="9">#REF!</definedName>
    <definedName name="klp" localSheetId="10">#REF!</definedName>
    <definedName name="klp" localSheetId="11">#REF!</definedName>
    <definedName name="klp">#REF!</definedName>
  </definedNames>
  <calcPr calcId="124519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DJ3" i="1"/>
  <c r="AZ3" s="1"/>
  <c r="AZ98" i="6"/>
  <c r="AZ97"/>
  <c r="AZ96"/>
  <c r="AZ95"/>
  <c r="AZ94"/>
  <c r="AZ93"/>
  <c r="AZ92"/>
  <c r="AZ91"/>
  <c r="AZ90"/>
  <c r="AZ89"/>
  <c r="AZ88"/>
  <c r="AZ87"/>
  <c r="AZ86"/>
  <c r="AZ85"/>
  <c r="AZ84"/>
  <c r="AZ83"/>
  <c r="AZ82"/>
  <c r="AZ81"/>
  <c r="AZ80"/>
  <c r="AZ79"/>
  <c r="AZ78"/>
  <c r="AZ77"/>
  <c r="AZ76"/>
  <c r="AZ75"/>
  <c r="AZ74"/>
  <c r="AZ73"/>
  <c r="AZ72"/>
  <c r="AZ71"/>
  <c r="AZ70"/>
  <c r="AZ69"/>
  <c r="AZ68"/>
  <c r="AZ67"/>
  <c r="AZ66"/>
  <c r="AZ65"/>
  <c r="AZ64"/>
  <c r="AZ63"/>
  <c r="AZ62"/>
  <c r="AZ61"/>
  <c r="AZ60"/>
  <c r="AZ59"/>
  <c r="AZ58"/>
  <c r="AZ57"/>
  <c r="AZ56"/>
  <c r="AZ55"/>
  <c r="AZ54"/>
  <c r="AZ53"/>
  <c r="AZ52"/>
  <c r="AZ51"/>
  <c r="AZ50"/>
  <c r="AZ49"/>
  <c r="AZ48"/>
  <c r="AZ47"/>
  <c r="AZ46"/>
  <c r="AZ45"/>
  <c r="AZ44"/>
  <c r="AZ43"/>
  <c r="AZ42"/>
  <c r="AZ41"/>
  <c r="AZ40"/>
  <c r="AZ39"/>
  <c r="AZ38"/>
  <c r="AZ37"/>
  <c r="AZ36"/>
  <c r="AZ35"/>
  <c r="AZ34"/>
  <c r="AZ33"/>
  <c r="AZ32"/>
  <c r="AZ31"/>
  <c r="AZ30"/>
  <c r="AZ29"/>
  <c r="AZ28"/>
  <c r="AZ27"/>
  <c r="AZ26"/>
  <c r="AZ25"/>
  <c r="AZ24"/>
  <c r="AZ23"/>
  <c r="AZ22"/>
  <c r="AZ21"/>
  <c r="AZ20"/>
  <c r="AZ19"/>
  <c r="AZ18"/>
  <c r="AZ17"/>
  <c r="AZ16"/>
  <c r="AZ15"/>
  <c r="AZ14"/>
  <c r="AZ13"/>
  <c r="AZ12"/>
  <c r="AZ11"/>
  <c r="AZ10"/>
  <c r="AZ9"/>
  <c r="AZ8"/>
  <c r="AZ7"/>
  <c r="AZ6"/>
  <c r="AZ5"/>
  <c r="AZ4"/>
  <c r="AZ3"/>
  <c r="AZ98" i="5"/>
  <c r="AZ97"/>
  <c r="AZ96"/>
  <c r="AZ95"/>
  <c r="AZ94"/>
  <c r="AZ93"/>
  <c r="AZ92"/>
  <c r="AZ91"/>
  <c r="AZ90"/>
  <c r="AZ89"/>
  <c r="AZ88"/>
  <c r="AZ87"/>
  <c r="AZ86"/>
  <c r="AZ85"/>
  <c r="AZ84"/>
  <c r="AZ83"/>
  <c r="AZ82"/>
  <c r="AZ81"/>
  <c r="AZ80"/>
  <c r="AZ79"/>
  <c r="AZ78"/>
  <c r="AZ77"/>
  <c r="AZ76"/>
  <c r="AZ75"/>
  <c r="AZ74"/>
  <c r="AZ73"/>
  <c r="AZ72"/>
  <c r="AZ71"/>
  <c r="AZ70"/>
  <c r="AZ69"/>
  <c r="AZ68"/>
  <c r="AZ67"/>
  <c r="AZ66"/>
  <c r="AZ65"/>
  <c r="AZ64"/>
  <c r="AZ63"/>
  <c r="AZ62"/>
  <c r="AZ61"/>
  <c r="AZ60"/>
  <c r="AZ59"/>
  <c r="AZ58"/>
  <c r="AZ57"/>
  <c r="AZ56"/>
  <c r="AZ55"/>
  <c r="AZ54"/>
  <c r="AZ53"/>
  <c r="AZ52"/>
  <c r="AZ51"/>
  <c r="AZ50"/>
  <c r="AZ49"/>
  <c r="AZ48"/>
  <c r="AZ47"/>
  <c r="AZ46"/>
  <c r="AZ45"/>
  <c r="AZ44"/>
  <c r="AZ43"/>
  <c r="AZ42"/>
  <c r="AZ41"/>
  <c r="AZ40"/>
  <c r="AZ39"/>
  <c r="AZ38"/>
  <c r="AZ37"/>
  <c r="AZ36"/>
  <c r="AZ35"/>
  <c r="AZ34"/>
  <c r="AZ33"/>
  <c r="AZ32"/>
  <c r="AZ31"/>
  <c r="AZ30"/>
  <c r="AZ29"/>
  <c r="AZ28"/>
  <c r="AZ27"/>
  <c r="AZ26"/>
  <c r="AZ25"/>
  <c r="AZ24"/>
  <c r="AZ23"/>
  <c r="AZ22"/>
  <c r="AZ21"/>
  <c r="AZ20"/>
  <c r="AZ19"/>
  <c r="AZ18"/>
  <c r="AZ17"/>
  <c r="AZ16"/>
  <c r="AZ15"/>
  <c r="AZ14"/>
  <c r="AZ13"/>
  <c r="AZ12"/>
  <c r="AZ11"/>
  <c r="AZ10"/>
  <c r="AZ9"/>
  <c r="AZ8"/>
  <c r="AZ7"/>
  <c r="AZ6"/>
  <c r="AZ5"/>
  <c r="AZ4"/>
  <c r="AZ3"/>
  <c r="AZ4" i="31"/>
  <c r="AZ5"/>
  <c r="AZ6"/>
  <c r="AZ7"/>
  <c r="AZ8"/>
  <c r="AZ9"/>
  <c r="AZ10"/>
  <c r="AZ11"/>
  <c r="AZ12"/>
  <c r="AZ13"/>
  <c r="AZ14"/>
  <c r="AZ15"/>
  <c r="AZ16"/>
  <c r="AZ17"/>
  <c r="AZ18"/>
  <c r="AZ19"/>
  <c r="AZ20"/>
  <c r="AZ21"/>
  <c r="AZ22"/>
  <c r="AZ23"/>
  <c r="AZ24"/>
  <c r="AZ25"/>
  <c r="AZ26"/>
  <c r="AZ27"/>
  <c r="AZ28"/>
  <c r="AZ29"/>
  <c r="AZ30"/>
  <c r="AZ31"/>
  <c r="AZ32"/>
  <c r="AZ33"/>
  <c r="AZ34"/>
  <c r="AZ35"/>
  <c r="AZ36"/>
  <c r="AZ37"/>
  <c r="AZ38"/>
  <c r="AZ39"/>
  <c r="AZ40"/>
  <c r="AZ41"/>
  <c r="AZ42"/>
  <c r="AZ43"/>
  <c r="AZ44"/>
  <c r="AZ45"/>
  <c r="AZ46"/>
  <c r="AZ47"/>
  <c r="AZ48"/>
  <c r="AZ49"/>
  <c r="AZ50"/>
  <c r="AZ51"/>
  <c r="AZ52"/>
  <c r="AZ53"/>
  <c r="AZ54"/>
  <c r="AZ55"/>
  <c r="AZ56"/>
  <c r="AZ57"/>
  <c r="AZ58"/>
  <c r="AZ59"/>
  <c r="AZ60"/>
  <c r="AZ61"/>
  <c r="AZ62"/>
  <c r="AZ63"/>
  <c r="AZ64"/>
  <c r="AZ65"/>
  <c r="AZ66"/>
  <c r="AZ67"/>
  <c r="AZ68"/>
  <c r="AZ69"/>
  <c r="AZ70"/>
  <c r="AZ71"/>
  <c r="AZ72"/>
  <c r="AZ73"/>
  <c r="AZ74"/>
  <c r="AZ75"/>
  <c r="AZ76"/>
  <c r="AZ77"/>
  <c r="AZ78"/>
  <c r="AZ79"/>
  <c r="AZ80"/>
  <c r="AZ81"/>
  <c r="AZ82"/>
  <c r="AZ83"/>
  <c r="AZ84"/>
  <c r="AZ85"/>
  <c r="AZ86"/>
  <c r="AZ87"/>
  <c r="AZ88"/>
  <c r="AZ89"/>
  <c r="AZ90"/>
  <c r="AZ91"/>
  <c r="AZ92"/>
  <c r="AZ93"/>
  <c r="AZ94"/>
  <c r="AZ95"/>
  <c r="AZ96"/>
  <c r="AZ97"/>
  <c r="AZ98"/>
  <c r="AZ3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DJ6"/>
  <c r="DJ5"/>
  <c r="DJ4"/>
  <c r="DJ3"/>
  <c r="DJ99" s="1"/>
  <c r="DI99" i="5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DJ6"/>
  <c r="DJ5"/>
  <c r="DJ4"/>
  <c r="DJ3"/>
  <c r="DJ99" s="1"/>
  <c r="DI99" i="11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AZ98" s="1"/>
  <c r="DJ97"/>
  <c r="AZ97" s="1"/>
  <c r="DJ96"/>
  <c r="AZ96" s="1"/>
  <c r="DJ95"/>
  <c r="AZ95" s="1"/>
  <c r="DJ94"/>
  <c r="AZ94" s="1"/>
  <c r="DJ93"/>
  <c r="AZ93" s="1"/>
  <c r="DJ92"/>
  <c r="AZ92" s="1"/>
  <c r="DJ91"/>
  <c r="AZ91" s="1"/>
  <c r="DJ90"/>
  <c r="AZ90" s="1"/>
  <c r="DJ89"/>
  <c r="AZ89" s="1"/>
  <c r="DJ88"/>
  <c r="AZ88" s="1"/>
  <c r="DJ87"/>
  <c r="AZ87" s="1"/>
  <c r="DJ86"/>
  <c r="AZ86" s="1"/>
  <c r="DJ85"/>
  <c r="AZ85" s="1"/>
  <c r="DJ84"/>
  <c r="AZ84" s="1"/>
  <c r="DJ83"/>
  <c r="AZ83" s="1"/>
  <c r="DJ82"/>
  <c r="AZ82" s="1"/>
  <c r="DJ81"/>
  <c r="AZ81" s="1"/>
  <c r="DJ80"/>
  <c r="AZ80" s="1"/>
  <c r="DJ79"/>
  <c r="AZ79" s="1"/>
  <c r="DJ78"/>
  <c r="AZ78" s="1"/>
  <c r="DJ77"/>
  <c r="AZ77" s="1"/>
  <c r="DJ76"/>
  <c r="AZ76" s="1"/>
  <c r="DJ75"/>
  <c r="AZ75" s="1"/>
  <c r="DJ74"/>
  <c r="AZ74" s="1"/>
  <c r="DJ73"/>
  <c r="AZ73" s="1"/>
  <c r="DJ72"/>
  <c r="AZ72" s="1"/>
  <c r="DJ71"/>
  <c r="AZ71" s="1"/>
  <c r="DJ70"/>
  <c r="AZ70" s="1"/>
  <c r="DJ69"/>
  <c r="AZ69" s="1"/>
  <c r="DJ68"/>
  <c r="AZ68" s="1"/>
  <c r="DJ67"/>
  <c r="AZ67" s="1"/>
  <c r="DJ66"/>
  <c r="AZ66" s="1"/>
  <c r="DJ65"/>
  <c r="AZ65" s="1"/>
  <c r="DJ64"/>
  <c r="AZ64" s="1"/>
  <c r="DJ63"/>
  <c r="AZ63" s="1"/>
  <c r="DJ62"/>
  <c r="AZ62" s="1"/>
  <c r="DJ61"/>
  <c r="AZ61" s="1"/>
  <c r="DJ60"/>
  <c r="AZ60" s="1"/>
  <c r="DJ59"/>
  <c r="AZ59" s="1"/>
  <c r="DJ58"/>
  <c r="AZ58" s="1"/>
  <c r="DJ57"/>
  <c r="AZ57" s="1"/>
  <c r="DJ56"/>
  <c r="AZ56" s="1"/>
  <c r="DJ55"/>
  <c r="AZ55" s="1"/>
  <c r="DJ54"/>
  <c r="AZ54" s="1"/>
  <c r="DJ53"/>
  <c r="AZ53" s="1"/>
  <c r="DJ52"/>
  <c r="AZ52" s="1"/>
  <c r="DJ51"/>
  <c r="AZ51" s="1"/>
  <c r="DJ50"/>
  <c r="AZ50" s="1"/>
  <c r="DJ49"/>
  <c r="AZ49" s="1"/>
  <c r="DJ48"/>
  <c r="AZ48" s="1"/>
  <c r="DJ47"/>
  <c r="AZ47" s="1"/>
  <c r="DJ46"/>
  <c r="AZ46" s="1"/>
  <c r="DJ45"/>
  <c r="AZ45" s="1"/>
  <c r="DJ44"/>
  <c r="AZ44" s="1"/>
  <c r="DJ43"/>
  <c r="AZ43" s="1"/>
  <c r="DJ42"/>
  <c r="AZ42" s="1"/>
  <c r="DJ41"/>
  <c r="AZ41" s="1"/>
  <c r="DJ40"/>
  <c r="AZ40" s="1"/>
  <c r="DJ39"/>
  <c r="AZ39" s="1"/>
  <c r="DJ38"/>
  <c r="AZ38" s="1"/>
  <c r="DJ37"/>
  <c r="AZ37" s="1"/>
  <c r="DJ36"/>
  <c r="AZ36" s="1"/>
  <c r="DJ35"/>
  <c r="AZ35" s="1"/>
  <c r="DJ34"/>
  <c r="AZ34" s="1"/>
  <c r="DJ33"/>
  <c r="AZ33" s="1"/>
  <c r="DJ32"/>
  <c r="AZ32" s="1"/>
  <c r="DJ31"/>
  <c r="AZ31" s="1"/>
  <c r="DJ30"/>
  <c r="AZ30" s="1"/>
  <c r="DJ29"/>
  <c r="AZ29" s="1"/>
  <c r="DJ28"/>
  <c r="AZ28" s="1"/>
  <c r="DJ27"/>
  <c r="AZ27" s="1"/>
  <c r="DJ26"/>
  <c r="AZ26" s="1"/>
  <c r="DJ25"/>
  <c r="AZ25" s="1"/>
  <c r="DJ24"/>
  <c r="AZ24" s="1"/>
  <c r="DJ23"/>
  <c r="AZ23" s="1"/>
  <c r="DJ22"/>
  <c r="AZ22" s="1"/>
  <c r="DJ21"/>
  <c r="AZ21" s="1"/>
  <c r="DJ20"/>
  <c r="AZ20" s="1"/>
  <c r="DJ19"/>
  <c r="AZ19" s="1"/>
  <c r="DJ18"/>
  <c r="AZ18" s="1"/>
  <c r="DJ17"/>
  <c r="AZ17" s="1"/>
  <c r="DJ16"/>
  <c r="AZ16" s="1"/>
  <c r="DJ15"/>
  <c r="AZ15" s="1"/>
  <c r="DJ14"/>
  <c r="AZ14" s="1"/>
  <c r="DJ13"/>
  <c r="AZ13" s="1"/>
  <c r="DJ12"/>
  <c r="AZ12" s="1"/>
  <c r="DJ11"/>
  <c r="AZ11" s="1"/>
  <c r="DJ10"/>
  <c r="AZ10" s="1"/>
  <c r="DJ9"/>
  <c r="AZ9" s="1"/>
  <c r="DJ8"/>
  <c r="AZ8" s="1"/>
  <c r="DJ7"/>
  <c r="AZ7" s="1"/>
  <c r="DJ6"/>
  <c r="AZ6" s="1"/>
  <c r="DJ5"/>
  <c r="AZ5" s="1"/>
  <c r="DJ4"/>
  <c r="AZ4" s="1"/>
  <c r="DJ3"/>
  <c r="AZ3" s="1"/>
  <c r="DI99" i="1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AZ98" s="1"/>
  <c r="DJ97"/>
  <c r="AZ97" s="1"/>
  <c r="DJ96"/>
  <c r="AZ96" s="1"/>
  <c r="DJ95"/>
  <c r="AZ95" s="1"/>
  <c r="DJ94"/>
  <c r="AZ94" s="1"/>
  <c r="DJ93"/>
  <c r="AZ93" s="1"/>
  <c r="DJ92"/>
  <c r="AZ92" s="1"/>
  <c r="DJ91"/>
  <c r="AZ91" s="1"/>
  <c r="DJ90"/>
  <c r="AZ90" s="1"/>
  <c r="DJ89"/>
  <c r="AZ89" s="1"/>
  <c r="DJ88"/>
  <c r="AZ88" s="1"/>
  <c r="DJ87"/>
  <c r="AZ87" s="1"/>
  <c r="DJ86"/>
  <c r="AZ86" s="1"/>
  <c r="DJ85"/>
  <c r="AZ85" s="1"/>
  <c r="DJ84"/>
  <c r="AZ84" s="1"/>
  <c r="DJ83"/>
  <c r="AZ83" s="1"/>
  <c r="DJ82"/>
  <c r="AZ82" s="1"/>
  <c r="DJ81"/>
  <c r="AZ81" s="1"/>
  <c r="DJ80"/>
  <c r="AZ80" s="1"/>
  <c r="DJ79"/>
  <c r="AZ79" s="1"/>
  <c r="DJ78"/>
  <c r="AZ78" s="1"/>
  <c r="DJ77"/>
  <c r="AZ77" s="1"/>
  <c r="DJ76"/>
  <c r="AZ76" s="1"/>
  <c r="DJ75"/>
  <c r="AZ75" s="1"/>
  <c r="DJ74"/>
  <c r="AZ74" s="1"/>
  <c r="DJ73"/>
  <c r="AZ73" s="1"/>
  <c r="DJ72"/>
  <c r="AZ72" s="1"/>
  <c r="DJ71"/>
  <c r="AZ71" s="1"/>
  <c r="DJ70"/>
  <c r="AZ70" s="1"/>
  <c r="DJ69"/>
  <c r="AZ69" s="1"/>
  <c r="DJ68"/>
  <c r="AZ68" s="1"/>
  <c r="DJ67"/>
  <c r="AZ67" s="1"/>
  <c r="DJ66"/>
  <c r="AZ66" s="1"/>
  <c r="DJ65"/>
  <c r="AZ65" s="1"/>
  <c r="DJ64"/>
  <c r="AZ64" s="1"/>
  <c r="DJ63"/>
  <c r="AZ63" s="1"/>
  <c r="DJ62"/>
  <c r="AZ62" s="1"/>
  <c r="DJ61"/>
  <c r="AZ61" s="1"/>
  <c r="DJ60"/>
  <c r="AZ60" s="1"/>
  <c r="DJ59"/>
  <c r="AZ59" s="1"/>
  <c r="DJ58"/>
  <c r="AZ58" s="1"/>
  <c r="DJ57"/>
  <c r="AZ57" s="1"/>
  <c r="DJ56"/>
  <c r="AZ56" s="1"/>
  <c r="DJ55"/>
  <c r="AZ55" s="1"/>
  <c r="DJ54"/>
  <c r="AZ54" s="1"/>
  <c r="DJ53"/>
  <c r="AZ53" s="1"/>
  <c r="DJ52"/>
  <c r="AZ52" s="1"/>
  <c r="DJ51"/>
  <c r="AZ51" s="1"/>
  <c r="DJ50"/>
  <c r="AZ50" s="1"/>
  <c r="DJ49"/>
  <c r="AZ49" s="1"/>
  <c r="DJ48"/>
  <c r="AZ48" s="1"/>
  <c r="DJ47"/>
  <c r="AZ47" s="1"/>
  <c r="DJ46"/>
  <c r="AZ46" s="1"/>
  <c r="DJ45"/>
  <c r="AZ45" s="1"/>
  <c r="DJ44"/>
  <c r="AZ44" s="1"/>
  <c r="DJ43"/>
  <c r="AZ43" s="1"/>
  <c r="DJ42"/>
  <c r="AZ42" s="1"/>
  <c r="DJ41"/>
  <c r="AZ41" s="1"/>
  <c r="DJ40"/>
  <c r="AZ40" s="1"/>
  <c r="DJ39"/>
  <c r="AZ39" s="1"/>
  <c r="DJ38"/>
  <c r="AZ38" s="1"/>
  <c r="DJ37"/>
  <c r="AZ37" s="1"/>
  <c r="DJ36"/>
  <c r="AZ36" s="1"/>
  <c r="DJ35"/>
  <c r="AZ35" s="1"/>
  <c r="DJ34"/>
  <c r="AZ34" s="1"/>
  <c r="DJ33"/>
  <c r="AZ33" s="1"/>
  <c r="DJ32"/>
  <c r="AZ32" s="1"/>
  <c r="DJ31"/>
  <c r="AZ31" s="1"/>
  <c r="DJ30"/>
  <c r="AZ30" s="1"/>
  <c r="DJ29"/>
  <c r="AZ29" s="1"/>
  <c r="DJ28"/>
  <c r="AZ28" s="1"/>
  <c r="DJ27"/>
  <c r="AZ27" s="1"/>
  <c r="DJ26"/>
  <c r="AZ26" s="1"/>
  <c r="DJ25"/>
  <c r="AZ25" s="1"/>
  <c r="DJ24"/>
  <c r="AZ24" s="1"/>
  <c r="DJ23"/>
  <c r="AZ23" s="1"/>
  <c r="DJ22"/>
  <c r="AZ22" s="1"/>
  <c r="DJ21"/>
  <c r="AZ21" s="1"/>
  <c r="DJ20"/>
  <c r="AZ20" s="1"/>
  <c r="DJ19"/>
  <c r="AZ19" s="1"/>
  <c r="DJ18"/>
  <c r="AZ18" s="1"/>
  <c r="DJ17"/>
  <c r="AZ17" s="1"/>
  <c r="DJ16"/>
  <c r="AZ16" s="1"/>
  <c r="DJ15"/>
  <c r="AZ15" s="1"/>
  <c r="DJ14"/>
  <c r="AZ14" s="1"/>
  <c r="DJ13"/>
  <c r="AZ13" s="1"/>
  <c r="DJ12"/>
  <c r="AZ12" s="1"/>
  <c r="DJ11"/>
  <c r="AZ11" s="1"/>
  <c r="DJ10"/>
  <c r="AZ10" s="1"/>
  <c r="DJ9"/>
  <c r="AZ9" s="1"/>
  <c r="DJ8"/>
  <c r="AZ8" s="1"/>
  <c r="DJ7"/>
  <c r="AZ7" s="1"/>
  <c r="DJ6"/>
  <c r="AZ6" s="1"/>
  <c r="DJ5"/>
  <c r="AZ5" s="1"/>
  <c r="DJ4"/>
  <c r="AZ4" s="1"/>
  <c r="BJ99" i="6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CS99"/>
  <c r="CT99"/>
  <c r="CU99"/>
  <c r="CV99"/>
  <c r="CW99"/>
  <c r="H58" i="12"/>
  <c r="DJ99" i="11" l="1"/>
  <c r="DJ99" i="1"/>
  <c r="AT102" i="28"/>
  <c r="AT101"/>
  <c r="AT102" i="24"/>
  <c r="AT101"/>
  <c r="AT99" i="28"/>
  <c r="AT99" i="24"/>
  <c r="DJ4" i="6"/>
  <c r="DJ5"/>
  <c r="DJ6"/>
  <c r="DJ7"/>
  <c r="DJ8"/>
  <c r="DJ9"/>
  <c r="DJ10"/>
  <c r="DJ11"/>
  <c r="DJ12"/>
  <c r="DJ13"/>
  <c r="DJ14"/>
  <c r="DJ15"/>
  <c r="DJ16"/>
  <c r="DJ17"/>
  <c r="DJ18"/>
  <c r="DJ19"/>
  <c r="DJ20"/>
  <c r="DJ21"/>
  <c r="DJ22"/>
  <c r="DJ23"/>
  <c r="DJ24"/>
  <c r="DJ25"/>
  <c r="DJ26"/>
  <c r="DJ27"/>
  <c r="DJ28"/>
  <c r="DJ29"/>
  <c r="DJ30"/>
  <c r="DJ31"/>
  <c r="DJ32"/>
  <c r="DJ33"/>
  <c r="DJ34"/>
  <c r="DJ35"/>
  <c r="DJ36"/>
  <c r="DJ37"/>
  <c r="DJ38"/>
  <c r="DJ39"/>
  <c r="DJ40"/>
  <c r="DJ41"/>
  <c r="DJ42"/>
  <c r="DJ43"/>
  <c r="DJ44"/>
  <c r="DJ45"/>
  <c r="DJ46"/>
  <c r="DJ47"/>
  <c r="DJ48"/>
  <c r="DJ49"/>
  <c r="DJ50"/>
  <c r="DJ51"/>
  <c r="DJ52"/>
  <c r="DJ53"/>
  <c r="DJ54"/>
  <c r="DJ55"/>
  <c r="DJ56"/>
  <c r="DJ57"/>
  <c r="DJ58"/>
  <c r="DJ59"/>
  <c r="DJ60"/>
  <c r="DJ61"/>
  <c r="DJ62"/>
  <c r="DJ63"/>
  <c r="DJ64"/>
  <c r="DJ65"/>
  <c r="DJ66"/>
  <c r="DJ67"/>
  <c r="DJ68"/>
  <c r="DJ69"/>
  <c r="DJ70"/>
  <c r="DJ71"/>
  <c r="DJ72"/>
  <c r="DJ73"/>
  <c r="DJ74"/>
  <c r="DJ75"/>
  <c r="DJ76"/>
  <c r="DJ77"/>
  <c r="DJ78"/>
  <c r="DJ79"/>
  <c r="DJ80"/>
  <c r="DJ81"/>
  <c r="DJ82"/>
  <c r="DJ83"/>
  <c r="DJ84"/>
  <c r="DJ85"/>
  <c r="DJ86"/>
  <c r="DJ87"/>
  <c r="DJ88"/>
  <c r="DJ89"/>
  <c r="DJ90"/>
  <c r="DJ91"/>
  <c r="DJ92"/>
  <c r="DJ93"/>
  <c r="DJ94"/>
  <c r="DJ95"/>
  <c r="DJ96"/>
  <c r="DJ97"/>
  <c r="DJ98"/>
  <c r="DJ3"/>
  <c r="BE99"/>
  <c r="BF99"/>
  <c r="BG99"/>
  <c r="BH99"/>
  <c r="BI99"/>
  <c r="CX99"/>
  <c r="CY99"/>
  <c r="CZ99"/>
  <c r="DA99"/>
  <c r="DB99"/>
  <c r="DC99"/>
  <c r="DD99"/>
  <c r="DE99"/>
  <c r="DF99"/>
  <c r="DG99"/>
  <c r="DH99"/>
  <c r="DI99"/>
  <c r="BD99"/>
  <c r="DJ99" l="1"/>
  <c r="AZ99" i="1"/>
  <c r="AZ99" i="5"/>
  <c r="AZ99" i="11"/>
  <c r="AZ99" i="3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C99" i="2"/>
  <c r="AD99"/>
  <c r="AE99"/>
  <c r="AF99"/>
  <c r="AG99"/>
  <c r="AH99"/>
  <c r="AI99"/>
  <c r="AJ99"/>
  <c r="AC109"/>
  <c r="AD109"/>
  <c r="AE109"/>
  <c r="AF109"/>
  <c r="AG109"/>
  <c r="AH109"/>
  <c r="AI109"/>
  <c r="AJ109"/>
  <c r="AA99"/>
  <c r="AB99"/>
  <c r="AB109"/>
  <c r="AA109"/>
  <c r="Z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O99" s="1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Z3"/>
  <c r="Y3"/>
  <c r="AJ99"/>
  <c r="AN99"/>
  <c r="AI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J99" s="1"/>
  <c r="AI3"/>
  <c r="Z3"/>
  <c r="Y3"/>
  <c r="AN99"/>
  <c r="AI99"/>
  <c r="AL99"/>
  <c r="AM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AI99" s="1"/>
  <c r="Z3"/>
  <c r="Y3"/>
  <c r="AJ99"/>
  <c r="AN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T99" i="36"/>
  <c r="AS99"/>
  <c r="AR99"/>
  <c r="AT99" i="35"/>
  <c r="AS99"/>
  <c r="AR99"/>
  <c r="AT99" i="34"/>
  <c r="AS99"/>
  <c r="AR99"/>
  <c r="AT99" i="33"/>
  <c r="AS99"/>
  <c r="AR99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F4"/>
  <c r="AG4"/>
  <c r="AH4"/>
  <c r="AI4"/>
  <c r="AJ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F8"/>
  <c r="AG8"/>
  <c r="AH8"/>
  <c r="AI8"/>
  <c r="AJ8"/>
  <c r="AE9"/>
  <c r="AF9"/>
  <c r="AG9"/>
  <c r="AH9"/>
  <c r="AI9"/>
  <c r="AJ9"/>
  <c r="AE10"/>
  <c r="AF10"/>
  <c r="AG10"/>
  <c r="AH10"/>
  <c r="AI10"/>
  <c r="AJ10"/>
  <c r="AE11"/>
  <c r="AF11"/>
  <c r="AG11"/>
  <c r="AH11"/>
  <c r="AI11"/>
  <c r="AJ11"/>
  <c r="AE12"/>
  <c r="AF12"/>
  <c r="AG12"/>
  <c r="AH12"/>
  <c r="AI12"/>
  <c r="AJ12"/>
  <c r="AE13"/>
  <c r="AF13"/>
  <c r="AG13"/>
  <c r="AH13"/>
  <c r="AI13"/>
  <c r="AJ13"/>
  <c r="AE14"/>
  <c r="AF14"/>
  <c r="AG14"/>
  <c r="AH14"/>
  <c r="AI14"/>
  <c r="AJ14"/>
  <c r="AE15"/>
  <c r="AF15"/>
  <c r="AG15"/>
  <c r="AH15"/>
  <c r="AI15"/>
  <c r="AJ15"/>
  <c r="AE16"/>
  <c r="AF16"/>
  <c r="AG16"/>
  <c r="AH16"/>
  <c r="AI16"/>
  <c r="AJ16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E20"/>
  <c r="AF20"/>
  <c r="AG20"/>
  <c r="AH20"/>
  <c r="AB20" i="62" s="1"/>
  <c r="AI20" i="14"/>
  <c r="AJ20"/>
  <c r="AE21"/>
  <c r="AF21"/>
  <c r="AG21"/>
  <c r="AH21"/>
  <c r="AI21"/>
  <c r="AJ21"/>
  <c r="AE22"/>
  <c r="AF22"/>
  <c r="AG22"/>
  <c r="AH22"/>
  <c r="AI22"/>
  <c r="AJ22"/>
  <c r="AE23"/>
  <c r="AF23"/>
  <c r="AG23"/>
  <c r="AH23"/>
  <c r="AI23"/>
  <c r="AJ23"/>
  <c r="AE24"/>
  <c r="AF24"/>
  <c r="AG24"/>
  <c r="AH24"/>
  <c r="AB24" i="62" s="1"/>
  <c r="AI24" i="14"/>
  <c r="AJ24"/>
  <c r="AE25"/>
  <c r="AF25"/>
  <c r="AG25"/>
  <c r="AH25"/>
  <c r="AI25"/>
  <c r="AJ25"/>
  <c r="AE26"/>
  <c r="AF26"/>
  <c r="AG26"/>
  <c r="AH26"/>
  <c r="AI26"/>
  <c r="AJ26"/>
  <c r="AB26" i="63" s="1"/>
  <c r="AE27" i="14"/>
  <c r="AF27"/>
  <c r="AG27"/>
  <c r="AH27"/>
  <c r="AI27"/>
  <c r="AJ27"/>
  <c r="AE28"/>
  <c r="AF28"/>
  <c r="AG28"/>
  <c r="AH28"/>
  <c r="AI28"/>
  <c r="AJ28"/>
  <c r="AE29"/>
  <c r="AF29"/>
  <c r="AG29"/>
  <c r="AH29"/>
  <c r="AI29"/>
  <c r="AJ29"/>
  <c r="AE30"/>
  <c r="AF30"/>
  <c r="AG30"/>
  <c r="AH30"/>
  <c r="AI30"/>
  <c r="AJ30"/>
  <c r="AB30" i="63" s="1"/>
  <c r="AE31" i="14"/>
  <c r="AF31"/>
  <c r="AG31"/>
  <c r="AH31"/>
  <c r="AI31"/>
  <c r="AJ31"/>
  <c r="AE32"/>
  <c r="AF32"/>
  <c r="AG32"/>
  <c r="AH32"/>
  <c r="AB32" i="62" s="1"/>
  <c r="AI32" i="14"/>
  <c r="AJ32"/>
  <c r="AE33"/>
  <c r="AF33"/>
  <c r="AG33"/>
  <c r="AH33"/>
  <c r="AI33"/>
  <c r="AJ33"/>
  <c r="AE34"/>
  <c r="AF34"/>
  <c r="AG34"/>
  <c r="AH34"/>
  <c r="AI34"/>
  <c r="AJ34"/>
  <c r="AB34" i="63" s="1"/>
  <c r="AE35" i="14"/>
  <c r="AF35"/>
  <c r="AG35"/>
  <c r="AH35"/>
  <c r="AI35"/>
  <c r="AJ35"/>
  <c r="AE36"/>
  <c r="AF36"/>
  <c r="AG36"/>
  <c r="AH36"/>
  <c r="AB36" i="62" s="1"/>
  <c r="AI36" i="14"/>
  <c r="AJ36"/>
  <c r="AE37"/>
  <c r="AF37"/>
  <c r="AG37"/>
  <c r="AH37"/>
  <c r="AI37"/>
  <c r="AJ37"/>
  <c r="AE38"/>
  <c r="AF38"/>
  <c r="AG38"/>
  <c r="AH38"/>
  <c r="AI38"/>
  <c r="AJ38"/>
  <c r="AB38" i="63" s="1"/>
  <c r="AE39" i="14"/>
  <c r="AF39"/>
  <c r="AG39"/>
  <c r="AH39"/>
  <c r="AI39"/>
  <c r="AJ39"/>
  <c r="AE40"/>
  <c r="AF40"/>
  <c r="AG40"/>
  <c r="AH40"/>
  <c r="AB40" i="62" s="1"/>
  <c r="AI40" i="14"/>
  <c r="AJ40"/>
  <c r="AE41"/>
  <c r="AF41"/>
  <c r="AG41"/>
  <c r="AH41"/>
  <c r="AI41"/>
  <c r="AJ41"/>
  <c r="AE42"/>
  <c r="AF42"/>
  <c r="AG42"/>
  <c r="AH42"/>
  <c r="AI42"/>
  <c r="AJ42"/>
  <c r="AB42" i="63" s="1"/>
  <c r="AE43" i="14"/>
  <c r="AF43"/>
  <c r="AG43"/>
  <c r="AH43"/>
  <c r="AI43"/>
  <c r="AJ43"/>
  <c r="AE44"/>
  <c r="AF44"/>
  <c r="AG44"/>
  <c r="AH44"/>
  <c r="AB44" i="62" s="1"/>
  <c r="AI44" i="14"/>
  <c r="AJ44"/>
  <c r="AE45"/>
  <c r="AF45"/>
  <c r="AG45"/>
  <c r="AH45"/>
  <c r="AI45"/>
  <c r="AJ45"/>
  <c r="AE46"/>
  <c r="AF46"/>
  <c r="AG46"/>
  <c r="AH46"/>
  <c r="AI46"/>
  <c r="AJ46"/>
  <c r="AB46" i="63" s="1"/>
  <c r="AE47" i="14"/>
  <c r="AF47"/>
  <c r="AG47"/>
  <c r="AH47"/>
  <c r="AI47"/>
  <c r="AJ47"/>
  <c r="AE48"/>
  <c r="AF48"/>
  <c r="AG48"/>
  <c r="AH48"/>
  <c r="AB48" i="62" s="1"/>
  <c r="AI48" i="14"/>
  <c r="AJ48"/>
  <c r="AE49"/>
  <c r="AF49"/>
  <c r="AG49"/>
  <c r="AH49"/>
  <c r="AI49"/>
  <c r="AJ49"/>
  <c r="AE50"/>
  <c r="AF50"/>
  <c r="AG50"/>
  <c r="AH50"/>
  <c r="AI50"/>
  <c r="AJ50"/>
  <c r="AB50" i="63" s="1"/>
  <c r="AE51" i="14"/>
  <c r="AF51"/>
  <c r="AG51"/>
  <c r="AH51"/>
  <c r="AI51"/>
  <c r="AJ51"/>
  <c r="AE52"/>
  <c r="AF52"/>
  <c r="AG52"/>
  <c r="AH52"/>
  <c r="AB52" i="62" s="1"/>
  <c r="AI52" i="14"/>
  <c r="AJ52"/>
  <c r="AE53"/>
  <c r="AF53"/>
  <c r="AG53"/>
  <c r="AH53"/>
  <c r="AI53"/>
  <c r="AJ53"/>
  <c r="AE54"/>
  <c r="AF54"/>
  <c r="AB54" i="61" s="1"/>
  <c r="AG54" i="14"/>
  <c r="AH54"/>
  <c r="AI54"/>
  <c r="AJ54"/>
  <c r="AB54" i="63" s="1"/>
  <c r="AE55" i="14"/>
  <c r="AF55"/>
  <c r="AG55"/>
  <c r="AH55"/>
  <c r="AI55"/>
  <c r="AJ55"/>
  <c r="AE56"/>
  <c r="AF56"/>
  <c r="AG56"/>
  <c r="AH56"/>
  <c r="AB56" i="62" s="1"/>
  <c r="AI56" i="14"/>
  <c r="AJ56"/>
  <c r="AE57"/>
  <c r="AF57"/>
  <c r="AG57"/>
  <c r="AH57"/>
  <c r="AI57"/>
  <c r="AJ57"/>
  <c r="AE58"/>
  <c r="AF58"/>
  <c r="AB58" i="61" s="1"/>
  <c r="AG58" i="14"/>
  <c r="AH58"/>
  <c r="AI58"/>
  <c r="AJ58"/>
  <c r="AB58" i="63" s="1"/>
  <c r="AE59" i="14"/>
  <c r="AF59"/>
  <c r="AG59"/>
  <c r="AH59"/>
  <c r="AI59"/>
  <c r="AJ59"/>
  <c r="AE60"/>
  <c r="AF60"/>
  <c r="AG60"/>
  <c r="AH60"/>
  <c r="AB60" i="62" s="1"/>
  <c r="AI60" i="14"/>
  <c r="AJ60"/>
  <c r="AE61"/>
  <c r="AF61"/>
  <c r="AG61"/>
  <c r="AH61"/>
  <c r="AI61"/>
  <c r="AJ61"/>
  <c r="AE62"/>
  <c r="AF62"/>
  <c r="AB62" i="61" s="1"/>
  <c r="AG62" i="14"/>
  <c r="AH62"/>
  <c r="AI62"/>
  <c r="AJ62"/>
  <c r="AB62" i="63" s="1"/>
  <c r="AE63" i="14"/>
  <c r="AF63"/>
  <c r="AG63"/>
  <c r="AH63"/>
  <c r="AI63"/>
  <c r="AJ63"/>
  <c r="AE64"/>
  <c r="AF64"/>
  <c r="AG64"/>
  <c r="AH64"/>
  <c r="AI64"/>
  <c r="AJ64"/>
  <c r="AE65"/>
  <c r="AF65"/>
  <c r="AG65"/>
  <c r="AH65"/>
  <c r="AI65"/>
  <c r="AJ65"/>
  <c r="AE66"/>
  <c r="AF66"/>
  <c r="AB66" i="61" s="1"/>
  <c r="AG66" i="14"/>
  <c r="AH66"/>
  <c r="AI66"/>
  <c r="AJ66"/>
  <c r="AB66" i="63" s="1"/>
  <c r="AE67" i="14"/>
  <c r="AF67"/>
  <c r="AG67"/>
  <c r="AH67"/>
  <c r="AI67"/>
  <c r="AJ67"/>
  <c r="AE68"/>
  <c r="AF68"/>
  <c r="AG68"/>
  <c r="AH68"/>
  <c r="AI68"/>
  <c r="AJ68"/>
  <c r="AE69"/>
  <c r="AF69"/>
  <c r="AG69"/>
  <c r="AH69"/>
  <c r="AI69"/>
  <c r="AB69" i="63" s="1"/>
  <c r="AJ69" i="14"/>
  <c r="AE70"/>
  <c r="AF70"/>
  <c r="AB70" i="61" s="1"/>
  <c r="AG70" i="14"/>
  <c r="AH70"/>
  <c r="AI70"/>
  <c r="AJ70"/>
  <c r="AB70" i="63" s="1"/>
  <c r="AE71" i="14"/>
  <c r="AF71"/>
  <c r="AG71"/>
  <c r="AH71"/>
  <c r="AI71"/>
  <c r="AJ71"/>
  <c r="AE72"/>
  <c r="AF72"/>
  <c r="AG72"/>
  <c r="AH72"/>
  <c r="AI72"/>
  <c r="AJ72"/>
  <c r="AE73"/>
  <c r="AB73" i="61" s="1"/>
  <c r="AF73" i="14"/>
  <c r="AG73"/>
  <c r="AH73"/>
  <c r="AI73"/>
  <c r="AB73" i="63" s="1"/>
  <c r="AJ73" i="14"/>
  <c r="AE74"/>
  <c r="AF74"/>
  <c r="AB74" i="61" s="1"/>
  <c r="AG74" i="14"/>
  <c r="AH74"/>
  <c r="AI74"/>
  <c r="AJ74"/>
  <c r="AB74" i="63" s="1"/>
  <c r="AE75" i="14"/>
  <c r="AF75"/>
  <c r="AG75"/>
  <c r="AH75"/>
  <c r="AI75"/>
  <c r="AJ75"/>
  <c r="AE76"/>
  <c r="AF76"/>
  <c r="AG76"/>
  <c r="AH76"/>
  <c r="AI76"/>
  <c r="AJ76"/>
  <c r="AE77"/>
  <c r="AB77" i="61" s="1"/>
  <c r="AF77" i="14"/>
  <c r="AG77"/>
  <c r="AH77"/>
  <c r="AI77"/>
  <c r="AB77" i="63" s="1"/>
  <c r="AJ77" i="14"/>
  <c r="AE78"/>
  <c r="AF78"/>
  <c r="AB78" i="61" s="1"/>
  <c r="AG78" i="14"/>
  <c r="AH78"/>
  <c r="AI78"/>
  <c r="AJ78"/>
  <c r="AB78" i="63" s="1"/>
  <c r="AE79" i="14"/>
  <c r="AF79"/>
  <c r="AG79"/>
  <c r="AH79"/>
  <c r="AI79"/>
  <c r="AJ79"/>
  <c r="AE80"/>
  <c r="AF80"/>
  <c r="AG80"/>
  <c r="AH80"/>
  <c r="AI80"/>
  <c r="AJ80"/>
  <c r="AE81"/>
  <c r="AB81" i="61" s="1"/>
  <c r="AF81" i="14"/>
  <c r="AG81"/>
  <c r="AH81"/>
  <c r="AI81"/>
  <c r="AB81" i="63" s="1"/>
  <c r="AJ81" i="14"/>
  <c r="AE82"/>
  <c r="AF82"/>
  <c r="AB82" i="61" s="1"/>
  <c r="AG82" i="14"/>
  <c r="AH82"/>
  <c r="AI82"/>
  <c r="AJ82"/>
  <c r="AB82" i="63" s="1"/>
  <c r="AE83" i="14"/>
  <c r="AF83"/>
  <c r="AG83"/>
  <c r="AH83"/>
  <c r="AI83"/>
  <c r="AJ83"/>
  <c r="AE84"/>
  <c r="AF84"/>
  <c r="AG84"/>
  <c r="AH84"/>
  <c r="AI84"/>
  <c r="AJ84"/>
  <c r="AE85"/>
  <c r="AF85"/>
  <c r="AG85"/>
  <c r="AH85"/>
  <c r="AI85"/>
  <c r="AB85" i="63" s="1"/>
  <c r="AJ85" i="14"/>
  <c r="AE86"/>
  <c r="AF86"/>
  <c r="AB86" i="61" s="1"/>
  <c r="AG86" i="14"/>
  <c r="AH86"/>
  <c r="AI86"/>
  <c r="AJ86"/>
  <c r="AE87"/>
  <c r="AF87"/>
  <c r="AG87"/>
  <c r="AH87"/>
  <c r="AI87"/>
  <c r="AJ87"/>
  <c r="AE88"/>
  <c r="AF88"/>
  <c r="AG88"/>
  <c r="AH88"/>
  <c r="AI88"/>
  <c r="AJ88"/>
  <c r="AE89"/>
  <c r="AB89" i="61" s="1"/>
  <c r="AF89" i="14"/>
  <c r="AG89"/>
  <c r="AH89"/>
  <c r="AI89"/>
  <c r="AB89" i="63" s="1"/>
  <c r="AJ89" i="14"/>
  <c r="AE90"/>
  <c r="AF90"/>
  <c r="AB90" i="61" s="1"/>
  <c r="AG90" i="14"/>
  <c r="AH90"/>
  <c r="AI90"/>
  <c r="AJ90"/>
  <c r="AE91"/>
  <c r="AF91"/>
  <c r="AG91"/>
  <c r="AH91"/>
  <c r="AI91"/>
  <c r="AJ91"/>
  <c r="AE92"/>
  <c r="AF92"/>
  <c r="AG92"/>
  <c r="AH92"/>
  <c r="AI92"/>
  <c r="AJ92"/>
  <c r="AE93"/>
  <c r="AB93" i="61" s="1"/>
  <c r="AF93" i="14"/>
  <c r="AG93"/>
  <c r="AH93"/>
  <c r="AI93"/>
  <c r="AB93" i="63" s="1"/>
  <c r="AJ93" i="14"/>
  <c r="AE94"/>
  <c r="AF94"/>
  <c r="AB94" i="61" s="1"/>
  <c r="AG94" i="14"/>
  <c r="AH9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H97"/>
  <c r="AI97"/>
  <c r="AB97" i="63" s="1"/>
  <c r="AJ97" i="14"/>
  <c r="AE98"/>
  <c r="AF98"/>
  <c r="AB98" i="61" s="1"/>
  <c r="AG98" i="14"/>
  <c r="AH98"/>
  <c r="AI98"/>
  <c r="AJ98"/>
  <c r="AF3"/>
  <c r="AG3"/>
  <c r="AH3"/>
  <c r="AI3"/>
  <c r="AJ3"/>
  <c r="AE3"/>
  <c r="X4"/>
  <c r="Y4"/>
  <c r="Z4"/>
  <c r="AA4"/>
  <c r="AB4"/>
  <c r="AC4"/>
  <c r="X5"/>
  <c r="Y5"/>
  <c r="Z5"/>
  <c r="AA5"/>
  <c r="AB5"/>
  <c r="AC5"/>
  <c r="X6"/>
  <c r="Y6"/>
  <c r="Z6"/>
  <c r="AA6"/>
  <c r="AB6"/>
  <c r="AC6"/>
  <c r="X7"/>
  <c r="Y7"/>
  <c r="Z7"/>
  <c r="AA7"/>
  <c r="AB7"/>
  <c r="AC7"/>
  <c r="X8"/>
  <c r="Y8"/>
  <c r="Z8"/>
  <c r="AA8"/>
  <c r="AB8"/>
  <c r="AC8"/>
  <c r="X9"/>
  <c r="Y9"/>
  <c r="Z9"/>
  <c r="AA9"/>
  <c r="AB9"/>
  <c r="AC9"/>
  <c r="X10"/>
  <c r="Y10"/>
  <c r="Z10"/>
  <c r="AA10"/>
  <c r="AB10"/>
  <c r="AC10"/>
  <c r="X11"/>
  <c r="Y11"/>
  <c r="Z11"/>
  <c r="AA11"/>
  <c r="AB11"/>
  <c r="AC11"/>
  <c r="X12"/>
  <c r="Y12"/>
  <c r="Z12"/>
  <c r="AA12"/>
  <c r="AB12"/>
  <c r="AC12"/>
  <c r="X13"/>
  <c r="Y13"/>
  <c r="Z13"/>
  <c r="AA13"/>
  <c r="AB13"/>
  <c r="AC13"/>
  <c r="X14"/>
  <c r="Y14"/>
  <c r="Z14"/>
  <c r="AA14"/>
  <c r="AB14"/>
  <c r="AC14"/>
  <c r="X15"/>
  <c r="Y15"/>
  <c r="Z15"/>
  <c r="AA15"/>
  <c r="AB15"/>
  <c r="AC15"/>
  <c r="X16"/>
  <c r="Y16"/>
  <c r="Z16"/>
  <c r="AA16"/>
  <c r="AB16"/>
  <c r="AC16"/>
  <c r="X17"/>
  <c r="Y17"/>
  <c r="Z17"/>
  <c r="AA17"/>
  <c r="AB17"/>
  <c r="AC17"/>
  <c r="X18"/>
  <c r="Y18"/>
  <c r="Z18"/>
  <c r="AA18"/>
  <c r="AB18"/>
  <c r="AC18"/>
  <c r="X19"/>
  <c r="Y19"/>
  <c r="Z19"/>
  <c r="AA19"/>
  <c r="AB19"/>
  <c r="AC19"/>
  <c r="X20"/>
  <c r="Y20"/>
  <c r="Z20"/>
  <c r="AA20"/>
  <c r="AB20"/>
  <c r="AC20"/>
  <c r="X21"/>
  <c r="Y21"/>
  <c r="Z21"/>
  <c r="AA21"/>
  <c r="AB21"/>
  <c r="AC21"/>
  <c r="X22"/>
  <c r="Y22"/>
  <c r="Z22"/>
  <c r="AA22"/>
  <c r="AB22"/>
  <c r="AC22"/>
  <c r="X23"/>
  <c r="Y23"/>
  <c r="Z23"/>
  <c r="AA23"/>
  <c r="AB23"/>
  <c r="AC23"/>
  <c r="X24"/>
  <c r="Y24"/>
  <c r="Z24"/>
  <c r="AA24"/>
  <c r="AB24"/>
  <c r="AC24"/>
  <c r="X25"/>
  <c r="Y25"/>
  <c r="Z25"/>
  <c r="AA25"/>
  <c r="AB25"/>
  <c r="AC25"/>
  <c r="X26"/>
  <c r="Y26"/>
  <c r="Z26"/>
  <c r="AA26"/>
  <c r="AB26"/>
  <c r="AC26"/>
  <c r="X27"/>
  <c r="Y27"/>
  <c r="Z27"/>
  <c r="AA27"/>
  <c r="AB27"/>
  <c r="AC27"/>
  <c r="X28"/>
  <c r="Y28"/>
  <c r="Z28"/>
  <c r="AA28"/>
  <c r="AB28"/>
  <c r="AC28"/>
  <c r="X29"/>
  <c r="Y29"/>
  <c r="Z29"/>
  <c r="AA29"/>
  <c r="AB29"/>
  <c r="AC29"/>
  <c r="X30"/>
  <c r="Y30"/>
  <c r="Z30"/>
  <c r="AA30"/>
  <c r="AB30"/>
  <c r="AC30"/>
  <c r="X31"/>
  <c r="Y31"/>
  <c r="Z31"/>
  <c r="AA31"/>
  <c r="AB31"/>
  <c r="AC31"/>
  <c r="X32"/>
  <c r="Y32"/>
  <c r="Z32"/>
  <c r="AA32"/>
  <c r="AB32"/>
  <c r="AC32"/>
  <c r="X33"/>
  <c r="Y33"/>
  <c r="Z33"/>
  <c r="AA33"/>
  <c r="AB33"/>
  <c r="AC33"/>
  <c r="X34"/>
  <c r="Y34"/>
  <c r="Z34"/>
  <c r="AA34"/>
  <c r="AB34"/>
  <c r="AC34"/>
  <c r="X35"/>
  <c r="Y35"/>
  <c r="Z35"/>
  <c r="AA35"/>
  <c r="AB35"/>
  <c r="AC35"/>
  <c r="X36"/>
  <c r="Y36"/>
  <c r="Z36"/>
  <c r="AA36"/>
  <c r="AB36"/>
  <c r="AC36"/>
  <c r="X37"/>
  <c r="Y37"/>
  <c r="Z37"/>
  <c r="AA37"/>
  <c r="AB37"/>
  <c r="AC37"/>
  <c r="X38"/>
  <c r="Y38"/>
  <c r="Z38"/>
  <c r="AA38"/>
  <c r="AB38"/>
  <c r="AC38"/>
  <c r="X39"/>
  <c r="Y39"/>
  <c r="Z39"/>
  <c r="AA39"/>
  <c r="AB39"/>
  <c r="AC39"/>
  <c r="X40"/>
  <c r="Y40"/>
  <c r="Z40"/>
  <c r="AA40"/>
  <c r="AB40"/>
  <c r="AC40"/>
  <c r="X41"/>
  <c r="Y41"/>
  <c r="Z41"/>
  <c r="AA41"/>
  <c r="AB41"/>
  <c r="AC41"/>
  <c r="X42"/>
  <c r="Y42"/>
  <c r="Z42"/>
  <c r="AA42"/>
  <c r="AB42"/>
  <c r="AC42"/>
  <c r="X43"/>
  <c r="Y43"/>
  <c r="Z43"/>
  <c r="AA43"/>
  <c r="AB43"/>
  <c r="AC43"/>
  <c r="X44"/>
  <c r="Y44"/>
  <c r="Z44"/>
  <c r="AA44"/>
  <c r="AB44"/>
  <c r="AC44"/>
  <c r="X45"/>
  <c r="Y45"/>
  <c r="Z45"/>
  <c r="AA45"/>
  <c r="AB45"/>
  <c r="AC45"/>
  <c r="X46"/>
  <c r="Y46"/>
  <c r="Z46"/>
  <c r="AA46"/>
  <c r="AB46"/>
  <c r="AC46"/>
  <c r="X47"/>
  <c r="Y47"/>
  <c r="Z47"/>
  <c r="AA47"/>
  <c r="AB47"/>
  <c r="AC47"/>
  <c r="X48"/>
  <c r="Y48"/>
  <c r="Z48"/>
  <c r="AA48"/>
  <c r="AB48"/>
  <c r="AC48"/>
  <c r="X49"/>
  <c r="Y49"/>
  <c r="Z49"/>
  <c r="AA49"/>
  <c r="AB49"/>
  <c r="AC49"/>
  <c r="X50"/>
  <c r="Y50"/>
  <c r="Z50"/>
  <c r="AA50"/>
  <c r="AB50"/>
  <c r="AC50"/>
  <c r="X51"/>
  <c r="Y51"/>
  <c r="Z51"/>
  <c r="AA51"/>
  <c r="AB51"/>
  <c r="AC51"/>
  <c r="X52"/>
  <c r="Y52"/>
  <c r="Z52"/>
  <c r="AA52"/>
  <c r="AB52"/>
  <c r="AC52"/>
  <c r="X53"/>
  <c r="Y53"/>
  <c r="Z53"/>
  <c r="AA53"/>
  <c r="AB53"/>
  <c r="AC53"/>
  <c r="X54"/>
  <c r="Y54"/>
  <c r="Z54"/>
  <c r="AA54"/>
  <c r="AB54"/>
  <c r="AC54"/>
  <c r="X55"/>
  <c r="Y55"/>
  <c r="Z55"/>
  <c r="AA55"/>
  <c r="AB55"/>
  <c r="AC55"/>
  <c r="X56"/>
  <c r="Y56"/>
  <c r="Z56"/>
  <c r="AA56"/>
  <c r="AB56"/>
  <c r="AC56"/>
  <c r="X57"/>
  <c r="Y57"/>
  <c r="Z57"/>
  <c r="AA57"/>
  <c r="AB57"/>
  <c r="AC57"/>
  <c r="X58"/>
  <c r="Y58"/>
  <c r="Z58"/>
  <c r="AA58"/>
  <c r="AB58"/>
  <c r="AC58"/>
  <c r="X59"/>
  <c r="Y59"/>
  <c r="Z59"/>
  <c r="AA59"/>
  <c r="AB59"/>
  <c r="AC59"/>
  <c r="X60"/>
  <c r="Y60"/>
  <c r="Z60"/>
  <c r="AA60"/>
  <c r="AB60"/>
  <c r="AC60"/>
  <c r="X61"/>
  <c r="Y61"/>
  <c r="Z61"/>
  <c r="AA61"/>
  <c r="AB61"/>
  <c r="AC61"/>
  <c r="X62"/>
  <c r="Y62"/>
  <c r="Z62"/>
  <c r="AA62"/>
  <c r="AB62"/>
  <c r="AC62"/>
  <c r="X63"/>
  <c r="Y63"/>
  <c r="Z63"/>
  <c r="AA63"/>
  <c r="AB63"/>
  <c r="AC63"/>
  <c r="X64"/>
  <c r="Y64"/>
  <c r="Z64"/>
  <c r="AA64"/>
  <c r="AB64"/>
  <c r="AC64"/>
  <c r="X65"/>
  <c r="Y65"/>
  <c r="Z65"/>
  <c r="AA65"/>
  <c r="AB65"/>
  <c r="AC65"/>
  <c r="X66"/>
  <c r="Y66"/>
  <c r="Z66"/>
  <c r="AA66"/>
  <c r="AB66"/>
  <c r="AC66"/>
  <c r="X67"/>
  <c r="Y67"/>
  <c r="Z67"/>
  <c r="AA67"/>
  <c r="AB67"/>
  <c r="AC67"/>
  <c r="X68"/>
  <c r="Y68"/>
  <c r="Z68"/>
  <c r="AA68"/>
  <c r="AB68"/>
  <c r="AC68"/>
  <c r="X69"/>
  <c r="Y69"/>
  <c r="Z69"/>
  <c r="AA69"/>
  <c r="AB69"/>
  <c r="AC69"/>
  <c r="X70"/>
  <c r="Y70"/>
  <c r="Z70"/>
  <c r="AA70"/>
  <c r="AB70"/>
  <c r="AC70"/>
  <c r="X71"/>
  <c r="Y71"/>
  <c r="Z71"/>
  <c r="AA71"/>
  <c r="AB71"/>
  <c r="AC71"/>
  <c r="X72"/>
  <c r="Y72"/>
  <c r="Z72"/>
  <c r="AA72"/>
  <c r="AB72"/>
  <c r="AC72"/>
  <c r="X73"/>
  <c r="Y73"/>
  <c r="Z73"/>
  <c r="AA73"/>
  <c r="AB73"/>
  <c r="AC73"/>
  <c r="X74"/>
  <c r="Y74"/>
  <c r="Z74"/>
  <c r="AA74"/>
  <c r="AB74"/>
  <c r="AC74"/>
  <c r="X75"/>
  <c r="Y75"/>
  <c r="Z75"/>
  <c r="AA75"/>
  <c r="AB75"/>
  <c r="AC75"/>
  <c r="X76"/>
  <c r="Y76"/>
  <c r="Z76"/>
  <c r="AA76"/>
  <c r="AB76"/>
  <c r="AC76"/>
  <c r="X77"/>
  <c r="Y77"/>
  <c r="Z77"/>
  <c r="AA77"/>
  <c r="AB77"/>
  <c r="AC77"/>
  <c r="X78"/>
  <c r="Y78"/>
  <c r="Z78"/>
  <c r="AA78"/>
  <c r="AB78"/>
  <c r="AC78"/>
  <c r="X79"/>
  <c r="Y79"/>
  <c r="Z79"/>
  <c r="AA79"/>
  <c r="AB79"/>
  <c r="AC79"/>
  <c r="X80"/>
  <c r="Y80"/>
  <c r="Z80"/>
  <c r="AA80"/>
  <c r="AB80"/>
  <c r="AC80"/>
  <c r="X81"/>
  <c r="Y81"/>
  <c r="Z81"/>
  <c r="AA81"/>
  <c r="AB81"/>
  <c r="AC81"/>
  <c r="X82"/>
  <c r="Y82"/>
  <c r="Z82"/>
  <c r="AA82"/>
  <c r="AB82"/>
  <c r="AC82"/>
  <c r="X83"/>
  <c r="Y83"/>
  <c r="Z83"/>
  <c r="AA83"/>
  <c r="AB83"/>
  <c r="AC83"/>
  <c r="X84"/>
  <c r="Y84"/>
  <c r="Z84"/>
  <c r="AA84"/>
  <c r="AB84"/>
  <c r="AC84"/>
  <c r="X85"/>
  <c r="Y85"/>
  <c r="Z85"/>
  <c r="AA85"/>
  <c r="AB85"/>
  <c r="AC85"/>
  <c r="X86"/>
  <c r="Y86"/>
  <c r="Z86"/>
  <c r="AA86"/>
  <c r="AB86"/>
  <c r="AC86"/>
  <c r="X87"/>
  <c r="Y87"/>
  <c r="Z87"/>
  <c r="AA87"/>
  <c r="AB87"/>
  <c r="AC87"/>
  <c r="X88"/>
  <c r="Y88"/>
  <c r="Z88"/>
  <c r="AA88"/>
  <c r="AB88"/>
  <c r="AC88"/>
  <c r="X89"/>
  <c r="Y89"/>
  <c r="Z89"/>
  <c r="AA89"/>
  <c r="AB89"/>
  <c r="AC89"/>
  <c r="X90"/>
  <c r="Y90"/>
  <c r="Z90"/>
  <c r="AA90"/>
  <c r="AB90"/>
  <c r="AC90"/>
  <c r="X91"/>
  <c r="Y91"/>
  <c r="Z91"/>
  <c r="AA91"/>
  <c r="AB91"/>
  <c r="AC91"/>
  <c r="X92"/>
  <c r="Y92"/>
  <c r="Z92"/>
  <c r="AA92"/>
  <c r="AB92"/>
  <c r="AC92"/>
  <c r="X93"/>
  <c r="Y93"/>
  <c r="Z93"/>
  <c r="AA93"/>
  <c r="AB93"/>
  <c r="AC93"/>
  <c r="X94"/>
  <c r="Y94"/>
  <c r="Z94"/>
  <c r="AA94"/>
  <c r="AB94"/>
  <c r="AC94"/>
  <c r="X95"/>
  <c r="Y95"/>
  <c r="Z95"/>
  <c r="AA95"/>
  <c r="AB95"/>
  <c r="AC95"/>
  <c r="X96"/>
  <c r="Y96"/>
  <c r="Z96"/>
  <c r="AA96"/>
  <c r="AB96"/>
  <c r="AC96"/>
  <c r="X97"/>
  <c r="Y97"/>
  <c r="Z97"/>
  <c r="AA97"/>
  <c r="AB97"/>
  <c r="AC97"/>
  <c r="X98"/>
  <c r="Y98"/>
  <c r="Z98"/>
  <c r="AA98"/>
  <c r="AB98"/>
  <c r="AC98"/>
  <c r="Y3"/>
  <c r="Z3"/>
  <c r="AA3"/>
  <c r="AB3"/>
  <c r="AC3"/>
  <c r="X3"/>
  <c r="H4" i="12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9"/>
  <c r="H60"/>
  <c r="H3"/>
  <c r="Y4" i="63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Y88"/>
  <c r="Z88"/>
  <c r="AA88"/>
  <c r="AB88"/>
  <c r="Y89"/>
  <c r="Z89"/>
  <c r="AA89"/>
  <c r="Y90"/>
  <c r="Z90"/>
  <c r="AA90"/>
  <c r="Y91"/>
  <c r="Z91"/>
  <c r="AA91"/>
  <c r="Y92"/>
  <c r="Z92"/>
  <c r="AA92"/>
  <c r="AB92"/>
  <c r="Y93"/>
  <c r="Z93"/>
  <c r="AA93"/>
  <c r="Y94"/>
  <c r="Z94"/>
  <c r="AA94"/>
  <c r="Y95"/>
  <c r="Z95"/>
  <c r="AA95"/>
  <c r="Y96"/>
  <c r="Z96"/>
  <c r="AA96"/>
  <c r="AB96"/>
  <c r="Y97"/>
  <c r="Z97"/>
  <c r="AA97"/>
  <c r="Y98"/>
  <c r="Z98"/>
  <c r="AA98"/>
  <c r="AB3"/>
  <c r="AA3"/>
  <c r="Z3"/>
  <c r="Y3"/>
  <c r="Y4" i="62"/>
  <c r="Z4"/>
  <c r="AA4"/>
  <c r="Y5"/>
  <c r="Z5"/>
  <c r="AA5"/>
  <c r="AB5"/>
  <c r="Y6"/>
  <c r="Z6"/>
  <c r="AA6"/>
  <c r="AB6"/>
  <c r="Y7"/>
  <c r="Z7"/>
  <c r="AA7"/>
  <c r="Y8"/>
  <c r="Z8"/>
  <c r="AA8"/>
  <c r="Y9"/>
  <c r="Z9"/>
  <c r="AA9"/>
  <c r="AB9"/>
  <c r="Y10"/>
  <c r="Z10"/>
  <c r="AA10"/>
  <c r="AB10"/>
  <c r="Y11"/>
  <c r="Z11"/>
  <c r="AA11"/>
  <c r="Y12"/>
  <c r="Z12"/>
  <c r="AA12"/>
  <c r="Y13"/>
  <c r="Z13"/>
  <c r="AA13"/>
  <c r="AB13"/>
  <c r="Y14"/>
  <c r="Z14"/>
  <c r="AA14"/>
  <c r="AB14"/>
  <c r="Y15"/>
  <c r="Z15"/>
  <c r="AA15"/>
  <c r="Y16"/>
  <c r="Z16"/>
  <c r="AA16"/>
  <c r="Y17"/>
  <c r="Z17"/>
  <c r="AA17"/>
  <c r="AB17"/>
  <c r="Y18"/>
  <c r="Z18"/>
  <c r="AA18"/>
  <c r="AB18"/>
  <c r="Y19"/>
  <c r="Z19"/>
  <c r="AA19"/>
  <c r="Y20"/>
  <c r="Z20"/>
  <c r="AA20"/>
  <c r="Y21"/>
  <c r="Z21"/>
  <c r="AA21"/>
  <c r="AB21"/>
  <c r="Y22"/>
  <c r="Z22"/>
  <c r="AA22"/>
  <c r="AB22"/>
  <c r="Y23"/>
  <c r="Z23"/>
  <c r="AA23"/>
  <c r="Y24"/>
  <c r="Z24"/>
  <c r="AA24"/>
  <c r="Y25"/>
  <c r="Z25"/>
  <c r="AA25"/>
  <c r="AB25"/>
  <c r="Y26"/>
  <c r="Z26"/>
  <c r="AA26"/>
  <c r="AB26"/>
  <c r="Y27"/>
  <c r="Z27"/>
  <c r="AA27"/>
  <c r="Y28"/>
  <c r="Z28"/>
  <c r="AA28"/>
  <c r="Y29"/>
  <c r="Z29"/>
  <c r="AA29"/>
  <c r="AB29"/>
  <c r="Y30"/>
  <c r="Z30"/>
  <c r="AA30"/>
  <c r="AB30"/>
  <c r="Y31"/>
  <c r="Z31"/>
  <c r="AA31"/>
  <c r="Y32"/>
  <c r="Z32"/>
  <c r="AA32"/>
  <c r="Y33"/>
  <c r="Z33"/>
  <c r="AA33"/>
  <c r="AB33"/>
  <c r="Y34"/>
  <c r="Z34"/>
  <c r="AA34"/>
  <c r="AB34"/>
  <c r="Y35"/>
  <c r="Z35"/>
  <c r="AA35"/>
  <c r="Y36"/>
  <c r="Z36"/>
  <c r="AA36"/>
  <c r="Y37"/>
  <c r="Z37"/>
  <c r="AA37"/>
  <c r="AB37"/>
  <c r="Y38"/>
  <c r="Z38"/>
  <c r="AA38"/>
  <c r="AB38"/>
  <c r="Y39"/>
  <c r="Z39"/>
  <c r="AA39"/>
  <c r="Y40"/>
  <c r="Z40"/>
  <c r="AA40"/>
  <c r="Y41"/>
  <c r="Z41"/>
  <c r="AA41"/>
  <c r="AB41"/>
  <c r="Y42"/>
  <c r="Z42"/>
  <c r="AA42"/>
  <c r="AB42"/>
  <c r="Y43"/>
  <c r="Z43"/>
  <c r="AA43"/>
  <c r="Y44"/>
  <c r="Z44"/>
  <c r="AA44"/>
  <c r="Y45"/>
  <c r="Z45"/>
  <c r="AA45"/>
  <c r="AB45"/>
  <c r="Y46"/>
  <c r="Z46"/>
  <c r="AA46"/>
  <c r="AB46"/>
  <c r="Y47"/>
  <c r="Z47"/>
  <c r="AA47"/>
  <c r="Y48"/>
  <c r="Z48"/>
  <c r="AA48"/>
  <c r="Y49"/>
  <c r="Z49"/>
  <c r="AA49"/>
  <c r="AB49"/>
  <c r="Y50"/>
  <c r="Z50"/>
  <c r="AA50"/>
  <c r="AB50"/>
  <c r="Y51"/>
  <c r="Z51"/>
  <c r="AA51"/>
  <c r="Y52"/>
  <c r="Z52"/>
  <c r="AA52"/>
  <c r="Y53"/>
  <c r="Z53"/>
  <c r="AA53"/>
  <c r="AB53"/>
  <c r="Y54"/>
  <c r="Z54"/>
  <c r="AA54"/>
  <c r="AB54"/>
  <c r="Y55"/>
  <c r="Z55"/>
  <c r="AA55"/>
  <c r="Y56"/>
  <c r="Z56"/>
  <c r="AA56"/>
  <c r="Y57"/>
  <c r="Z57"/>
  <c r="AA57"/>
  <c r="AB57"/>
  <c r="Y58"/>
  <c r="Z58"/>
  <c r="AA58"/>
  <c r="AB58"/>
  <c r="Y59"/>
  <c r="Z59"/>
  <c r="AA59"/>
  <c r="Y60"/>
  <c r="Z60"/>
  <c r="AA60"/>
  <c r="Y61"/>
  <c r="Z61"/>
  <c r="AA61"/>
  <c r="AB61"/>
  <c r="Y62"/>
  <c r="Z62"/>
  <c r="AA62"/>
  <c r="AB62"/>
  <c r="Y63"/>
  <c r="Z63"/>
  <c r="AA63"/>
  <c r="Y64"/>
  <c r="Z64"/>
  <c r="AA64"/>
  <c r="Y65"/>
  <c r="Z65"/>
  <c r="AA65"/>
  <c r="AB65"/>
  <c r="Y66"/>
  <c r="Z66"/>
  <c r="AA66"/>
  <c r="AB66"/>
  <c r="Y67"/>
  <c r="Z67"/>
  <c r="AA67"/>
  <c r="Y68"/>
  <c r="Z68"/>
  <c r="AA68"/>
  <c r="Y69"/>
  <c r="Z69"/>
  <c r="AA69"/>
  <c r="AB69"/>
  <c r="Y70"/>
  <c r="Z70"/>
  <c r="AA70"/>
  <c r="AB70"/>
  <c r="Y71"/>
  <c r="Z71"/>
  <c r="AA71"/>
  <c r="Y72"/>
  <c r="Z72"/>
  <c r="AA72"/>
  <c r="Y73"/>
  <c r="Z73"/>
  <c r="AA73"/>
  <c r="AB73"/>
  <c r="Y74"/>
  <c r="Z74"/>
  <c r="AA74"/>
  <c r="AB74"/>
  <c r="Y75"/>
  <c r="Z75"/>
  <c r="AA75"/>
  <c r="Y76"/>
  <c r="Z76"/>
  <c r="AA76"/>
  <c r="Y77"/>
  <c r="Z77"/>
  <c r="AA77"/>
  <c r="AB77"/>
  <c r="Y78"/>
  <c r="Z78"/>
  <c r="AA78"/>
  <c r="AB78"/>
  <c r="Y79"/>
  <c r="Z79"/>
  <c r="AA79"/>
  <c r="Y80"/>
  <c r="Z80"/>
  <c r="AA80"/>
  <c r="Y81"/>
  <c r="Z81"/>
  <c r="AA81"/>
  <c r="AB81"/>
  <c r="Y82"/>
  <c r="Z82"/>
  <c r="AA82"/>
  <c r="AB82"/>
  <c r="Y83"/>
  <c r="Z83"/>
  <c r="AA83"/>
  <c r="Y84"/>
  <c r="Z84"/>
  <c r="AA84"/>
  <c r="Y85"/>
  <c r="Z85"/>
  <c r="AA85"/>
  <c r="AB85"/>
  <c r="Y86"/>
  <c r="Z86"/>
  <c r="AA86"/>
  <c r="AB86"/>
  <c r="Y87"/>
  <c r="Z87"/>
  <c r="AA87"/>
  <c r="Y88"/>
  <c r="Z88"/>
  <c r="AA88"/>
  <c r="Y89"/>
  <c r="Z89"/>
  <c r="AA89"/>
  <c r="AB89"/>
  <c r="Y90"/>
  <c r="Z90"/>
  <c r="AA90"/>
  <c r="AB90"/>
  <c r="Y91"/>
  <c r="Z91"/>
  <c r="AA91"/>
  <c r="Y92"/>
  <c r="Z92"/>
  <c r="AA92"/>
  <c r="Y93"/>
  <c r="Z93"/>
  <c r="AA93"/>
  <c r="AB93"/>
  <c r="Y94"/>
  <c r="Z94"/>
  <c r="AA94"/>
  <c r="AB94"/>
  <c r="Y95"/>
  <c r="Z95"/>
  <c r="AA95"/>
  <c r="Y96"/>
  <c r="Z96"/>
  <c r="AA96"/>
  <c r="Y97"/>
  <c r="Z97"/>
  <c r="AA97"/>
  <c r="AB97"/>
  <c r="Y98"/>
  <c r="Z98"/>
  <c r="AA98"/>
  <c r="AB98"/>
  <c r="AB3"/>
  <c r="AA3"/>
  <c r="Z3"/>
  <c r="Y3"/>
  <c r="Y4" i="61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AB87"/>
  <c r="Y88"/>
  <c r="Z88"/>
  <c r="AA88"/>
  <c r="AB88"/>
  <c r="Y89"/>
  <c r="Z89"/>
  <c r="AA89"/>
  <c r="Y90"/>
  <c r="Z90"/>
  <c r="AA90"/>
  <c r="Y91"/>
  <c r="Z91"/>
  <c r="AA91"/>
  <c r="AB91"/>
  <c r="Y92"/>
  <c r="Z92"/>
  <c r="AA92"/>
  <c r="AB92"/>
  <c r="Y93"/>
  <c r="Z93"/>
  <c r="AA93"/>
  <c r="Y94"/>
  <c r="Z94"/>
  <c r="AA94"/>
  <c r="Y95"/>
  <c r="Z95"/>
  <c r="AA95"/>
  <c r="AB95"/>
  <c r="Y96"/>
  <c r="Z96"/>
  <c r="AA96"/>
  <c r="AB96"/>
  <c r="Y97"/>
  <c r="Z97"/>
  <c r="AA97"/>
  <c r="Y98"/>
  <c r="Z98"/>
  <c r="AA98"/>
  <c r="AA3"/>
  <c r="Z3"/>
  <c r="Y3"/>
  <c r="BM99" i="14" l="1"/>
  <c r="AB22" i="63"/>
  <c r="AB69" i="61"/>
  <c r="AB50"/>
  <c r="AB46"/>
  <c r="AB42"/>
  <c r="AB38"/>
  <c r="AB34"/>
  <c r="AB30"/>
  <c r="AB26"/>
  <c r="AB22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BA99" i="67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B98"/>
  <c r="O98" i="30" s="1"/>
  <c r="BB97" i="67"/>
  <c r="O97" i="30" s="1"/>
  <c r="BB96" i="67"/>
  <c r="O96" i="30" s="1"/>
  <c r="BB95" i="67"/>
  <c r="O95" i="30" s="1"/>
  <c r="BB94" i="67"/>
  <c r="O94" i="30" s="1"/>
  <c r="BB93" i="67"/>
  <c r="O93" i="30" s="1"/>
  <c r="BB92" i="67"/>
  <c r="O92" i="30" s="1"/>
  <c r="BB91" i="67"/>
  <c r="O91" i="30" s="1"/>
  <c r="BB90" i="67"/>
  <c r="O90" i="30" s="1"/>
  <c r="BB89" i="67"/>
  <c r="O89" i="30" s="1"/>
  <c r="BB88" i="67"/>
  <c r="O88" i="30" s="1"/>
  <c r="BB87" i="67"/>
  <c r="O87" i="30" s="1"/>
  <c r="BB86" i="67"/>
  <c r="O86" i="30" s="1"/>
  <c r="BB85" i="67"/>
  <c r="O85" i="30" s="1"/>
  <c r="BB84" i="67"/>
  <c r="O84" i="30" s="1"/>
  <c r="BB83" i="67"/>
  <c r="O83" i="30" s="1"/>
  <c r="BB82" i="67"/>
  <c r="O82" i="30" s="1"/>
  <c r="BB81" i="67"/>
  <c r="O81" i="30" s="1"/>
  <c r="BB80" i="67"/>
  <c r="O80" i="30" s="1"/>
  <c r="BB79" i="67"/>
  <c r="O79" i="30" s="1"/>
  <c r="BB78" i="67"/>
  <c r="O78" i="30" s="1"/>
  <c r="BB77" i="67"/>
  <c r="O77" i="30" s="1"/>
  <c r="BB76" i="67"/>
  <c r="O76" i="30" s="1"/>
  <c r="BB75" i="67"/>
  <c r="O75" i="30" s="1"/>
  <c r="BB74" i="67"/>
  <c r="O74" i="30" s="1"/>
  <c r="BB73" i="67"/>
  <c r="O73" i="30" s="1"/>
  <c r="BB72" i="67"/>
  <c r="O72" i="30" s="1"/>
  <c r="BB71" i="67"/>
  <c r="O71" i="30" s="1"/>
  <c r="BB70" i="67"/>
  <c r="O70" i="30" s="1"/>
  <c r="BB69" i="67"/>
  <c r="O69" i="30" s="1"/>
  <c r="BB68" i="67"/>
  <c r="O68" i="30" s="1"/>
  <c r="BB67" i="67"/>
  <c r="O67" i="30" s="1"/>
  <c r="BB66" i="67"/>
  <c r="O66" i="30" s="1"/>
  <c r="BB65" i="67"/>
  <c r="O65" i="30" s="1"/>
  <c r="BB64" i="67"/>
  <c r="O64" i="30" s="1"/>
  <c r="BB63" i="67"/>
  <c r="O63" i="30" s="1"/>
  <c r="BB62" i="67"/>
  <c r="O62" i="30" s="1"/>
  <c r="BB61" i="67"/>
  <c r="O61" i="30" s="1"/>
  <c r="BB60" i="67"/>
  <c r="O60" i="30" s="1"/>
  <c r="BB59" i="67"/>
  <c r="O59" i="30" s="1"/>
  <c r="BB58" i="67"/>
  <c r="O58" i="30" s="1"/>
  <c r="BB57" i="67"/>
  <c r="O57" i="30" s="1"/>
  <c r="BB56" i="67"/>
  <c r="O56" i="30" s="1"/>
  <c r="BB55" i="67"/>
  <c r="O55" i="30" s="1"/>
  <c r="BB54" i="67"/>
  <c r="O54" i="30" s="1"/>
  <c r="BB53" i="67"/>
  <c r="O53" i="30" s="1"/>
  <c r="BB52" i="67"/>
  <c r="O52" i="30" s="1"/>
  <c r="BB51" i="67"/>
  <c r="O51" i="30" s="1"/>
  <c r="BB50" i="67"/>
  <c r="O50" i="30" s="1"/>
  <c r="BB49" i="67"/>
  <c r="O49" i="30" s="1"/>
  <c r="BB48" i="67"/>
  <c r="O48" i="30" s="1"/>
  <c r="BB47" i="67"/>
  <c r="O47" i="30" s="1"/>
  <c r="BB46" i="67"/>
  <c r="O46" i="30" s="1"/>
  <c r="BB45" i="67"/>
  <c r="O45" i="30" s="1"/>
  <c r="BB44" i="67"/>
  <c r="O44" i="30" s="1"/>
  <c r="BB43" i="67"/>
  <c r="O43" i="30" s="1"/>
  <c r="BB42" i="67"/>
  <c r="O42" i="30" s="1"/>
  <c r="BB41" i="67"/>
  <c r="O41" i="30" s="1"/>
  <c r="BB40" i="67"/>
  <c r="O40" i="30" s="1"/>
  <c r="BB39" i="67"/>
  <c r="O39" i="30" s="1"/>
  <c r="BB38" i="67"/>
  <c r="O38" i="30" s="1"/>
  <c r="BB37" i="67"/>
  <c r="O37" i="30" s="1"/>
  <c r="BB36" i="67"/>
  <c r="O36" i="30" s="1"/>
  <c r="BB35" i="67"/>
  <c r="O35" i="30" s="1"/>
  <c r="BB34" i="67"/>
  <c r="O34" i="30" s="1"/>
  <c r="BB33" i="67"/>
  <c r="O33" i="30" s="1"/>
  <c r="BB32" i="67"/>
  <c r="O32" i="30" s="1"/>
  <c r="BB31" i="67"/>
  <c r="O31" i="30" s="1"/>
  <c r="BB30" i="67"/>
  <c r="O30" i="30" s="1"/>
  <c r="BB29" i="67"/>
  <c r="O29" i="30" s="1"/>
  <c r="BB28" i="67"/>
  <c r="O28" i="30" s="1"/>
  <c r="BB27" i="67"/>
  <c r="O27" i="30" s="1"/>
  <c r="BB26" i="67"/>
  <c r="O26" i="30" s="1"/>
  <c r="BB25" i="67"/>
  <c r="O25" i="30" s="1"/>
  <c r="BB24" i="67"/>
  <c r="O24" i="30" s="1"/>
  <c r="BB23" i="67"/>
  <c r="O23" i="30" s="1"/>
  <c r="BB22" i="67"/>
  <c r="O22" i="30" s="1"/>
  <c r="BB21" i="67"/>
  <c r="O21" i="30" s="1"/>
  <c r="BB20" i="67"/>
  <c r="O20" i="30" s="1"/>
  <c r="BB19" i="67"/>
  <c r="O19" i="30" s="1"/>
  <c r="BB18" i="67"/>
  <c r="O18" i="30" s="1"/>
  <c r="BB17" i="67"/>
  <c r="O17" i="30" s="1"/>
  <c r="BB16" i="67"/>
  <c r="O16" i="30" s="1"/>
  <c r="BB15" i="67"/>
  <c r="O15" i="30" s="1"/>
  <c r="BB14" i="67"/>
  <c r="O14" i="30" s="1"/>
  <c r="BB13" i="67"/>
  <c r="O13" i="30" s="1"/>
  <c r="BB12" i="67"/>
  <c r="O12" i="30" s="1"/>
  <c r="BB11" i="67"/>
  <c r="O11" i="30" s="1"/>
  <c r="BB10" i="67"/>
  <c r="O10" i="30" s="1"/>
  <c r="BB9" i="67"/>
  <c r="O9" i="30" s="1"/>
  <c r="BB8" i="67"/>
  <c r="O8" i="30" s="1"/>
  <c r="BB7" i="67"/>
  <c r="O7" i="30" s="1"/>
  <c r="BB6" i="67"/>
  <c r="O6" i="30" s="1"/>
  <c r="BB5" i="67"/>
  <c r="O5" i="30" s="1"/>
  <c r="BB4" i="67"/>
  <c r="O4" i="30" s="1"/>
  <c r="BB3" i="67"/>
  <c r="O3" i="30" s="1"/>
  <c r="BA4" i="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1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5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AT99" i="31"/>
  <c r="AU99"/>
  <c r="AV99"/>
  <c r="AW99"/>
  <c r="AX99"/>
  <c r="AY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B4" i="20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1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2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3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AZ99"/>
  <c r="AY99"/>
  <c r="AX99"/>
  <c r="AW99"/>
  <c r="AV99"/>
  <c r="AU99"/>
  <c r="AT99"/>
  <c r="AZ99" i="22"/>
  <c r="AY99"/>
  <c r="AX99"/>
  <c r="AW99"/>
  <c r="AV99"/>
  <c r="AU99"/>
  <c r="AT99"/>
  <c r="AZ99" i="21"/>
  <c r="AY99"/>
  <c r="AX99"/>
  <c r="AW99"/>
  <c r="AV99"/>
  <c r="AU99"/>
  <c r="AT99"/>
  <c r="AT99" i="20"/>
  <c r="AU99"/>
  <c r="AV99"/>
  <c r="AW99"/>
  <c r="AX99"/>
  <c r="AY99"/>
  <c r="AZ99"/>
  <c r="BA99"/>
  <c r="D99" i="51"/>
  <c r="E99"/>
  <c r="F99"/>
  <c r="G99"/>
  <c r="D109"/>
  <c r="E109"/>
  <c r="F109"/>
  <c r="G109"/>
  <c r="C99"/>
  <c r="C109"/>
  <c r="T99" i="2"/>
  <c r="U99"/>
  <c r="V99"/>
  <c r="W99"/>
  <c r="X99"/>
  <c r="Y99"/>
  <c r="Z99"/>
  <c r="R109"/>
  <c r="S109"/>
  <c r="T109"/>
  <c r="U109"/>
  <c r="V109"/>
  <c r="W109"/>
  <c r="X109"/>
  <c r="Y109"/>
  <c r="AT99" i="5"/>
  <c r="AU99"/>
  <c r="AV99"/>
  <c r="AW99"/>
  <c r="AX99"/>
  <c r="AY99"/>
  <c r="AT99" i="1"/>
  <c r="AU99"/>
  <c r="AV99"/>
  <c r="AW99"/>
  <c r="AX99"/>
  <c r="AY99"/>
  <c r="AS99" i="11"/>
  <c r="AT99"/>
  <c r="AU99"/>
  <c r="AV99"/>
  <c r="AW99"/>
  <c r="AX99"/>
  <c r="AY99"/>
  <c r="AQ99" i="6"/>
  <c r="AR99"/>
  <c r="AS99"/>
  <c r="AT99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R99" i="66"/>
  <c r="S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I98" i="56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N94" s="1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N90" s="1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N86" s="1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N78" s="1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N74" s="1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N70" s="1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N66" s="1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N62" s="1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N58" s="1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N54" s="1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N50" s="1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N46" s="1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N42" s="1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N22" s="1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M97"/>
  <c r="L97"/>
  <c r="K97"/>
  <c r="J97"/>
  <c r="M96"/>
  <c r="L96"/>
  <c r="K96"/>
  <c r="J96"/>
  <c r="M95"/>
  <c r="L95"/>
  <c r="K95"/>
  <c r="J95"/>
  <c r="M94"/>
  <c r="L94"/>
  <c r="K94"/>
  <c r="J94"/>
  <c r="M93"/>
  <c r="L93"/>
  <c r="K93"/>
  <c r="J93"/>
  <c r="M92"/>
  <c r="L92"/>
  <c r="K92"/>
  <c r="J92"/>
  <c r="M91"/>
  <c r="L91"/>
  <c r="K91"/>
  <c r="J91"/>
  <c r="M90"/>
  <c r="L90"/>
  <c r="K90"/>
  <c r="J90"/>
  <c r="M89"/>
  <c r="L89"/>
  <c r="K89"/>
  <c r="J89"/>
  <c r="M88"/>
  <c r="L88"/>
  <c r="K88"/>
  <c r="J88"/>
  <c r="M87"/>
  <c r="L87"/>
  <c r="K87"/>
  <c r="J87"/>
  <c r="M86"/>
  <c r="L86"/>
  <c r="K86"/>
  <c r="J86"/>
  <c r="M85"/>
  <c r="L85"/>
  <c r="K85"/>
  <c r="J85"/>
  <c r="M84"/>
  <c r="L84"/>
  <c r="K84"/>
  <c r="J84"/>
  <c r="M83"/>
  <c r="L83"/>
  <c r="K83"/>
  <c r="J83"/>
  <c r="M82"/>
  <c r="L82"/>
  <c r="K82"/>
  <c r="J82"/>
  <c r="M81"/>
  <c r="L81"/>
  <c r="K81"/>
  <c r="J81"/>
  <c r="M80"/>
  <c r="L80"/>
  <c r="K80"/>
  <c r="J80"/>
  <c r="M79"/>
  <c r="L79"/>
  <c r="K79"/>
  <c r="J79"/>
  <c r="M78"/>
  <c r="L78"/>
  <c r="K78"/>
  <c r="J78"/>
  <c r="M77"/>
  <c r="L77"/>
  <c r="K77"/>
  <c r="J77"/>
  <c r="M76"/>
  <c r="L76"/>
  <c r="K76"/>
  <c r="J76"/>
  <c r="M75"/>
  <c r="L75"/>
  <c r="K75"/>
  <c r="J75"/>
  <c r="M74"/>
  <c r="L74"/>
  <c r="K74"/>
  <c r="J74"/>
  <c r="M73"/>
  <c r="L73"/>
  <c r="K73"/>
  <c r="J73"/>
  <c r="M72"/>
  <c r="L72"/>
  <c r="K72"/>
  <c r="J72"/>
  <c r="M71"/>
  <c r="L71"/>
  <c r="K71"/>
  <c r="J71"/>
  <c r="M70"/>
  <c r="L70"/>
  <c r="K70"/>
  <c r="J70"/>
  <c r="M69"/>
  <c r="L69"/>
  <c r="K69"/>
  <c r="J69"/>
  <c r="M68"/>
  <c r="L68"/>
  <c r="K68"/>
  <c r="J68"/>
  <c r="M67"/>
  <c r="L67"/>
  <c r="K67"/>
  <c r="J67"/>
  <c r="M66"/>
  <c r="L66"/>
  <c r="K66"/>
  <c r="J66"/>
  <c r="M65"/>
  <c r="L65"/>
  <c r="K65"/>
  <c r="J65"/>
  <c r="M64"/>
  <c r="L64"/>
  <c r="K64"/>
  <c r="J64"/>
  <c r="M63"/>
  <c r="L63"/>
  <c r="K63"/>
  <c r="J63"/>
  <c r="M62"/>
  <c r="L62"/>
  <c r="K62"/>
  <c r="J62"/>
  <c r="M61"/>
  <c r="L61"/>
  <c r="K61"/>
  <c r="J61"/>
  <c r="M60"/>
  <c r="L60"/>
  <c r="K60"/>
  <c r="J60"/>
  <c r="M59"/>
  <c r="L59"/>
  <c r="K59"/>
  <c r="J59"/>
  <c r="M58"/>
  <c r="L58"/>
  <c r="K58"/>
  <c r="J58"/>
  <c r="M57"/>
  <c r="L57"/>
  <c r="K57"/>
  <c r="J57"/>
  <c r="M56"/>
  <c r="L56"/>
  <c r="K56"/>
  <c r="J56"/>
  <c r="M55"/>
  <c r="L55"/>
  <c r="K55"/>
  <c r="J55"/>
  <c r="M54"/>
  <c r="L54"/>
  <c r="K54"/>
  <c r="J54"/>
  <c r="M53"/>
  <c r="L53"/>
  <c r="K53"/>
  <c r="J53"/>
  <c r="M52"/>
  <c r="L52"/>
  <c r="K52"/>
  <c r="J52"/>
  <c r="M51"/>
  <c r="L51"/>
  <c r="K51"/>
  <c r="J51"/>
  <c r="M50"/>
  <c r="L50"/>
  <c r="K50"/>
  <c r="J50"/>
  <c r="M49"/>
  <c r="L49"/>
  <c r="K49"/>
  <c r="J49"/>
  <c r="M48"/>
  <c r="L48"/>
  <c r="K48"/>
  <c r="J48"/>
  <c r="M47"/>
  <c r="L47"/>
  <c r="K47"/>
  <c r="J47"/>
  <c r="M46"/>
  <c r="L46"/>
  <c r="K46"/>
  <c r="J46"/>
  <c r="M45"/>
  <c r="L45"/>
  <c r="K45"/>
  <c r="J45"/>
  <c r="M44"/>
  <c r="L44"/>
  <c r="K44"/>
  <c r="J44"/>
  <c r="M43"/>
  <c r="L43"/>
  <c r="K43"/>
  <c r="J43"/>
  <c r="M42"/>
  <c r="L42"/>
  <c r="K42"/>
  <c r="J42"/>
  <c r="M41"/>
  <c r="L41"/>
  <c r="K41"/>
  <c r="J41"/>
  <c r="M40"/>
  <c r="L40"/>
  <c r="K40"/>
  <c r="J40"/>
  <c r="M39"/>
  <c r="L39"/>
  <c r="K39"/>
  <c r="J39"/>
  <c r="M38"/>
  <c r="L38"/>
  <c r="K38"/>
  <c r="J38"/>
  <c r="M37"/>
  <c r="L37"/>
  <c r="K37"/>
  <c r="J37"/>
  <c r="M36"/>
  <c r="L36"/>
  <c r="K36"/>
  <c r="J36"/>
  <c r="M35"/>
  <c r="L35"/>
  <c r="K35"/>
  <c r="J35"/>
  <c r="M34"/>
  <c r="L34"/>
  <c r="K34"/>
  <c r="J34"/>
  <c r="M33"/>
  <c r="L33"/>
  <c r="K33"/>
  <c r="J33"/>
  <c r="M32"/>
  <c r="L32"/>
  <c r="K32"/>
  <c r="J32"/>
  <c r="M31"/>
  <c r="L31"/>
  <c r="K31"/>
  <c r="J31"/>
  <c r="M30"/>
  <c r="L30"/>
  <c r="K30"/>
  <c r="J30"/>
  <c r="M29"/>
  <c r="L29"/>
  <c r="K29"/>
  <c r="J29"/>
  <c r="M28"/>
  <c r="L28"/>
  <c r="K28"/>
  <c r="J28"/>
  <c r="M27"/>
  <c r="L27"/>
  <c r="K27"/>
  <c r="J27"/>
  <c r="M26"/>
  <c r="L26"/>
  <c r="K26"/>
  <c r="J26"/>
  <c r="M25"/>
  <c r="L25"/>
  <c r="K25"/>
  <c r="J25"/>
  <c r="M24"/>
  <c r="L24"/>
  <c r="K24"/>
  <c r="J24"/>
  <c r="M23"/>
  <c r="L23"/>
  <c r="K23"/>
  <c r="J23"/>
  <c r="M22"/>
  <c r="L22"/>
  <c r="K22"/>
  <c r="J22"/>
  <c r="M21"/>
  <c r="L21"/>
  <c r="K21"/>
  <c r="J21"/>
  <c r="M20"/>
  <c r="L20"/>
  <c r="K20"/>
  <c r="J20"/>
  <c r="M19"/>
  <c r="L19"/>
  <c r="K19"/>
  <c r="J19"/>
  <c r="M18"/>
  <c r="L18"/>
  <c r="K18"/>
  <c r="J18"/>
  <c r="M17"/>
  <c r="L17"/>
  <c r="K17"/>
  <c r="J17"/>
  <c r="M16"/>
  <c r="L16"/>
  <c r="K16"/>
  <c r="J16"/>
  <c r="M15"/>
  <c r="L15"/>
  <c r="K15"/>
  <c r="J15"/>
  <c r="M14"/>
  <c r="L14"/>
  <c r="K14"/>
  <c r="J14"/>
  <c r="M13"/>
  <c r="L13"/>
  <c r="K13"/>
  <c r="J13"/>
  <c r="M12"/>
  <c r="L12"/>
  <c r="K12"/>
  <c r="J12"/>
  <c r="M11"/>
  <c r="L11"/>
  <c r="K11"/>
  <c r="J11"/>
  <c r="M10"/>
  <c r="L10"/>
  <c r="K10"/>
  <c r="J10"/>
  <c r="M9"/>
  <c r="L9"/>
  <c r="K9"/>
  <c r="J9"/>
  <c r="M8"/>
  <c r="L8"/>
  <c r="K8"/>
  <c r="J8"/>
  <c r="M7"/>
  <c r="L7"/>
  <c r="K7"/>
  <c r="J7"/>
  <c r="M6"/>
  <c r="L6"/>
  <c r="K6"/>
  <c r="J6"/>
  <c r="M5"/>
  <c r="L5"/>
  <c r="K5"/>
  <c r="J5"/>
  <c r="M4"/>
  <c r="L4"/>
  <c r="K4"/>
  <c r="J4"/>
  <c r="M3"/>
  <c r="L3"/>
  <c r="K3"/>
  <c r="J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N92"/>
  <c r="F92"/>
  <c r="U91"/>
  <c r="F91"/>
  <c r="U90"/>
  <c r="N90"/>
  <c r="F90"/>
  <c r="U89"/>
  <c r="N89"/>
  <c r="F89"/>
  <c r="U88"/>
  <c r="N88"/>
  <c r="F88"/>
  <c r="U87"/>
  <c r="F87"/>
  <c r="U86"/>
  <c r="N86"/>
  <c r="F86"/>
  <c r="U85"/>
  <c r="N85"/>
  <c r="F85"/>
  <c r="U84"/>
  <c r="N84"/>
  <c r="F84"/>
  <c r="U83"/>
  <c r="F83"/>
  <c r="U82"/>
  <c r="N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N74"/>
  <c r="F74"/>
  <c r="U73"/>
  <c r="N73"/>
  <c r="F73"/>
  <c r="U72"/>
  <c r="N72"/>
  <c r="F72"/>
  <c r="U71"/>
  <c r="F71"/>
  <c r="U70"/>
  <c r="N70"/>
  <c r="F70"/>
  <c r="U69"/>
  <c r="N69"/>
  <c r="F69"/>
  <c r="U68"/>
  <c r="N68"/>
  <c r="F68"/>
  <c r="U67"/>
  <c r="F67"/>
  <c r="U66"/>
  <c r="N66"/>
  <c r="F66"/>
  <c r="U65"/>
  <c r="N65"/>
  <c r="F65"/>
  <c r="U64"/>
  <c r="N64"/>
  <c r="F64"/>
  <c r="U63"/>
  <c r="F63"/>
  <c r="U62"/>
  <c r="N62"/>
  <c r="F62"/>
  <c r="U61"/>
  <c r="N61"/>
  <c r="F61"/>
  <c r="U60"/>
  <c r="N60"/>
  <c r="F60"/>
  <c r="U59"/>
  <c r="F59"/>
  <c r="U58"/>
  <c r="N58"/>
  <c r="F58"/>
  <c r="U57"/>
  <c r="N57"/>
  <c r="F57"/>
  <c r="U56"/>
  <c r="N56"/>
  <c r="F56"/>
  <c r="U55"/>
  <c r="F55"/>
  <c r="U54"/>
  <c r="N54"/>
  <c r="F54"/>
  <c r="U53"/>
  <c r="N53"/>
  <c r="F53"/>
  <c r="U52"/>
  <c r="N52"/>
  <c r="F52"/>
  <c r="U51"/>
  <c r="F51"/>
  <c r="U50"/>
  <c r="N50"/>
  <c r="F50"/>
  <c r="U49"/>
  <c r="N49"/>
  <c r="F49"/>
  <c r="U48"/>
  <c r="N48"/>
  <c r="F48"/>
  <c r="U47"/>
  <c r="F47"/>
  <c r="U46"/>
  <c r="N46"/>
  <c r="F46"/>
  <c r="U45"/>
  <c r="N45"/>
  <c r="F45"/>
  <c r="U44"/>
  <c r="N44"/>
  <c r="F44"/>
  <c r="U43"/>
  <c r="F43"/>
  <c r="U42"/>
  <c r="N42"/>
  <c r="F42"/>
  <c r="U41"/>
  <c r="N41"/>
  <c r="F41"/>
  <c r="U40"/>
  <c r="N40"/>
  <c r="F40"/>
  <c r="U39"/>
  <c r="F39"/>
  <c r="U38"/>
  <c r="N38"/>
  <c r="F38"/>
  <c r="U37"/>
  <c r="N37"/>
  <c r="F37"/>
  <c r="U36"/>
  <c r="N36"/>
  <c r="F36"/>
  <c r="U35"/>
  <c r="F35"/>
  <c r="U34"/>
  <c r="N34"/>
  <c r="F34"/>
  <c r="U33"/>
  <c r="N33"/>
  <c r="F33"/>
  <c r="U32"/>
  <c r="N32"/>
  <c r="F32"/>
  <c r="U31"/>
  <c r="F31"/>
  <c r="U30"/>
  <c r="N30"/>
  <c r="F30"/>
  <c r="U29"/>
  <c r="N29"/>
  <c r="F29"/>
  <c r="U28"/>
  <c r="F28"/>
  <c r="U27"/>
  <c r="N27"/>
  <c r="F27"/>
  <c r="U26"/>
  <c r="N26"/>
  <c r="F26"/>
  <c r="U25"/>
  <c r="N25"/>
  <c r="F25"/>
  <c r="U24"/>
  <c r="N24"/>
  <c r="F24"/>
  <c r="U23"/>
  <c r="F23"/>
  <c r="U22"/>
  <c r="N22"/>
  <c r="F22"/>
  <c r="U21"/>
  <c r="N21"/>
  <c r="F21"/>
  <c r="U20"/>
  <c r="N20"/>
  <c r="F20"/>
  <c r="U19"/>
  <c r="F19"/>
  <c r="U18"/>
  <c r="N18"/>
  <c r="F18"/>
  <c r="U17"/>
  <c r="N17"/>
  <c r="F17"/>
  <c r="U16"/>
  <c r="N16"/>
  <c r="F16"/>
  <c r="U15"/>
  <c r="F15"/>
  <c r="U14"/>
  <c r="N14"/>
  <c r="F14"/>
  <c r="U13"/>
  <c r="N13"/>
  <c r="F13"/>
  <c r="U12"/>
  <c r="N12"/>
  <c r="F12"/>
  <c r="U11"/>
  <c r="F11"/>
  <c r="U10"/>
  <c r="N10"/>
  <c r="F10"/>
  <c r="U9"/>
  <c r="N9"/>
  <c r="F9"/>
  <c r="U8"/>
  <c r="N8"/>
  <c r="F8"/>
  <c r="U7"/>
  <c r="F7"/>
  <c r="U6"/>
  <c r="N6"/>
  <c r="F6"/>
  <c r="U5"/>
  <c r="N5"/>
  <c r="F5"/>
  <c r="U4"/>
  <c r="N4"/>
  <c r="F4"/>
  <c r="U3"/>
  <c r="M99"/>
  <c r="L99"/>
  <c r="K99"/>
  <c r="J99"/>
  <c r="I99"/>
  <c r="C99"/>
  <c r="B99"/>
  <c r="A1"/>
  <c r="T99" i="62"/>
  <c r="S99"/>
  <c r="R99"/>
  <c r="Q99"/>
  <c r="P99"/>
  <c r="U98"/>
  <c r="N98"/>
  <c r="F98"/>
  <c r="U97"/>
  <c r="N97"/>
  <c r="F97"/>
  <c r="U96"/>
  <c r="N96"/>
  <c r="F96"/>
  <c r="U95"/>
  <c r="N95"/>
  <c r="F95"/>
  <c r="U94"/>
  <c r="N94"/>
  <c r="F94"/>
  <c r="AD93"/>
  <c r="U93"/>
  <c r="N93"/>
  <c r="F93"/>
  <c r="AD92"/>
  <c r="U92"/>
  <c r="N92"/>
  <c r="F92"/>
  <c r="U91"/>
  <c r="N91"/>
  <c r="F91"/>
  <c r="U90"/>
  <c r="N90"/>
  <c r="F90"/>
  <c r="AD89"/>
  <c r="U89"/>
  <c r="N89"/>
  <c r="F89"/>
  <c r="AD88"/>
  <c r="U88"/>
  <c r="N88"/>
  <c r="F88"/>
  <c r="U87"/>
  <c r="N87"/>
  <c r="F87"/>
  <c r="U86"/>
  <c r="N86"/>
  <c r="F86"/>
  <c r="AD85"/>
  <c r="U85"/>
  <c r="N85"/>
  <c r="F85"/>
  <c r="U84"/>
  <c r="F84"/>
  <c r="U83"/>
  <c r="N83"/>
  <c r="F83"/>
  <c r="U82"/>
  <c r="N82"/>
  <c r="F82"/>
  <c r="U81"/>
  <c r="N81"/>
  <c r="F81"/>
  <c r="U80"/>
  <c r="F80"/>
  <c r="U79"/>
  <c r="N79"/>
  <c r="F79"/>
  <c r="AC78"/>
  <c r="U78"/>
  <c r="N78"/>
  <c r="F78"/>
  <c r="U77"/>
  <c r="N77"/>
  <c r="F77"/>
  <c r="U76"/>
  <c r="F76"/>
  <c r="U75"/>
  <c r="N75"/>
  <c r="F75"/>
  <c r="U74"/>
  <c r="N74"/>
  <c r="F74"/>
  <c r="U73"/>
  <c r="N73"/>
  <c r="F73"/>
  <c r="U72"/>
  <c r="F72"/>
  <c r="U71"/>
  <c r="N71"/>
  <c r="F71"/>
  <c r="U70"/>
  <c r="N70"/>
  <c r="F70"/>
  <c r="AD69"/>
  <c r="U69"/>
  <c r="N69"/>
  <c r="F69"/>
  <c r="U68"/>
  <c r="F68"/>
  <c r="U67"/>
  <c r="N67"/>
  <c r="F67"/>
  <c r="AD66"/>
  <c r="U66"/>
  <c r="N66"/>
  <c r="F66"/>
  <c r="AD65"/>
  <c r="U65"/>
  <c r="N65"/>
  <c r="F65"/>
  <c r="U64"/>
  <c r="F64"/>
  <c r="U63"/>
  <c r="N63"/>
  <c r="F63"/>
  <c r="AC62"/>
  <c r="U62"/>
  <c r="N62"/>
  <c r="F62"/>
  <c r="U61"/>
  <c r="N61"/>
  <c r="F61"/>
  <c r="U60"/>
  <c r="F60"/>
  <c r="U59"/>
  <c r="N59"/>
  <c r="F59"/>
  <c r="U58"/>
  <c r="N58"/>
  <c r="F58"/>
  <c r="U57"/>
  <c r="N57"/>
  <c r="F57"/>
  <c r="U56"/>
  <c r="F56"/>
  <c r="U55"/>
  <c r="N55"/>
  <c r="F55"/>
  <c r="U54"/>
  <c r="N54"/>
  <c r="F54"/>
  <c r="AD53"/>
  <c r="U53"/>
  <c r="N53"/>
  <c r="F53"/>
  <c r="U52"/>
  <c r="F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F33"/>
  <c r="U32"/>
  <c r="F32"/>
  <c r="U31"/>
  <c r="F31"/>
  <c r="U30"/>
  <c r="F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F21"/>
  <c r="U20"/>
  <c r="F20"/>
  <c r="U19"/>
  <c r="F19"/>
  <c r="U18"/>
  <c r="F18"/>
  <c r="AD17"/>
  <c r="U17"/>
  <c r="F17"/>
  <c r="U16"/>
  <c r="F16"/>
  <c r="U15"/>
  <c r="F15"/>
  <c r="U14"/>
  <c r="F14"/>
  <c r="AD13"/>
  <c r="U13"/>
  <c r="F13"/>
  <c r="U12"/>
  <c r="F12"/>
  <c r="U11"/>
  <c r="F11"/>
  <c r="U10"/>
  <c r="F10"/>
  <c r="AD9"/>
  <c r="U9"/>
  <c r="U8"/>
  <c r="F8"/>
  <c r="U7"/>
  <c r="F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N82"/>
  <c r="F82"/>
  <c r="U81"/>
  <c r="F81"/>
  <c r="U80"/>
  <c r="F80"/>
  <c r="U79"/>
  <c r="F79"/>
  <c r="U78"/>
  <c r="F78"/>
  <c r="U77"/>
  <c r="F77"/>
  <c r="U76"/>
  <c r="N76"/>
  <c r="F76"/>
  <c r="U75"/>
  <c r="F75"/>
  <c r="U74"/>
  <c r="F74"/>
  <c r="U73"/>
  <c r="F73"/>
  <c r="U72"/>
  <c r="N72"/>
  <c r="F72"/>
  <c r="U71"/>
  <c r="F71"/>
  <c r="U70"/>
  <c r="F70"/>
  <c r="U69"/>
  <c r="F69"/>
  <c r="U68"/>
  <c r="N68"/>
  <c r="F68"/>
  <c r="U67"/>
  <c r="F67"/>
  <c r="U66"/>
  <c r="F66"/>
  <c r="U65"/>
  <c r="F65"/>
  <c r="U64"/>
  <c r="N64"/>
  <c r="F64"/>
  <c r="U63"/>
  <c r="F63"/>
  <c r="U62"/>
  <c r="F62"/>
  <c r="U61"/>
  <c r="F61"/>
  <c r="U60"/>
  <c r="N60"/>
  <c r="F60"/>
  <c r="U59"/>
  <c r="F59"/>
  <c r="U58"/>
  <c r="F58"/>
  <c r="U57"/>
  <c r="F57"/>
  <c r="U56"/>
  <c r="N56"/>
  <c r="F56"/>
  <c r="U55"/>
  <c r="F55"/>
  <c r="U54"/>
  <c r="F54"/>
  <c r="U53"/>
  <c r="F53"/>
  <c r="U52"/>
  <c r="N52"/>
  <c r="F52"/>
  <c r="U51"/>
  <c r="F51"/>
  <c r="U50"/>
  <c r="F50"/>
  <c r="U49"/>
  <c r="F49"/>
  <c r="U48"/>
  <c r="N48"/>
  <c r="F48"/>
  <c r="U47"/>
  <c r="F47"/>
  <c r="U46"/>
  <c r="F46"/>
  <c r="U45"/>
  <c r="U44"/>
  <c r="N44"/>
  <c r="F44"/>
  <c r="U43"/>
  <c r="F43"/>
  <c r="U42"/>
  <c r="F42"/>
  <c r="U41"/>
  <c r="F41"/>
  <c r="U40"/>
  <c r="N40"/>
  <c r="F40"/>
  <c r="U39"/>
  <c r="U38"/>
  <c r="F38"/>
  <c r="U37"/>
  <c r="F37"/>
  <c r="U36"/>
  <c r="F36"/>
  <c r="U35"/>
  <c r="F35"/>
  <c r="U34"/>
  <c r="F34"/>
  <c r="U33"/>
  <c r="U32"/>
  <c r="F32"/>
  <c r="U31"/>
  <c r="N31"/>
  <c r="F31"/>
  <c r="U30"/>
  <c r="F30"/>
  <c r="U29"/>
  <c r="N29"/>
  <c r="F29"/>
  <c r="U28"/>
  <c r="N28"/>
  <c r="F28"/>
  <c r="U27"/>
  <c r="N27"/>
  <c r="F27"/>
  <c r="U26"/>
  <c r="F26"/>
  <c r="U25"/>
  <c r="U24"/>
  <c r="N24"/>
  <c r="F24"/>
  <c r="U23"/>
  <c r="F23"/>
  <c r="U22"/>
  <c r="F22"/>
  <c r="U21"/>
  <c r="F21"/>
  <c r="U20"/>
  <c r="F20"/>
  <c r="U19"/>
  <c r="F19"/>
  <c r="U18"/>
  <c r="F18"/>
  <c r="U17"/>
  <c r="N17"/>
  <c r="U16"/>
  <c r="F16"/>
  <c r="U15"/>
  <c r="F15"/>
  <c r="U14"/>
  <c r="F14"/>
  <c r="U13"/>
  <c r="F13"/>
  <c r="U12"/>
  <c r="F12"/>
  <c r="U11"/>
  <c r="U10"/>
  <c r="F10"/>
  <c r="U9"/>
  <c r="U8"/>
  <c r="F8"/>
  <c r="U7"/>
  <c r="N7"/>
  <c r="F7"/>
  <c r="U6"/>
  <c r="F6"/>
  <c r="U5"/>
  <c r="F5"/>
  <c r="U4"/>
  <c r="F4"/>
  <c r="U3"/>
  <c r="K99"/>
  <c r="A1"/>
  <c r="T99" i="58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F27"/>
  <c r="U26"/>
  <c r="F26"/>
  <c r="U25"/>
  <c r="F25"/>
  <c r="U24"/>
  <c r="N24"/>
  <c r="F24"/>
  <c r="U23"/>
  <c r="F23"/>
  <c r="U22"/>
  <c r="F22"/>
  <c r="U21"/>
  <c r="U20"/>
  <c r="F20"/>
  <c r="U19"/>
  <c r="F19"/>
  <c r="U18"/>
  <c r="F18"/>
  <c r="U17"/>
  <c r="U16"/>
  <c r="F16"/>
  <c r="U15"/>
  <c r="F15"/>
  <c r="U14"/>
  <c r="F14"/>
  <c r="U13"/>
  <c r="U12"/>
  <c r="F12"/>
  <c r="U11"/>
  <c r="F11"/>
  <c r="U10"/>
  <c r="F10"/>
  <c r="U9"/>
  <c r="U8"/>
  <c r="F8"/>
  <c r="U7"/>
  <c r="N7"/>
  <c r="F7"/>
  <c r="U6"/>
  <c r="F6"/>
  <c r="U5"/>
  <c r="N5"/>
  <c r="U4"/>
  <c r="F4"/>
  <c r="U3"/>
  <c r="B99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F90"/>
  <c r="U89"/>
  <c r="N89"/>
  <c r="F89"/>
  <c r="U88"/>
  <c r="F88"/>
  <c r="U87"/>
  <c r="F87"/>
  <c r="U86"/>
  <c r="N86"/>
  <c r="F86"/>
  <c r="U85"/>
  <c r="F85"/>
  <c r="U84"/>
  <c r="F84"/>
  <c r="U83"/>
  <c r="N83"/>
  <c r="U82"/>
  <c r="F82"/>
  <c r="U81"/>
  <c r="F81"/>
  <c r="U80"/>
  <c r="F80"/>
  <c r="U79"/>
  <c r="U78"/>
  <c r="F78"/>
  <c r="U77"/>
  <c r="N77"/>
  <c r="F77"/>
  <c r="U76"/>
  <c r="N76"/>
  <c r="F76"/>
  <c r="U75"/>
  <c r="N75"/>
  <c r="F75"/>
  <c r="U74"/>
  <c r="F74"/>
  <c r="U73"/>
  <c r="N73"/>
  <c r="F73"/>
  <c r="U72"/>
  <c r="F72"/>
  <c r="U71"/>
  <c r="N71"/>
  <c r="F71"/>
  <c r="U70"/>
  <c r="F70"/>
  <c r="U69"/>
  <c r="N69"/>
  <c r="F69"/>
  <c r="U68"/>
  <c r="F68"/>
  <c r="U67"/>
  <c r="N67"/>
  <c r="F67"/>
  <c r="U66"/>
  <c r="F66"/>
  <c r="U65"/>
  <c r="N65"/>
  <c r="F65"/>
  <c r="U64"/>
  <c r="F64"/>
  <c r="U63"/>
  <c r="N63"/>
  <c r="F63"/>
  <c r="U62"/>
  <c r="F62"/>
  <c r="U61"/>
  <c r="N61"/>
  <c r="F61"/>
  <c r="U60"/>
  <c r="F60"/>
  <c r="U59"/>
  <c r="N59"/>
  <c r="F59"/>
  <c r="U58"/>
  <c r="F58"/>
  <c r="U57"/>
  <c r="N57"/>
  <c r="F57"/>
  <c r="U56"/>
  <c r="F56"/>
  <c r="U55"/>
  <c r="N55"/>
  <c r="F55"/>
  <c r="U54"/>
  <c r="F54"/>
  <c r="U53"/>
  <c r="N53"/>
  <c r="F53"/>
  <c r="U52"/>
  <c r="F52"/>
  <c r="U51"/>
  <c r="N51"/>
  <c r="F51"/>
  <c r="U50"/>
  <c r="F50"/>
  <c r="U49"/>
  <c r="N49"/>
  <c r="F49"/>
  <c r="U48"/>
  <c r="F48"/>
  <c r="U47"/>
  <c r="N47"/>
  <c r="F47"/>
  <c r="U46"/>
  <c r="F46"/>
  <c r="U45"/>
  <c r="N45"/>
  <c r="F45"/>
  <c r="U44"/>
  <c r="F44"/>
  <c r="U43"/>
  <c r="N43"/>
  <c r="F43"/>
  <c r="U42"/>
  <c r="F42"/>
  <c r="U41"/>
  <c r="N41"/>
  <c r="F41"/>
  <c r="U40"/>
  <c r="F40"/>
  <c r="U39"/>
  <c r="N39"/>
  <c r="F39"/>
  <c r="U38"/>
  <c r="F38"/>
  <c r="U37"/>
  <c r="N37"/>
  <c r="U36"/>
  <c r="F36"/>
  <c r="U35"/>
  <c r="N35"/>
  <c r="F35"/>
  <c r="U34"/>
  <c r="F34"/>
  <c r="U33"/>
  <c r="N33"/>
  <c r="F33"/>
  <c r="U32"/>
  <c r="F32"/>
  <c r="U31"/>
  <c r="N31"/>
  <c r="F31"/>
  <c r="U30"/>
  <c r="N30"/>
  <c r="F30"/>
  <c r="U29"/>
  <c r="F29"/>
  <c r="U28"/>
  <c r="N28"/>
  <c r="F28"/>
  <c r="U27"/>
  <c r="N27"/>
  <c r="F27"/>
  <c r="U26"/>
  <c r="N26"/>
  <c r="F26"/>
  <c r="U25"/>
  <c r="F25"/>
  <c r="U24"/>
  <c r="N24"/>
  <c r="F24"/>
  <c r="U23"/>
  <c r="F23"/>
  <c r="U22"/>
  <c r="N22"/>
  <c r="F22"/>
  <c r="U21"/>
  <c r="F21"/>
  <c r="U20"/>
  <c r="N20"/>
  <c r="F20"/>
  <c r="U19"/>
  <c r="F19"/>
  <c r="U18"/>
  <c r="N18"/>
  <c r="F18"/>
  <c r="U17"/>
  <c r="F17"/>
  <c r="U16"/>
  <c r="N16"/>
  <c r="F16"/>
  <c r="U15"/>
  <c r="F15"/>
  <c r="U14"/>
  <c r="N14"/>
  <c r="F14"/>
  <c r="U13"/>
  <c r="F13"/>
  <c r="U12"/>
  <c r="N12"/>
  <c r="F12"/>
  <c r="U11"/>
  <c r="F11"/>
  <c r="U10"/>
  <c r="N10"/>
  <c r="F10"/>
  <c r="U9"/>
  <c r="F9"/>
  <c r="U8"/>
  <c r="N8"/>
  <c r="F8"/>
  <c r="U7"/>
  <c r="F7"/>
  <c r="U6"/>
  <c r="N6"/>
  <c r="F6"/>
  <c r="U5"/>
  <c r="F5"/>
  <c r="U4"/>
  <c r="N4"/>
  <c r="F4"/>
  <c r="U3"/>
  <c r="M99"/>
  <c r="J99"/>
  <c r="I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N77"/>
  <c r="F77"/>
  <c r="U76"/>
  <c r="F76"/>
  <c r="U75"/>
  <c r="F75"/>
  <c r="U74"/>
  <c r="F74"/>
  <c r="U73"/>
  <c r="F73"/>
  <c r="U72"/>
  <c r="F72"/>
  <c r="U71"/>
  <c r="F71"/>
  <c r="U70"/>
  <c r="F70"/>
  <c r="U69"/>
  <c r="N69"/>
  <c r="F69"/>
  <c r="U68"/>
  <c r="F68"/>
  <c r="U67"/>
  <c r="F67"/>
  <c r="U66"/>
  <c r="F66"/>
  <c r="U65"/>
  <c r="F65"/>
  <c r="U64"/>
  <c r="F64"/>
  <c r="U63"/>
  <c r="F63"/>
  <c r="U62"/>
  <c r="F62"/>
  <c r="U61"/>
  <c r="N61"/>
  <c r="F61"/>
  <c r="U60"/>
  <c r="F60"/>
  <c r="U59"/>
  <c r="F59"/>
  <c r="U58"/>
  <c r="F58"/>
  <c r="U57"/>
  <c r="F57"/>
  <c r="U56"/>
  <c r="F56"/>
  <c r="U55"/>
  <c r="F55"/>
  <c r="U54"/>
  <c r="F54"/>
  <c r="U53"/>
  <c r="N53"/>
  <c r="F53"/>
  <c r="U52"/>
  <c r="F52"/>
  <c r="U51"/>
  <c r="N51"/>
  <c r="F51"/>
  <c r="U50"/>
  <c r="N50"/>
  <c r="F50"/>
  <c r="U49"/>
  <c r="N49"/>
  <c r="F49"/>
  <c r="U48"/>
  <c r="F48"/>
  <c r="U47"/>
  <c r="N47"/>
  <c r="F47"/>
  <c r="U46"/>
  <c r="F46"/>
  <c r="U45"/>
  <c r="F45"/>
  <c r="U44"/>
  <c r="F44"/>
  <c r="U43"/>
  <c r="N43"/>
  <c r="F43"/>
  <c r="U42"/>
  <c r="F42"/>
  <c r="U41"/>
  <c r="F41"/>
  <c r="U40"/>
  <c r="F40"/>
  <c r="U39"/>
  <c r="N39"/>
  <c r="F39"/>
  <c r="U38"/>
  <c r="F38"/>
  <c r="U37"/>
  <c r="N37"/>
  <c r="F37"/>
  <c r="U36"/>
  <c r="F36"/>
  <c r="U35"/>
  <c r="N35"/>
  <c r="F35"/>
  <c r="U34"/>
  <c r="N34"/>
  <c r="F34"/>
  <c r="U33"/>
  <c r="N33"/>
  <c r="F33"/>
  <c r="U32"/>
  <c r="F32"/>
  <c r="U31"/>
  <c r="N31"/>
  <c r="F31"/>
  <c r="U30"/>
  <c r="F30"/>
  <c r="U29"/>
  <c r="F29"/>
  <c r="U28"/>
  <c r="F28"/>
  <c r="U27"/>
  <c r="N27"/>
  <c r="F27"/>
  <c r="U26"/>
  <c r="F26"/>
  <c r="U25"/>
  <c r="F25"/>
  <c r="U24"/>
  <c r="F24"/>
  <c r="U23"/>
  <c r="N23"/>
  <c r="F23"/>
  <c r="U22"/>
  <c r="F22"/>
  <c r="U21"/>
  <c r="N21"/>
  <c r="F21"/>
  <c r="U20"/>
  <c r="F20"/>
  <c r="U19"/>
  <c r="N19"/>
  <c r="F19"/>
  <c r="U18"/>
  <c r="N18"/>
  <c r="F18"/>
  <c r="U17"/>
  <c r="N17"/>
  <c r="F17"/>
  <c r="U16"/>
  <c r="F16"/>
  <c r="U15"/>
  <c r="N15"/>
  <c r="F15"/>
  <c r="U14"/>
  <c r="F14"/>
  <c r="U13"/>
  <c r="F13"/>
  <c r="U12"/>
  <c r="F12"/>
  <c r="U11"/>
  <c r="N11"/>
  <c r="F11"/>
  <c r="U10"/>
  <c r="F10"/>
  <c r="U9"/>
  <c r="F9"/>
  <c r="U8"/>
  <c r="F8"/>
  <c r="U7"/>
  <c r="N7"/>
  <c r="F7"/>
  <c r="U6"/>
  <c r="F6"/>
  <c r="U5"/>
  <c r="N5"/>
  <c r="F5"/>
  <c r="U4"/>
  <c r="F4"/>
  <c r="U3"/>
  <c r="M99"/>
  <c r="L99"/>
  <c r="K99"/>
  <c r="J99"/>
  <c r="C99"/>
  <c r="A1"/>
  <c r="T99" i="55"/>
  <c r="S99"/>
  <c r="R99"/>
  <c r="Q99"/>
  <c r="P99"/>
  <c r="U98"/>
  <c r="N98"/>
  <c r="F98"/>
  <c r="U97"/>
  <c r="N97"/>
  <c r="F97"/>
  <c r="U96"/>
  <c r="N96"/>
  <c r="F96"/>
  <c r="U95"/>
  <c r="F95"/>
  <c r="U94"/>
  <c r="N94"/>
  <c r="F94"/>
  <c r="U93"/>
  <c r="N93"/>
  <c r="F93"/>
  <c r="U92"/>
  <c r="N92"/>
  <c r="F92"/>
  <c r="U91"/>
  <c r="F91"/>
  <c r="U90"/>
  <c r="F90"/>
  <c r="U89"/>
  <c r="N89"/>
  <c r="F89"/>
  <c r="U88"/>
  <c r="N88"/>
  <c r="F88"/>
  <c r="U87"/>
  <c r="F87"/>
  <c r="U86"/>
  <c r="F86"/>
  <c r="U85"/>
  <c r="N85"/>
  <c r="F85"/>
  <c r="U84"/>
  <c r="N84"/>
  <c r="F84"/>
  <c r="U83"/>
  <c r="F83"/>
  <c r="U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F74"/>
  <c r="U73"/>
  <c r="N73"/>
  <c r="F73"/>
  <c r="U72"/>
  <c r="N72"/>
  <c r="F72"/>
  <c r="U71"/>
  <c r="F71"/>
  <c r="U70"/>
  <c r="F70"/>
  <c r="U69"/>
  <c r="N69"/>
  <c r="F69"/>
  <c r="U68"/>
  <c r="N68"/>
  <c r="F68"/>
  <c r="U67"/>
  <c r="F67"/>
  <c r="U66"/>
  <c r="F66"/>
  <c r="U65"/>
  <c r="N65"/>
  <c r="F65"/>
  <c r="U64"/>
  <c r="N64"/>
  <c r="F64"/>
  <c r="U63"/>
  <c r="F63"/>
  <c r="U62"/>
  <c r="F62"/>
  <c r="U61"/>
  <c r="N61"/>
  <c r="U60"/>
  <c r="F60"/>
  <c r="U59"/>
  <c r="F59"/>
  <c r="U58"/>
  <c r="F58"/>
  <c r="U57"/>
  <c r="F57"/>
  <c r="U56"/>
  <c r="F56"/>
  <c r="U55"/>
  <c r="U54"/>
  <c r="F54"/>
  <c r="U53"/>
  <c r="U52"/>
  <c r="F52"/>
  <c r="U51"/>
  <c r="N51"/>
  <c r="F51"/>
  <c r="U50"/>
  <c r="F50"/>
  <c r="U49"/>
  <c r="F49"/>
  <c r="U48"/>
  <c r="N48"/>
  <c r="F48"/>
  <c r="U47"/>
  <c r="F47"/>
  <c r="U46"/>
  <c r="F46"/>
  <c r="U45"/>
  <c r="N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N35"/>
  <c r="F35"/>
  <c r="U34"/>
  <c r="F34"/>
  <c r="U33"/>
  <c r="F33"/>
  <c r="U32"/>
  <c r="N32"/>
  <c r="F32"/>
  <c r="U31"/>
  <c r="F31"/>
  <c r="U30"/>
  <c r="F30"/>
  <c r="U29"/>
  <c r="N29"/>
  <c r="U28"/>
  <c r="F28"/>
  <c r="U27"/>
  <c r="F27"/>
  <c r="U26"/>
  <c r="F26"/>
  <c r="U25"/>
  <c r="U24"/>
  <c r="F24"/>
  <c r="U23"/>
  <c r="F23"/>
  <c r="U22"/>
  <c r="F22"/>
  <c r="U21"/>
  <c r="U20"/>
  <c r="F20"/>
  <c r="U19"/>
  <c r="N19"/>
  <c r="F19"/>
  <c r="U18"/>
  <c r="F18"/>
  <c r="U17"/>
  <c r="F17"/>
  <c r="U16"/>
  <c r="N16"/>
  <c r="F16"/>
  <c r="U15"/>
  <c r="F15"/>
  <c r="U14"/>
  <c r="F14"/>
  <c r="U13"/>
  <c r="N13"/>
  <c r="U12"/>
  <c r="F12"/>
  <c r="U11"/>
  <c r="F11"/>
  <c r="U10"/>
  <c r="F10"/>
  <c r="U9"/>
  <c r="U8"/>
  <c r="F8"/>
  <c r="U7"/>
  <c r="N7"/>
  <c r="F7"/>
  <c r="U6"/>
  <c r="N6"/>
  <c r="F6"/>
  <c r="U5"/>
  <c r="N5"/>
  <c r="U4"/>
  <c r="F4"/>
  <c r="U3"/>
  <c r="L99"/>
  <c r="C99"/>
  <c r="A1"/>
  <c r="F37" i="57" l="1"/>
  <c r="F9" i="62"/>
  <c r="F11" i="61"/>
  <c r="B99"/>
  <c r="F45"/>
  <c r="F89" i="56"/>
  <c r="B99"/>
  <c r="F55" i="55"/>
  <c r="F25"/>
  <c r="F89" i="58"/>
  <c r="C99" i="57"/>
  <c r="K99" i="66"/>
  <c r="M8" i="65"/>
  <c r="D8" i="55" s="1"/>
  <c r="G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BB99" i="67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O7" i="65"/>
  <c r="D7" i="56" s="1"/>
  <c r="G7" s="1"/>
  <c r="O8" i="65"/>
  <c r="D8" i="56" s="1"/>
  <c r="O9" i="65"/>
  <c r="D9" i="56" s="1"/>
  <c r="G9" s="1"/>
  <c r="O10" i="65"/>
  <c r="D10" i="56" s="1"/>
  <c r="G10" s="1"/>
  <c r="O11" i="65"/>
  <c r="D11" i="56" s="1"/>
  <c r="G11" s="1"/>
  <c r="O12" i="65"/>
  <c r="D12" i="56" s="1"/>
  <c r="O13" i="65"/>
  <c r="D13" i="56" s="1"/>
  <c r="G13" s="1"/>
  <c r="O14" i="65"/>
  <c r="D14" i="56" s="1"/>
  <c r="G14" s="1"/>
  <c r="O15" i="65"/>
  <c r="D15" i="56" s="1"/>
  <c r="G15" s="1"/>
  <c r="O16" i="65"/>
  <c r="D16" i="56" s="1"/>
  <c r="O17" i="65"/>
  <c r="D17" i="56" s="1"/>
  <c r="G17" s="1"/>
  <c r="O18" i="65"/>
  <c r="D18" i="56" s="1"/>
  <c r="G18" s="1"/>
  <c r="O19" i="65"/>
  <c r="D19" i="56" s="1"/>
  <c r="G19" s="1"/>
  <c r="O20" i="65"/>
  <c r="D20" i="56" s="1"/>
  <c r="O21" i="65"/>
  <c r="D21" i="56" s="1"/>
  <c r="G21" s="1"/>
  <c r="O22" i="65"/>
  <c r="D22" i="56" s="1"/>
  <c r="G22" s="1"/>
  <c r="O23" i="65"/>
  <c r="D23" i="56" s="1"/>
  <c r="G23" s="1"/>
  <c r="O24" i="65"/>
  <c r="D24" i="56" s="1"/>
  <c r="G24" s="1"/>
  <c r="O25" i="65"/>
  <c r="D25" i="56" s="1"/>
  <c r="G25" s="1"/>
  <c r="O26" i="65"/>
  <c r="D26" i="56" s="1"/>
  <c r="G26" s="1"/>
  <c r="O27" i="65"/>
  <c r="D27" i="56" s="1"/>
  <c r="G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O32" i="65"/>
  <c r="D32" i="56" s="1"/>
  <c r="G32" s="1"/>
  <c r="O33" i="65"/>
  <c r="D33" i="56" s="1"/>
  <c r="G33" s="1"/>
  <c r="O33" s="1"/>
  <c r="O34" i="65"/>
  <c r="D34" i="56" s="1"/>
  <c r="G34" s="1"/>
  <c r="O35" i="65"/>
  <c r="D35" i="56" s="1"/>
  <c r="G35" s="1"/>
  <c r="O36" i="65"/>
  <c r="D36" i="56" s="1"/>
  <c r="G36" s="1"/>
  <c r="O37" i="65"/>
  <c r="D37" i="56" s="1"/>
  <c r="G37" s="1"/>
  <c r="O38" i="65"/>
  <c r="D38" i="56" s="1"/>
  <c r="G38" s="1"/>
  <c r="O39" i="65"/>
  <c r="D39" i="56" s="1"/>
  <c r="G39" s="1"/>
  <c r="O40" i="65"/>
  <c r="D40" i="56" s="1"/>
  <c r="G40" s="1"/>
  <c r="O41" i="65"/>
  <c r="D41" i="56" s="1"/>
  <c r="G41" s="1"/>
  <c r="O42" i="65"/>
  <c r="D42" i="56" s="1"/>
  <c r="G42" s="1"/>
  <c r="O43" i="65"/>
  <c r="D43" i="56" s="1"/>
  <c r="G43" s="1"/>
  <c r="O44" i="65"/>
  <c r="D44" i="56" s="1"/>
  <c r="G44" s="1"/>
  <c r="V44" s="1"/>
  <c r="O45" i="65"/>
  <c r="D45" i="56" s="1"/>
  <c r="G45" s="1"/>
  <c r="O46" i="65"/>
  <c r="D46" i="56" s="1"/>
  <c r="G46" s="1"/>
  <c r="O47" i="65"/>
  <c r="D47" i="56" s="1"/>
  <c r="G47" s="1"/>
  <c r="O48" i="65"/>
  <c r="D48" i="56" s="1"/>
  <c r="G48" s="1"/>
  <c r="O49" i="65"/>
  <c r="D49" i="56" s="1"/>
  <c r="G49" s="1"/>
  <c r="O50" i="65"/>
  <c r="D50" i="56" s="1"/>
  <c r="G50" s="1"/>
  <c r="O51" i="65"/>
  <c r="D51" i="56" s="1"/>
  <c r="G51" s="1"/>
  <c r="O52" i="65"/>
  <c r="D52" i="56" s="1"/>
  <c r="G52" s="1"/>
  <c r="O53" i="65"/>
  <c r="D53" i="56" s="1"/>
  <c r="G53" s="1"/>
  <c r="O54" i="65"/>
  <c r="D54" i="56" s="1"/>
  <c r="G54" s="1"/>
  <c r="O55" i="65"/>
  <c r="D55" i="56" s="1"/>
  <c r="G55" s="1"/>
  <c r="O56" i="65"/>
  <c r="D56" i="56" s="1"/>
  <c r="G56" s="1"/>
  <c r="O57" i="65"/>
  <c r="D57" i="56" s="1"/>
  <c r="G57" s="1"/>
  <c r="O58" i="65"/>
  <c r="D58" i="56" s="1"/>
  <c r="G58" s="1"/>
  <c r="O59" i="65"/>
  <c r="D59" i="56" s="1"/>
  <c r="G59" s="1"/>
  <c r="O60" i="65"/>
  <c r="D60" i="56" s="1"/>
  <c r="G60" s="1"/>
  <c r="O61" i="65"/>
  <c r="D61" i="56" s="1"/>
  <c r="G61" s="1"/>
  <c r="O62" i="65"/>
  <c r="D62" i="56" s="1"/>
  <c r="G62" s="1"/>
  <c r="O63" i="65"/>
  <c r="D63" i="56" s="1"/>
  <c r="G63" s="1"/>
  <c r="O64" i="65"/>
  <c r="D64" i="56" s="1"/>
  <c r="G64" s="1"/>
  <c r="O65" i="65"/>
  <c r="D65" i="56" s="1"/>
  <c r="G65" s="1"/>
  <c r="O66" i="65"/>
  <c r="D66" i="56" s="1"/>
  <c r="G66" s="1"/>
  <c r="V66" s="1"/>
  <c r="O67" i="65"/>
  <c r="D67" i="56" s="1"/>
  <c r="G67" s="1"/>
  <c r="O68" i="65"/>
  <c r="D68" i="56" s="1"/>
  <c r="G68" s="1"/>
  <c r="O69" i="65"/>
  <c r="D69" i="56" s="1"/>
  <c r="G69" s="1"/>
  <c r="O70" i="65"/>
  <c r="D70" i="56" s="1"/>
  <c r="G70" s="1"/>
  <c r="O71" i="65"/>
  <c r="D71" i="56" s="1"/>
  <c r="G71" s="1"/>
  <c r="O72" i="65"/>
  <c r="D72" i="56" s="1"/>
  <c r="G72" s="1"/>
  <c r="O73" i="65"/>
  <c r="D73" i="56" s="1"/>
  <c r="G73" s="1"/>
  <c r="O74" i="65"/>
  <c r="D74" i="56" s="1"/>
  <c r="G74" s="1"/>
  <c r="O75" i="65"/>
  <c r="D75" i="56" s="1"/>
  <c r="G75" s="1"/>
  <c r="O76" i="65"/>
  <c r="D76" i="56" s="1"/>
  <c r="G76" s="1"/>
  <c r="O77" i="65"/>
  <c r="D77" i="56" s="1"/>
  <c r="G77" s="1"/>
  <c r="O78" i="65"/>
  <c r="D78" i="56" s="1"/>
  <c r="G78" s="1"/>
  <c r="O79" i="65"/>
  <c r="D79" i="56" s="1"/>
  <c r="G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O84" i="65"/>
  <c r="D84" i="56" s="1"/>
  <c r="G84" s="1"/>
  <c r="O85" i="65"/>
  <c r="D85" i="56" s="1"/>
  <c r="G85" s="1"/>
  <c r="O86" i="65"/>
  <c r="D86" i="56" s="1"/>
  <c r="G86" s="1"/>
  <c r="O87" i="65"/>
  <c r="D87" i="56" s="1"/>
  <c r="G87" s="1"/>
  <c r="O88" i="65"/>
  <c r="D88" i="56" s="1"/>
  <c r="G88" s="1"/>
  <c r="V88" s="1"/>
  <c r="O89" i="65"/>
  <c r="D89" i="56" s="1"/>
  <c r="G89" s="1"/>
  <c r="O90" i="65"/>
  <c r="D90" i="56" s="1"/>
  <c r="G90" s="1"/>
  <c r="O91" i="65"/>
  <c r="D91" i="56" s="1"/>
  <c r="G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M7" i="65"/>
  <c r="D7" i="55" s="1"/>
  <c r="G7" s="1"/>
  <c r="V7" s="1"/>
  <c r="M9" i="65"/>
  <c r="D9" i="55" s="1"/>
  <c r="G9" s="1"/>
  <c r="M10" i="65"/>
  <c r="D10" i="55" s="1"/>
  <c r="M11" i="65"/>
  <c r="D11" i="55" s="1"/>
  <c r="G11" s="1"/>
  <c r="M13" i="65"/>
  <c r="D13" i="55" s="1"/>
  <c r="G13" s="1"/>
  <c r="O13" s="1"/>
  <c r="M14" i="65"/>
  <c r="D14" i="55" s="1"/>
  <c r="G14" s="1"/>
  <c r="V14" s="1"/>
  <c r="M15" i="65"/>
  <c r="D15" i="55" s="1"/>
  <c r="M17" i="65"/>
  <c r="D17" i="55" s="1"/>
  <c r="G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M27" i="65"/>
  <c r="D27" i="55" s="1"/>
  <c r="G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M32" i="65"/>
  <c r="D32" i="55" s="1"/>
  <c r="G32" s="1"/>
  <c r="M33" i="65"/>
  <c r="D33" i="55" s="1"/>
  <c r="M34" i="65"/>
  <c r="D34" i="55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G43" s="1"/>
  <c r="M44" i="65"/>
  <c r="D44" i="55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M49" i="65"/>
  <c r="D49" i="55" s="1"/>
  <c r="M50" i="65"/>
  <c r="D50" i="55" s="1"/>
  <c r="G50" s="1"/>
  <c r="M51" i="65"/>
  <c r="D51" i="55" s="1"/>
  <c r="G51" s="1"/>
  <c r="V51" s="1"/>
  <c r="M52" i="65"/>
  <c r="D52" i="55" s="1"/>
  <c r="G52" s="1"/>
  <c r="V52" s="1"/>
  <c r="M53" i="65"/>
  <c r="D53" i="55" s="1"/>
  <c r="M54" i="65"/>
  <c r="D54" i="55" s="1"/>
  <c r="G54" s="1"/>
  <c r="V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M59" i="65"/>
  <c r="D59" i="55" s="1"/>
  <c r="G59" s="1"/>
  <c r="M60" i="65"/>
  <c r="D60" i="55" s="1"/>
  <c r="G60" s="1"/>
  <c r="V60" s="1"/>
  <c r="M61" i="65"/>
  <c r="D61" i="55" s="1"/>
  <c r="M62" i="65"/>
  <c r="D62" i="55" s="1"/>
  <c r="G62" s="1"/>
  <c r="M63" i="65"/>
  <c r="D63" i="55" s="1"/>
  <c r="G63" s="1"/>
  <c r="M64" i="65"/>
  <c r="D64" i="55" s="1"/>
  <c r="G64" s="1"/>
  <c r="O64" s="1"/>
  <c r="M65" i="65"/>
  <c r="D65" i="55" s="1"/>
  <c r="M66" i="65"/>
  <c r="D66" i="55" s="1"/>
  <c r="G66" s="1"/>
  <c r="M67" i="65"/>
  <c r="D67" i="55" s="1"/>
  <c r="G67" s="1"/>
  <c r="M68" i="65"/>
  <c r="D68" i="55" s="1"/>
  <c r="G68" s="1"/>
  <c r="M69" i="65"/>
  <c r="D69" i="55" s="1"/>
  <c r="M70" i="65"/>
  <c r="D70" i="55" s="1"/>
  <c r="G70" s="1"/>
  <c r="M71" i="65"/>
  <c r="D71" i="55" s="1"/>
  <c r="G71" s="1"/>
  <c r="M72" i="65"/>
  <c r="D72" i="55" s="1"/>
  <c r="G72" s="1"/>
  <c r="M73" i="65"/>
  <c r="D73" i="55" s="1"/>
  <c r="M74" i="65"/>
  <c r="D74" i="55" s="1"/>
  <c r="G74" s="1"/>
  <c r="M75" i="65"/>
  <c r="D75" i="55" s="1"/>
  <c r="G75" s="1"/>
  <c r="M76" i="65"/>
  <c r="D76" i="55" s="1"/>
  <c r="G76" s="1"/>
  <c r="M77" i="65"/>
  <c r="D77" i="55" s="1"/>
  <c r="M78" i="65"/>
  <c r="D78" i="55" s="1"/>
  <c r="G78" s="1"/>
  <c r="M79" i="65"/>
  <c r="D79" i="55" s="1"/>
  <c r="G79" s="1"/>
  <c r="M80" i="65"/>
  <c r="D80" i="55" s="1"/>
  <c r="G80" s="1"/>
  <c r="M81" i="65"/>
  <c r="D81" i="55" s="1"/>
  <c r="M82" i="65"/>
  <c r="D82" i="55" s="1"/>
  <c r="G82" s="1"/>
  <c r="M83" i="65"/>
  <c r="D83" i="55" s="1"/>
  <c r="G83" s="1"/>
  <c r="M84" i="65"/>
  <c r="D84" i="55" s="1"/>
  <c r="G84" s="1"/>
  <c r="M85" i="65"/>
  <c r="D85" i="55" s="1"/>
  <c r="M86" i="65"/>
  <c r="D86" i="55" s="1"/>
  <c r="G86" s="1"/>
  <c r="M87" i="65"/>
  <c r="D87" i="55" s="1"/>
  <c r="G87" s="1"/>
  <c r="M88" i="65"/>
  <c r="D88" i="55" s="1"/>
  <c r="G88" s="1"/>
  <c r="O88" s="1"/>
  <c r="M89" i="65"/>
  <c r="D89" i="55" s="1"/>
  <c r="M90" i="65"/>
  <c r="D90" i="55" s="1"/>
  <c r="G90" s="1"/>
  <c r="V90" s="1"/>
  <c r="M91" i="65"/>
  <c r="D91" i="55" s="1"/>
  <c r="G91" s="1"/>
  <c r="M92" i="65"/>
  <c r="D92" i="55" s="1"/>
  <c r="G92" s="1"/>
  <c r="V92" s="1"/>
  <c r="M93" i="65"/>
  <c r="D93" i="55" s="1"/>
  <c r="M94" i="65"/>
  <c r="D94" i="55" s="1"/>
  <c r="G94" s="1"/>
  <c r="M95" i="65"/>
  <c r="D95" i="55" s="1"/>
  <c r="M96" i="65"/>
  <c r="D96" i="55" s="1"/>
  <c r="G96" s="1"/>
  <c r="M97" i="65"/>
  <c r="D97" i="55" s="1"/>
  <c r="M98" i="65"/>
  <c r="D98" i="55" s="1"/>
  <c r="G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O22" s="1"/>
  <c r="N26"/>
  <c r="N30"/>
  <c r="N38"/>
  <c r="N42"/>
  <c r="O42" s="1"/>
  <c r="N46"/>
  <c r="N54"/>
  <c r="O54" s="1"/>
  <c r="N58"/>
  <c r="N62"/>
  <c r="O62" s="1"/>
  <c r="N66"/>
  <c r="N70"/>
  <c r="N74"/>
  <c r="N78"/>
  <c r="O78" s="1"/>
  <c r="N9"/>
  <c r="O9" s="1"/>
  <c r="N13"/>
  <c r="O13" s="1"/>
  <c r="N25"/>
  <c r="N29"/>
  <c r="O29" s="1"/>
  <c r="N41"/>
  <c r="O41" s="1"/>
  <c r="N45"/>
  <c r="N57"/>
  <c r="N65"/>
  <c r="O65" s="1"/>
  <c r="N73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V84"/>
  <c r="V76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N3"/>
  <c r="O3" s="1"/>
  <c r="N11"/>
  <c r="N21"/>
  <c r="N27"/>
  <c r="O27" s="1"/>
  <c r="N37"/>
  <c r="N43"/>
  <c r="O43" s="1"/>
  <c r="N53"/>
  <c r="N59"/>
  <c r="L99" i="57"/>
  <c r="N81"/>
  <c r="N91"/>
  <c r="L99" i="58"/>
  <c r="N10"/>
  <c r="N16"/>
  <c r="N9" i="55"/>
  <c r="N23"/>
  <c r="N4"/>
  <c r="O4" s="1"/>
  <c r="N10"/>
  <c r="N14"/>
  <c r="N15"/>
  <c r="N17"/>
  <c r="O17" s="1"/>
  <c r="N26"/>
  <c r="N30"/>
  <c r="N31"/>
  <c r="N33"/>
  <c r="N42"/>
  <c r="N46"/>
  <c r="N47"/>
  <c r="N49"/>
  <c r="N58"/>
  <c r="N62"/>
  <c r="N63"/>
  <c r="O63" s="1"/>
  <c r="N66"/>
  <c r="N67"/>
  <c r="N70"/>
  <c r="N71"/>
  <c r="O71" s="1"/>
  <c r="N74"/>
  <c r="N75"/>
  <c r="N78"/>
  <c r="N79"/>
  <c r="N82"/>
  <c r="N83"/>
  <c r="N86"/>
  <c r="N87"/>
  <c r="O87" s="1"/>
  <c r="N90"/>
  <c r="N91"/>
  <c r="O91" s="1"/>
  <c r="N95"/>
  <c r="N4" i="56"/>
  <c r="N8"/>
  <c r="N12"/>
  <c r="N16"/>
  <c r="N20"/>
  <c r="N24"/>
  <c r="O24" s="1"/>
  <c r="N28"/>
  <c r="O28" s="1"/>
  <c r="N32"/>
  <c r="N36"/>
  <c r="O36" s="1"/>
  <c r="N40"/>
  <c r="O40" s="1"/>
  <c r="N44"/>
  <c r="N48"/>
  <c r="O48" s="1"/>
  <c r="N52"/>
  <c r="O52" s="1"/>
  <c r="N55"/>
  <c r="N56"/>
  <c r="N59"/>
  <c r="O59" s="1"/>
  <c r="N60"/>
  <c r="O60" s="1"/>
  <c r="N63"/>
  <c r="O63" s="1"/>
  <c r="N64"/>
  <c r="O64" s="1"/>
  <c r="N67"/>
  <c r="O67" s="1"/>
  <c r="N68"/>
  <c r="O68" s="1"/>
  <c r="N71"/>
  <c r="O71" s="1"/>
  <c r="N72"/>
  <c r="O72" s="1"/>
  <c r="N75"/>
  <c r="N76"/>
  <c r="O76" s="1"/>
  <c r="N79"/>
  <c r="O79" s="1"/>
  <c r="N80"/>
  <c r="O80" s="1"/>
  <c r="N83"/>
  <c r="O83" s="1"/>
  <c r="N84"/>
  <c r="O84" s="1"/>
  <c r="N87"/>
  <c r="O87" s="1"/>
  <c r="N88"/>
  <c r="N91"/>
  <c r="O91" s="1"/>
  <c r="N92"/>
  <c r="O92" s="1"/>
  <c r="N95"/>
  <c r="O95" s="1"/>
  <c r="N96"/>
  <c r="O96" s="1"/>
  <c r="I99"/>
  <c r="N81"/>
  <c r="O81" s="1"/>
  <c r="N82"/>
  <c r="N85"/>
  <c r="O85" s="1"/>
  <c r="N86"/>
  <c r="O86" s="1"/>
  <c r="N89"/>
  <c r="N90"/>
  <c r="N93"/>
  <c r="N94"/>
  <c r="O94" s="1"/>
  <c r="N97"/>
  <c r="O97" s="1"/>
  <c r="N98"/>
  <c r="O98" s="1"/>
  <c r="N5" i="57"/>
  <c r="N7"/>
  <c r="N9"/>
  <c r="N11"/>
  <c r="N13"/>
  <c r="N15"/>
  <c r="N17"/>
  <c r="N19"/>
  <c r="N21"/>
  <c r="N23"/>
  <c r="N25"/>
  <c r="N29"/>
  <c r="N22" i="55"/>
  <c r="N38"/>
  <c r="N55"/>
  <c r="O17" i="56"/>
  <c r="O49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O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P63" i="66"/>
  <c r="E63" i="58" s="1"/>
  <c r="N65" i="66"/>
  <c r="E65" i="57" s="1"/>
  <c r="O66" i="66"/>
  <c r="D66" i="58" s="1"/>
  <c r="G66" s="1"/>
  <c r="V66" s="1"/>
  <c r="P67" i="66"/>
  <c r="E67" i="58" s="1"/>
  <c r="N69" i="66"/>
  <c r="E69" i="57" s="1"/>
  <c r="O70" i="66"/>
  <c r="D70" i="58" s="1"/>
  <c r="G70" s="1"/>
  <c r="P71" i="66"/>
  <c r="E71" i="58" s="1"/>
  <c r="N73" i="66"/>
  <c r="E73" i="57" s="1"/>
  <c r="O74" i="66"/>
  <c r="D74" i="58" s="1"/>
  <c r="G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P83" i="66"/>
  <c r="E83" i="58" s="1"/>
  <c r="N85" i="66"/>
  <c r="E85" i="57" s="1"/>
  <c r="O86" i="66"/>
  <c r="D86" i="58" s="1"/>
  <c r="G86" s="1"/>
  <c r="P87" i="66"/>
  <c r="E87" i="58" s="1"/>
  <c r="N89" i="66"/>
  <c r="E89" i="57" s="1"/>
  <c r="O90" i="66"/>
  <c r="D90" i="58" s="1"/>
  <c r="G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M96" i="66"/>
  <c r="D96" i="57" s="1"/>
  <c r="G96" s="1"/>
  <c r="M92" i="66"/>
  <c r="D92" i="57" s="1"/>
  <c r="G92" s="1"/>
  <c r="V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V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N35" i="66"/>
  <c r="E35" i="57" s="1"/>
  <c r="G35" s="1"/>
  <c r="V35" s="1"/>
  <c r="P37" i="66"/>
  <c r="E37" i="58" s="1"/>
  <c r="G37" s="1"/>
  <c r="N39" i="66"/>
  <c r="E39" i="57" s="1"/>
  <c r="G39" s="1"/>
  <c r="V39" s="1"/>
  <c r="P41" i="66"/>
  <c r="E41" i="58" s="1"/>
  <c r="G41" s="1"/>
  <c r="O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N63" i="66"/>
  <c r="E63" i="57" s="1"/>
  <c r="G63" s="1"/>
  <c r="O63" s="1"/>
  <c r="P65" i="66"/>
  <c r="E65" i="58" s="1"/>
  <c r="G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N95" i="66"/>
  <c r="E95" i="57" s="1"/>
  <c r="G95" s="1"/>
  <c r="V95" s="1"/>
  <c r="P97" i="66"/>
  <c r="E97" i="58" s="1"/>
  <c r="G97" s="1"/>
  <c r="O97" s="1"/>
  <c r="M98" i="66"/>
  <c r="D98" i="57" s="1"/>
  <c r="G98" s="1"/>
  <c r="V98" s="1"/>
  <c r="M94" i="66"/>
  <c r="D94" i="57" s="1"/>
  <c r="G94" s="1"/>
  <c r="V94" s="1"/>
  <c r="M90" i="66"/>
  <c r="D90" i="57" s="1"/>
  <c r="M86" i="66"/>
  <c r="D86" i="57" s="1"/>
  <c r="G86" s="1"/>
  <c r="O86" s="1"/>
  <c r="M82" i="66"/>
  <c r="D82" i="57" s="1"/>
  <c r="G82" s="1"/>
  <c r="V82" s="1"/>
  <c r="M78" i="66"/>
  <c r="D78" i="57" s="1"/>
  <c r="G78" s="1"/>
  <c r="V78" s="1"/>
  <c r="M74" i="66"/>
  <c r="D74" i="57" s="1"/>
  <c r="G74" s="1"/>
  <c r="V74" s="1"/>
  <c r="M70" i="66"/>
  <c r="D70" i="57" s="1"/>
  <c r="M66" i="66"/>
  <c r="D66" i="57" s="1"/>
  <c r="M62" i="66"/>
  <c r="D62" i="57" s="1"/>
  <c r="G62" s="1"/>
  <c r="V62" s="1"/>
  <c r="M58" i="66"/>
  <c r="D58" i="57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V27"/>
  <c r="V11"/>
  <c r="V13"/>
  <c r="V56"/>
  <c r="V4"/>
  <c r="V9"/>
  <c r="V32"/>
  <c r="O32"/>
  <c r="V40"/>
  <c r="V47"/>
  <c r="V59"/>
  <c r="V16"/>
  <c r="O16"/>
  <c r="V24"/>
  <c r="V31"/>
  <c r="V43"/>
  <c r="V87"/>
  <c r="V98"/>
  <c r="O98"/>
  <c r="V10" i="56"/>
  <c r="O10"/>
  <c r="V19"/>
  <c r="O19"/>
  <c r="V24"/>
  <c r="V26"/>
  <c r="O26"/>
  <c r="V35"/>
  <c r="O35"/>
  <c r="V40"/>
  <c r="V42"/>
  <c r="V51"/>
  <c r="O51"/>
  <c r="O56" i="57"/>
  <c r="N8" i="55"/>
  <c r="F9"/>
  <c r="I99"/>
  <c r="M99"/>
  <c r="G10"/>
  <c r="N12"/>
  <c r="O12" s="1"/>
  <c r="F13"/>
  <c r="V22"/>
  <c r="G26"/>
  <c r="N28"/>
  <c r="O28" s="1"/>
  <c r="F29"/>
  <c r="G42"/>
  <c r="N44"/>
  <c r="F45"/>
  <c r="G58"/>
  <c r="N60"/>
  <c r="F61"/>
  <c r="O72"/>
  <c r="O80"/>
  <c r="O92"/>
  <c r="O45" i="56"/>
  <c r="O57"/>
  <c r="O73"/>
  <c r="V3" i="55"/>
  <c r="V62"/>
  <c r="V66"/>
  <c r="V82"/>
  <c r="V94"/>
  <c r="O94"/>
  <c r="V6" i="56"/>
  <c r="O6"/>
  <c r="V15"/>
  <c r="O15"/>
  <c r="V22"/>
  <c r="V31"/>
  <c r="O31"/>
  <c r="V36"/>
  <c r="V38"/>
  <c r="O38"/>
  <c r="V47"/>
  <c r="O47"/>
  <c r="V52"/>
  <c r="V54"/>
  <c r="V59"/>
  <c r="V62"/>
  <c r="V67"/>
  <c r="V70"/>
  <c r="V75"/>
  <c r="V78"/>
  <c r="V83"/>
  <c r="V86"/>
  <c r="V91"/>
  <c r="V94"/>
  <c r="V12" i="55"/>
  <c r="V17"/>
  <c r="V28"/>
  <c r="V11" i="56"/>
  <c r="O11"/>
  <c r="V18"/>
  <c r="O18"/>
  <c r="V27"/>
  <c r="O27"/>
  <c r="O32"/>
  <c r="V32"/>
  <c r="V34"/>
  <c r="O34"/>
  <c r="V43"/>
  <c r="O43"/>
  <c r="V48"/>
  <c r="V50"/>
  <c r="O50"/>
  <c r="B99" i="55"/>
  <c r="F3"/>
  <c r="K99"/>
  <c r="F5"/>
  <c r="G18"/>
  <c r="O19"/>
  <c r="N20"/>
  <c r="F21"/>
  <c r="G34"/>
  <c r="N36"/>
  <c r="O36" s="1"/>
  <c r="F37"/>
  <c r="O51"/>
  <c r="N52"/>
  <c r="O52" s="1"/>
  <c r="F53"/>
  <c r="O68"/>
  <c r="O76"/>
  <c r="O84"/>
  <c r="O5" i="56"/>
  <c r="O21"/>
  <c r="O37"/>
  <c r="O53"/>
  <c r="O61"/>
  <c r="O69"/>
  <c r="O77"/>
  <c r="O93"/>
  <c r="V70" i="55"/>
  <c r="O70"/>
  <c r="V78"/>
  <c r="V86"/>
  <c r="O86"/>
  <c r="V91"/>
  <c r="V7" i="56"/>
  <c r="O7"/>
  <c r="V14"/>
  <c r="O14"/>
  <c r="V23"/>
  <c r="O23"/>
  <c r="V28"/>
  <c r="V30"/>
  <c r="O30"/>
  <c r="V39"/>
  <c r="O39"/>
  <c r="V46"/>
  <c r="O46"/>
  <c r="V55"/>
  <c r="V58"/>
  <c r="O58"/>
  <c r="V63"/>
  <c r="O66"/>
  <c r="V71"/>
  <c r="V74"/>
  <c r="O74"/>
  <c r="V79"/>
  <c r="V82"/>
  <c r="V87"/>
  <c r="V90"/>
  <c r="V95"/>
  <c r="V98"/>
  <c r="J99" i="55"/>
  <c r="G6"/>
  <c r="O7"/>
  <c r="N24"/>
  <c r="O24" s="1"/>
  <c r="N40"/>
  <c r="O40" s="1"/>
  <c r="N56"/>
  <c r="O56" s="1"/>
  <c r="O96"/>
  <c r="O25" i="58"/>
  <c r="V38"/>
  <c r="V54"/>
  <c r="V70"/>
  <c r="V86"/>
  <c r="V63" i="55"/>
  <c r="V67"/>
  <c r="V71"/>
  <c r="V75"/>
  <c r="V79"/>
  <c r="V83"/>
  <c r="G3" i="56"/>
  <c r="V60"/>
  <c r="V64"/>
  <c r="V68"/>
  <c r="B99" i="57"/>
  <c r="F3"/>
  <c r="K99"/>
  <c r="N82"/>
  <c r="F83"/>
  <c r="F97"/>
  <c r="C99" i="58"/>
  <c r="I99"/>
  <c r="M99"/>
  <c r="N4"/>
  <c r="F5"/>
  <c r="V6"/>
  <c r="N12"/>
  <c r="F13"/>
  <c r="V14"/>
  <c r="N20"/>
  <c r="F21"/>
  <c r="V22"/>
  <c r="V37"/>
  <c r="V82"/>
  <c r="V98"/>
  <c r="V68" i="55"/>
  <c r="V72"/>
  <c r="V76"/>
  <c r="V80"/>
  <c r="V84"/>
  <c r="V88"/>
  <c r="V96"/>
  <c r="F3" i="56"/>
  <c r="F99" s="1"/>
  <c r="V5"/>
  <c r="V9"/>
  <c r="V13"/>
  <c r="V17"/>
  <c r="V21"/>
  <c r="V25"/>
  <c r="V29"/>
  <c r="V33"/>
  <c r="V37"/>
  <c r="V41"/>
  <c r="V45"/>
  <c r="V49"/>
  <c r="V53"/>
  <c r="V57"/>
  <c r="V61"/>
  <c r="V65"/>
  <c r="V69"/>
  <c r="V73"/>
  <c r="V77"/>
  <c r="V81"/>
  <c r="V85"/>
  <c r="V89"/>
  <c r="V93"/>
  <c r="V97"/>
  <c r="N3" i="57"/>
  <c r="V33" i="58"/>
  <c r="V62"/>
  <c r="V65"/>
  <c r="O65"/>
  <c r="N3" i="56"/>
  <c r="G88" i="57"/>
  <c r="N90"/>
  <c r="F91"/>
  <c r="K99" i="58"/>
  <c r="U99"/>
  <c r="F9"/>
  <c r="F17"/>
  <c r="V26"/>
  <c r="V74"/>
  <c r="V90"/>
  <c r="N78" i="57"/>
  <c r="F79"/>
  <c r="N94"/>
  <c r="N98"/>
  <c r="J99" i="58"/>
  <c r="N3"/>
  <c r="N6"/>
  <c r="O6" s="1"/>
  <c r="N14"/>
  <c r="O14" s="1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O14" i="55" l="1"/>
  <c r="O9"/>
  <c r="O26" i="58"/>
  <c r="O74"/>
  <c r="O46" i="55"/>
  <c r="O30"/>
  <c r="O66"/>
  <c r="O78"/>
  <c r="O62"/>
  <c r="O11" i="57"/>
  <c r="O56" i="56"/>
  <c r="O70"/>
  <c r="O74" i="55"/>
  <c r="O77" i="58"/>
  <c r="O21"/>
  <c r="O61"/>
  <c r="O93"/>
  <c r="O37"/>
  <c r="O9"/>
  <c r="O42"/>
  <c r="G4" i="56"/>
  <c r="V4" s="1"/>
  <c r="O90"/>
  <c r="O88"/>
  <c r="V56"/>
  <c r="O25"/>
  <c r="V74" i="55"/>
  <c r="G44"/>
  <c r="V44" s="1"/>
  <c r="O11"/>
  <c r="O90"/>
  <c r="O82"/>
  <c r="O60"/>
  <c r="O82" i="56"/>
  <c r="E99"/>
  <c r="G8"/>
  <c r="V8" s="1"/>
  <c r="O89"/>
  <c r="O75"/>
  <c r="O55"/>
  <c r="O44"/>
  <c r="G95" i="55"/>
  <c r="V95" s="1"/>
  <c r="G48"/>
  <c r="O48" s="1"/>
  <c r="G38"/>
  <c r="V38" s="1"/>
  <c r="E99"/>
  <c r="O35"/>
  <c r="O20"/>
  <c r="V64"/>
  <c r="D99"/>
  <c r="O22"/>
  <c r="V97" i="58"/>
  <c r="G91"/>
  <c r="V91" s="1"/>
  <c r="V77"/>
  <c r="G75"/>
  <c r="V75" s="1"/>
  <c r="O66"/>
  <c r="O53"/>
  <c r="O45"/>
  <c r="G43"/>
  <c r="V43" s="1"/>
  <c r="O29"/>
  <c r="V93"/>
  <c r="V30"/>
  <c r="G70" i="57"/>
  <c r="V70" s="1"/>
  <c r="G25"/>
  <c r="V25" s="1"/>
  <c r="G9"/>
  <c r="V9" s="1"/>
  <c r="O44"/>
  <c r="O24"/>
  <c r="O4"/>
  <c r="G59" i="58"/>
  <c r="V41"/>
  <c r="G27"/>
  <c r="G11"/>
  <c r="V11" s="1"/>
  <c r="E99"/>
  <c r="O81"/>
  <c r="O75"/>
  <c r="V61"/>
  <c r="O57"/>
  <c r="V42"/>
  <c r="O17"/>
  <c r="D99"/>
  <c r="G90" i="57"/>
  <c r="V90" s="1"/>
  <c r="G66"/>
  <c r="V66" s="1"/>
  <c r="G58"/>
  <c r="V58" s="1"/>
  <c r="G42"/>
  <c r="V42" s="1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V63"/>
  <c r="V12"/>
  <c r="V86"/>
  <c r="AD99" i="63"/>
  <c r="AC99"/>
  <c r="AC99" i="62"/>
  <c r="AD99"/>
  <c r="AC99" i="61"/>
  <c r="V64" i="57"/>
  <c r="O31"/>
  <c r="O26"/>
  <c r="O10"/>
  <c r="V48"/>
  <c r="O32"/>
  <c r="O16"/>
  <c r="V71"/>
  <c r="V55"/>
  <c r="O39"/>
  <c r="V47"/>
  <c r="O82"/>
  <c r="V45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9" i="57"/>
  <c r="O79" i="55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62"/>
  <c r="O54"/>
  <c r="O46"/>
  <c r="O38"/>
  <c r="O19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O5" i="57"/>
  <c r="G80" i="58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50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42" i="57" l="1"/>
  <c r="O4" i="56"/>
  <c r="O70" i="57"/>
  <c r="O43" i="58"/>
  <c r="O66" i="57"/>
  <c r="O91" i="58"/>
  <c r="V48" i="55"/>
  <c r="O58" i="57"/>
  <c r="O25"/>
  <c r="O12" i="56"/>
  <c r="O8"/>
  <c r="O95" i="55"/>
  <c r="O44"/>
  <c r="O49"/>
  <c r="O38"/>
  <c r="O11" i="58"/>
  <c r="O90" i="57"/>
  <c r="O61"/>
  <c r="O59" i="58"/>
  <c r="V59"/>
  <c r="O27"/>
  <c r="V27"/>
  <c r="O56"/>
  <c r="V53" i="57"/>
  <c r="O77"/>
  <c r="O21"/>
  <c r="V1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O99" i="55"/>
  <c r="O99" i="58"/>
  <c r="O99" i="57"/>
  <c r="K8" i="65"/>
  <c r="F9"/>
  <c r="K7"/>
  <c r="F8"/>
  <c r="K9" l="1"/>
  <c r="K10" l="1"/>
  <c r="F11"/>
  <c r="F10"/>
  <c r="K11" l="1"/>
  <c r="F12"/>
  <c r="K12" l="1"/>
  <c r="K13" l="1"/>
  <c r="F13"/>
  <c r="F14"/>
  <c r="K14" l="1"/>
  <c r="K15" l="1"/>
  <c r="F15"/>
  <c r="K16" l="1"/>
  <c r="F16"/>
  <c r="F18" l="1"/>
  <c r="K17"/>
  <c r="F17"/>
  <c r="K18" l="1"/>
  <c r="F19"/>
  <c r="K19" l="1"/>
  <c r="F20"/>
  <c r="K20" l="1"/>
  <c r="F21"/>
  <c r="F22" l="1"/>
  <c r="K21"/>
  <c r="K22" l="1"/>
  <c r="K23" l="1"/>
  <c r="F24"/>
  <c r="F23"/>
  <c r="K24" l="1"/>
  <c r="F25"/>
  <c r="F26" l="1"/>
  <c r="K25"/>
  <c r="F27" l="1"/>
  <c r="K26"/>
  <c r="K27" l="1"/>
  <c r="F28"/>
  <c r="K28" l="1"/>
  <c r="F29"/>
  <c r="F30" l="1"/>
  <c r="K29"/>
  <c r="K30" l="1"/>
  <c r="F31" l="1"/>
  <c r="K31"/>
  <c r="K32" l="1"/>
  <c r="F32"/>
  <c r="F34" l="1"/>
  <c r="F33"/>
  <c r="K33"/>
  <c r="K34" l="1"/>
  <c r="F35"/>
  <c r="K35" l="1"/>
  <c r="K36" l="1"/>
  <c r="F36"/>
  <c r="F37"/>
  <c r="K37" l="1"/>
  <c r="K38" l="1"/>
  <c r="F38"/>
  <c r="F39"/>
  <c r="K39" l="1"/>
  <c r="F40"/>
  <c r="K40" l="1"/>
  <c r="F41"/>
  <c r="K41" l="1"/>
  <c r="F42"/>
  <c r="F43" l="1"/>
  <c r="K42"/>
  <c r="K43" l="1"/>
  <c r="F44"/>
  <c r="K44" l="1"/>
  <c r="F45"/>
  <c r="K45" l="1"/>
  <c r="F46"/>
  <c r="F47" l="1"/>
  <c r="K46"/>
  <c r="K47" l="1"/>
  <c r="F48"/>
  <c r="K48" l="1"/>
  <c r="F49"/>
  <c r="K49" l="1"/>
  <c r="F50"/>
  <c r="F51" l="1"/>
  <c r="K50"/>
  <c r="K51" l="1"/>
  <c r="F52"/>
  <c r="K52" l="1"/>
  <c r="F53"/>
  <c r="K53" l="1"/>
  <c r="F54"/>
  <c r="F55" l="1"/>
  <c r="K54"/>
  <c r="K55" l="1"/>
  <c r="F56"/>
  <c r="K56" l="1"/>
  <c r="F57"/>
  <c r="K57" l="1"/>
  <c r="K58" l="1"/>
  <c r="F59"/>
  <c r="F58"/>
  <c r="K59" l="1"/>
  <c r="K60" l="1"/>
  <c r="F60"/>
  <c r="F61"/>
  <c r="K61" l="1"/>
  <c r="F62"/>
  <c r="K62" l="1"/>
  <c r="F63"/>
  <c r="K63" l="1"/>
  <c r="F64"/>
  <c r="F65" l="1"/>
  <c r="K64"/>
  <c r="K65" l="1"/>
  <c r="F66"/>
  <c r="K66" l="1"/>
  <c r="F67"/>
  <c r="F68" l="1"/>
  <c r="K67"/>
  <c r="K68" l="1"/>
  <c r="F70" l="1"/>
  <c r="F69"/>
  <c r="K69"/>
  <c r="K70" l="1"/>
  <c r="K71" l="1"/>
  <c r="F71"/>
  <c r="K72" l="1"/>
  <c r="F73"/>
  <c r="F72"/>
  <c r="K73" l="1"/>
  <c r="K74" l="1"/>
  <c r="F74"/>
  <c r="F76" l="1"/>
  <c r="F75"/>
  <c r="K75"/>
  <c r="K76" l="1"/>
  <c r="F78" l="1"/>
  <c r="F77"/>
  <c r="K77"/>
  <c r="K78" l="1"/>
  <c r="F80" l="1"/>
  <c r="F79"/>
  <c r="K79"/>
  <c r="K80" l="1"/>
  <c r="F82" l="1"/>
  <c r="F81"/>
  <c r="K81"/>
  <c r="K82" l="1"/>
  <c r="F84" l="1"/>
  <c r="F83"/>
  <c r="K83"/>
  <c r="K84" l="1"/>
  <c r="F86" l="1"/>
  <c r="F85"/>
  <c r="K85"/>
  <c r="K86" l="1"/>
  <c r="F88" l="1"/>
  <c r="F87"/>
  <c r="K87"/>
  <c r="K88" l="1"/>
  <c r="F90" l="1"/>
  <c r="F89"/>
  <c r="K89"/>
  <c r="K90" l="1"/>
  <c r="F92" l="1"/>
  <c r="F91"/>
  <c r="K91"/>
  <c r="K92" l="1"/>
  <c r="F94" l="1"/>
  <c r="F93"/>
  <c r="K93"/>
  <c r="K94" l="1"/>
  <c r="F96" l="1"/>
  <c r="F95"/>
  <c r="K95"/>
  <c r="K96" l="1"/>
  <c r="B99" l="1"/>
  <c r="K97"/>
  <c r="F97"/>
  <c r="H99" l="1"/>
  <c r="C99"/>
  <c r="F98"/>
  <c r="F99" s="1"/>
  <c r="G99"/>
  <c r="K98" l="1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6"/>
  <c r="AQ99" i="35"/>
  <c r="AQ99" i="34"/>
  <c r="AQ99" i="33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N99"/>
  <c r="O99"/>
  <c r="P99"/>
  <c r="Q99"/>
  <c r="R99"/>
  <c r="Q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DA95" s="1"/>
  <c r="BP95"/>
  <c r="BL95"/>
  <c r="BK95"/>
  <c r="BJ95"/>
  <c r="CT95" s="1"/>
  <c r="BI95"/>
  <c r="BE95"/>
  <c r="BD95"/>
  <c r="BC95"/>
  <c r="CM95" s="1"/>
  <c r="BB95"/>
  <c r="AX95"/>
  <c r="AW95"/>
  <c r="CG95" s="1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CO93" s="1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CG47" s="1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BY40" s="1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BY12" s="1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DA7" s="1"/>
  <c r="BP7"/>
  <c r="BL7"/>
  <c r="BK7"/>
  <c r="BJ7"/>
  <c r="BI7"/>
  <c r="BE7"/>
  <c r="BD7"/>
  <c r="BC7"/>
  <c r="CM7" s="1"/>
  <c r="BB7"/>
  <c r="AX7"/>
  <c r="AW7"/>
  <c r="AV7"/>
  <c r="AU7"/>
  <c r="AQ7"/>
  <c r="AP7"/>
  <c r="AO7"/>
  <c r="BY7" s="1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B95" i="54" l="1"/>
  <c r="DB67"/>
  <c r="DB63"/>
  <c r="DB42"/>
  <c r="DB37"/>
  <c r="DB33"/>
  <c r="DB29"/>
  <c r="DB25"/>
  <c r="BR99"/>
  <c r="DB3"/>
  <c r="BT96"/>
  <c r="BT32"/>
  <c r="BT28"/>
  <c r="BT24"/>
  <c r="DJ24" s="1"/>
  <c r="F24" i="40" s="1"/>
  <c r="BT8" i="54"/>
  <c r="DJ8" s="1"/>
  <c r="F8" i="40" s="1"/>
  <c r="CZ97" i="54"/>
  <c r="CZ6"/>
  <c r="CV4"/>
  <c r="BM96"/>
  <c r="BM62"/>
  <c r="BM42"/>
  <c r="BM40"/>
  <c r="BM16"/>
  <c r="BM4"/>
  <c r="CO5"/>
  <c r="BF96"/>
  <c r="BF56"/>
  <c r="BF42"/>
  <c r="BF32"/>
  <c r="BF28"/>
  <c r="BF24"/>
  <c r="BF16"/>
  <c r="BF14"/>
  <c r="DH14" s="1"/>
  <c r="D14" i="40" s="1"/>
  <c r="AY96" i="54"/>
  <c r="AY93"/>
  <c r="DG93" s="1"/>
  <c r="C93" i="40" s="1"/>
  <c r="AY70" i="54"/>
  <c r="AY67"/>
  <c r="AY24"/>
  <c r="DI96"/>
  <c r="E96" i="40" s="1"/>
  <c r="AP99" i="54"/>
  <c r="AR96"/>
  <c r="DF96" s="1"/>
  <c r="B96" i="40" s="1"/>
  <c r="DH96" i="54"/>
  <c r="D96" i="40" s="1"/>
  <c r="AR81" i="54"/>
  <c r="DF81" s="1"/>
  <c r="B81" i="40" s="1"/>
  <c r="AR70" i="54"/>
  <c r="DF70" s="1"/>
  <c r="B70" i="40" s="1"/>
  <c r="AR62" i="54"/>
  <c r="DF62" s="1"/>
  <c r="B62" i="40" s="1"/>
  <c r="AR32" i="54"/>
  <c r="DF32" s="1"/>
  <c r="B32" i="40" s="1"/>
  <c r="AR28" i="54"/>
  <c r="DF28" s="1"/>
  <c r="B28" i="40" s="1"/>
  <c r="AR16" i="54"/>
  <c r="DF16" s="1"/>
  <c r="B16" i="40" s="1"/>
  <c r="AR8" i="54"/>
  <c r="DF8" s="1"/>
  <c r="B8" i="40" s="1"/>
  <c r="AR4" i="54"/>
  <c r="DF4" s="1"/>
  <c r="B4" i="40" s="1"/>
  <c r="BY46" i="54"/>
  <c r="AR51"/>
  <c r="DF51" s="1"/>
  <c r="B51" i="40" s="1"/>
  <c r="AY51" i="54"/>
  <c r="BY58"/>
  <c r="BM67"/>
  <c r="DA84"/>
  <c r="BY86"/>
  <c r="BY37"/>
  <c r="BF46"/>
  <c r="AR74"/>
  <c r="DF74" s="1"/>
  <c r="B74" i="40" s="1"/>
  <c r="DB75" i="54"/>
  <c r="DB83"/>
  <c r="DB87"/>
  <c r="CG10"/>
  <c r="AY37"/>
  <c r="BT37"/>
  <c r="BM56"/>
  <c r="CZ77"/>
  <c r="BM84"/>
  <c r="DI84" s="1"/>
  <c r="E84" i="40" s="1"/>
  <c r="BY91" i="54"/>
  <c r="DA96"/>
  <c r="DA37"/>
  <c r="CN50"/>
  <c r="CT51"/>
  <c r="CG51"/>
  <c r="CN10"/>
  <c r="CU10"/>
  <c r="CA16"/>
  <c r="CN17"/>
  <c r="CU17"/>
  <c r="BX19"/>
  <c r="CA19"/>
  <c r="DC34"/>
  <c r="CH37"/>
  <c r="BF51"/>
  <c r="CA51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DG65" s="1"/>
  <c r="C65" i="40" s="1"/>
  <c r="BT65" i="54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BM69"/>
  <c r="CG71"/>
  <c r="CN71"/>
  <c r="BF73"/>
  <c r="CA75"/>
  <c r="DC75"/>
  <c r="AY77"/>
  <c r="DG77" s="1"/>
  <c r="C77" i="40" s="1"/>
  <c r="CO77" i="54"/>
  <c r="AY80"/>
  <c r="BF80"/>
  <c r="DH80" s="1"/>
  <c r="D80" i="40" s="1"/>
  <c r="BB99" i="54"/>
  <c r="AY7"/>
  <c r="BF7"/>
  <c r="DB9"/>
  <c r="DC10"/>
  <c r="BF12"/>
  <c r="DH12" s="1"/>
  <c r="D12" i="40" s="1"/>
  <c r="CU12" i="54"/>
  <c r="BX18"/>
  <c r="BF18"/>
  <c r="CZ18"/>
  <c r="BF20"/>
  <c r="DH20" s="1"/>
  <c r="D20" i="40" s="1"/>
  <c r="BM20" i="54"/>
  <c r="CM22"/>
  <c r="AY27"/>
  <c r="DG27" s="1"/>
  <c r="C27" i="40" s="1"/>
  <c r="AR31" i="54"/>
  <c r="DF31" s="1"/>
  <c r="B31" i="40" s="1"/>
  <c r="BF31" i="54"/>
  <c r="BY34"/>
  <c r="CT34"/>
  <c r="DA34"/>
  <c r="CG34"/>
  <c r="BF36"/>
  <c r="AR39"/>
  <c r="DF39" s="1"/>
  <c r="B39" i="40" s="1"/>
  <c r="BF39" i="54"/>
  <c r="BT39"/>
  <c r="DA40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AR79"/>
  <c r="DF79" s="1"/>
  <c r="B79" i="40" s="1"/>
  <c r="BY82" i="54"/>
  <c r="DA82"/>
  <c r="AR6"/>
  <c r="DF6" s="1"/>
  <c r="B6" i="40" s="1"/>
  <c r="BM6" i="54"/>
  <c r="BY9"/>
  <c r="CF13"/>
  <c r="AY14"/>
  <c r="CA18"/>
  <c r="CO18"/>
  <c r="DA20"/>
  <c r="BY21"/>
  <c r="DA21"/>
  <c r="BF22"/>
  <c r="BM22"/>
  <c r="BY25"/>
  <c r="DA25"/>
  <c r="AR26"/>
  <c r="DF26" s="1"/>
  <c r="B26" i="40" s="1"/>
  <c r="BF26" i="54"/>
  <c r="BM26"/>
  <c r="BY29"/>
  <c r="DA29"/>
  <c r="AY30"/>
  <c r="BM30"/>
  <c r="AR34"/>
  <c r="AY34"/>
  <c r="DG34" s="1"/>
  <c r="BF34"/>
  <c r="DH34" s="1"/>
  <c r="D34" i="40" s="1"/>
  <c r="BM34" i="54"/>
  <c r="DI34" s="1"/>
  <c r="E34" i="40" s="1"/>
  <c r="AY35" i="54"/>
  <c r="BF35"/>
  <c r="CO36"/>
  <c r="CN37"/>
  <c r="CU37"/>
  <c r="DB39"/>
  <c r="BY41"/>
  <c r="DA41"/>
  <c r="CZ41"/>
  <c r="BF44"/>
  <c r="DH44" s="1"/>
  <c r="D44" i="40" s="1"/>
  <c r="DB45" i="54"/>
  <c r="BT47"/>
  <c r="BX50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CG63"/>
  <c r="AR66"/>
  <c r="DF66" s="1"/>
  <c r="B66" i="40" s="1"/>
  <c r="AY66" i="54"/>
  <c r="BF66"/>
  <c r="CN66"/>
  <c r="BY74"/>
  <c r="CG74"/>
  <c r="AY78"/>
  <c r="BF78"/>
  <c r="BM78"/>
  <c r="DB79"/>
  <c r="BM82"/>
  <c r="DI82" s="1"/>
  <c r="E82" i="40" s="1"/>
  <c r="BT82" i="54"/>
  <c r="CH82"/>
  <c r="AY85"/>
  <c r="CH86"/>
  <c r="AR5"/>
  <c r="DF5" s="1"/>
  <c r="B5" i="40" s="1"/>
  <c r="AY5" i="54"/>
  <c r="BF5"/>
  <c r="BT5"/>
  <c r="DJ5" s="1"/>
  <c r="F5" i="40" s="1"/>
  <c r="CM8" i="54"/>
  <c r="DB10"/>
  <c r="CM11"/>
  <c r="AR13"/>
  <c r="DF13" s="1"/>
  <c r="B13" i="40" s="1"/>
  <c r="BF13" i="54"/>
  <c r="DH13" s="1"/>
  <c r="D13" i="40" s="1"/>
  <c r="DB14" i="54"/>
  <c r="BF21"/>
  <c r="DH21" s="1"/>
  <c r="D21" i="40" s="1"/>
  <c r="CZ21" i="54"/>
  <c r="AR25"/>
  <c r="DF25" s="1"/>
  <c r="B25" i="40" s="1"/>
  <c r="AR29" i="54"/>
  <c r="DF29" s="1"/>
  <c r="B29" i="40" s="1"/>
  <c r="CA38" i="54"/>
  <c r="DC38"/>
  <c r="AR41"/>
  <c r="DF41" s="1"/>
  <c r="B41" i="40" s="1"/>
  <c r="AY41" i="54"/>
  <c r="DG41" s="1"/>
  <c r="C41" i="40" s="1"/>
  <c r="BF41" i="54"/>
  <c r="DH41" s="1"/>
  <c r="D41" i="40" s="1"/>
  <c r="AY43" i="54"/>
  <c r="BF43"/>
  <c r="DB47"/>
  <c r="CH66"/>
  <c r="DC67"/>
  <c r="CA74"/>
  <c r="CZ85"/>
  <c r="CA87"/>
  <c r="BM89"/>
  <c r="DC91"/>
  <c r="CU95"/>
  <c r="CG91"/>
  <c r="CN86"/>
  <c r="CU86"/>
  <c r="DA86"/>
  <c r="AY87"/>
  <c r="DG87" s="1"/>
  <c r="C87" i="40" s="1"/>
  <c r="BT87" i="54"/>
  <c r="DC87"/>
  <c r="BY89"/>
  <c r="DA89"/>
  <c r="BF90"/>
  <c r="BF9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H22" i="54"/>
  <c r="D22" i="40" s="1"/>
  <c r="DB23" i="54"/>
  <c r="BT26"/>
  <c r="DJ26" s="1"/>
  <c r="F26" i="40" s="1"/>
  <c r="DB27" i="54"/>
  <c r="BT30"/>
  <c r="DJ30" s="1"/>
  <c r="F30" i="40" s="1"/>
  <c r="DB31" i="54"/>
  <c r="BT34"/>
  <c r="DJ34" s="1"/>
  <c r="F34" i="40" s="1"/>
  <c r="BT35" i="54"/>
  <c r="DJ35" s="1"/>
  <c r="F35" i="40" s="1"/>
  <c r="DA36" i="54"/>
  <c r="BT38"/>
  <c r="BT41"/>
  <c r="BT43"/>
  <c r="DA44"/>
  <c r="BT48"/>
  <c r="BT51"/>
  <c r="BT52"/>
  <c r="CZ53"/>
  <c r="DB55"/>
  <c r="BT58"/>
  <c r="DB59"/>
  <c r="BT60"/>
  <c r="CZ61"/>
  <c r="BT63"/>
  <c r="DJ63" s="1"/>
  <c r="F63" i="40" s="1"/>
  <c r="BT66" i="54"/>
  <c r="DA68"/>
  <c r="DB71"/>
  <c r="BT74"/>
  <c r="BT75"/>
  <c r="DJ75" s="1"/>
  <c r="F75" i="40" s="1"/>
  <c r="BT79" i="54"/>
  <c r="DA80"/>
  <c r="CZ82"/>
  <c r="BT85"/>
  <c r="DJ85" s="1"/>
  <c r="F85" i="40" s="1"/>
  <c r="DA88" i="54"/>
  <c r="BT90"/>
  <c r="DB91"/>
  <c r="DA92"/>
  <c r="BT94"/>
  <c r="DJ94" s="1"/>
  <c r="F94" i="40" s="1"/>
  <c r="CZ94" i="54"/>
  <c r="BT97"/>
  <c r="BT12"/>
  <c r="BT15"/>
  <c r="DB18"/>
  <c r="DB22"/>
  <c r="BT25"/>
  <c r="DB26"/>
  <c r="BT29"/>
  <c r="DB30"/>
  <c r="BT33"/>
  <c r="DB34"/>
  <c r="DB35"/>
  <c r="DB38"/>
  <c r="BT40"/>
  <c r="DJ40" s="1"/>
  <c r="F40" i="40" s="1"/>
  <c r="DB41" i="54"/>
  <c r="BT42"/>
  <c r="DB43"/>
  <c r="DB51"/>
  <c r="CZ70"/>
  <c r="BT54"/>
  <c r="DJ54" s="1"/>
  <c r="F54" i="40" s="1"/>
  <c r="BT56" i="54"/>
  <c r="CZ57"/>
  <c r="BT62"/>
  <c r="DJ62" s="1"/>
  <c r="F62" i="40" s="1"/>
  <c r="CZ62" i="54"/>
  <c r="BT64"/>
  <c r="CZ65"/>
  <c r="BT67"/>
  <c r="BT69"/>
  <c r="BT72"/>
  <c r="BT78"/>
  <c r="DJ78" s="1"/>
  <c r="F78" i="40" s="1"/>
  <c r="CZ78" i="54"/>
  <c r="BT81"/>
  <c r="BT83"/>
  <c r="BT86"/>
  <c r="BT89"/>
  <c r="BT93"/>
  <c r="DJ93" s="1"/>
  <c r="F93" i="40" s="1"/>
  <c r="BT95" i="54"/>
  <c r="DJ95" s="1"/>
  <c r="F95" i="40" s="1"/>
  <c r="BT4" i="54"/>
  <c r="DJ4" s="1"/>
  <c r="F4" i="40" s="1"/>
  <c r="BT7" i="54"/>
  <c r="DJ7" s="1"/>
  <c r="BT11"/>
  <c r="BT19"/>
  <c r="DJ19" s="1"/>
  <c r="F19" i="40" s="1"/>
  <c r="BT23" i="54"/>
  <c r="DJ23" s="1"/>
  <c r="F23" i="40" s="1"/>
  <c r="DB24" i="54"/>
  <c r="BT27"/>
  <c r="DA28"/>
  <c r="BT31"/>
  <c r="DJ31" s="1"/>
  <c r="F31" i="40" s="1"/>
  <c r="DA32" i="54"/>
  <c r="BT36"/>
  <c r="BT44"/>
  <c r="DJ44" s="1"/>
  <c r="F44" i="40" s="1"/>
  <c r="BT49" i="54"/>
  <c r="BT53"/>
  <c r="BT55"/>
  <c r="DJ55" s="1"/>
  <c r="F55" i="40" s="1"/>
  <c r="DA56" i="54"/>
  <c r="BT59"/>
  <c r="BT61"/>
  <c r="DJ61" s="1"/>
  <c r="F61" i="40" s="1"/>
  <c r="DA64" i="54"/>
  <c r="BT68"/>
  <c r="CZ69"/>
  <c r="BT71"/>
  <c r="DJ71" s="1"/>
  <c r="F71" i="40" s="1"/>
  <c r="DA72" i="54"/>
  <c r="BT80"/>
  <c r="CZ81"/>
  <c r="BT88"/>
  <c r="DJ88" s="1"/>
  <c r="F88" i="40" s="1"/>
  <c r="CZ89" i="54"/>
  <c r="BT91"/>
  <c r="DJ91" s="1"/>
  <c r="F91" i="40" s="1"/>
  <c r="BT92" i="54"/>
  <c r="DJ92" s="1"/>
  <c r="F92" i="40" s="1"/>
  <c r="CZ93" i="54"/>
  <c r="BT98"/>
  <c r="DJ98" s="1"/>
  <c r="F98" i="40" s="1"/>
  <c r="BM5" i="54"/>
  <c r="DH7"/>
  <c r="D7" i="40" s="1"/>
  <c r="BM7" i="54"/>
  <c r="DI7" s="1"/>
  <c r="E7" i="40" s="1"/>
  <c r="BM11" i="54"/>
  <c r="DI11" s="1"/>
  <c r="E11" i="40" s="1"/>
  <c r="BM13" i="54"/>
  <c r="DI13" s="1"/>
  <c r="E13" i="40" s="1"/>
  <c r="BM19" i="54"/>
  <c r="CT21"/>
  <c r="BM23"/>
  <c r="BM27"/>
  <c r="DI27" s="1"/>
  <c r="E27" i="40" s="1"/>
  <c r="BM31" i="54"/>
  <c r="DI31" s="1"/>
  <c r="E31" i="40" s="1"/>
  <c r="BM36" i="54"/>
  <c r="BM44"/>
  <c r="BM49"/>
  <c r="DJ49"/>
  <c r="F49" i="40" s="1"/>
  <c r="DH51" i="54"/>
  <c r="D51" i="40" s="1"/>
  <c r="BM51" i="54"/>
  <c r="DI51" s="1"/>
  <c r="E51" i="40" s="1"/>
  <c r="DJ51" i="54"/>
  <c r="F51" i="40" s="1"/>
  <c r="BM52" i="54"/>
  <c r="BM58"/>
  <c r="BM60"/>
  <c r="DI60" s="1"/>
  <c r="E60" i="40" s="1"/>
  <c r="BM63" i="54"/>
  <c r="DI63" s="1"/>
  <c r="E63" i="40" s="1"/>
  <c r="DH66" i="54"/>
  <c r="D66" i="40" s="1"/>
  <c r="BM66" i="54"/>
  <c r="DI66" s="1"/>
  <c r="E66" i="40" s="1"/>
  <c r="BM74" i="54"/>
  <c r="DI74" s="1"/>
  <c r="E74" i="40" s="1"/>
  <c r="BM79" i="54"/>
  <c r="DI79" s="1"/>
  <c r="E79" i="40" s="1"/>
  <c r="BM85" i="54"/>
  <c r="DI85" s="1"/>
  <c r="E85" i="40" s="1"/>
  <c r="BM90" i="54"/>
  <c r="BM94"/>
  <c r="BM97"/>
  <c r="BM35"/>
  <c r="BM38"/>
  <c r="BM41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BM12"/>
  <c r="DI12" s="1"/>
  <c r="E12" i="40" s="1"/>
  <c r="BM15" i="54"/>
  <c r="DI15" s="1"/>
  <c r="E15" i="40" s="1"/>
  <c r="BM17" i="54"/>
  <c r="BM25"/>
  <c r="BM29"/>
  <c r="DI29" s="1"/>
  <c r="E29" i="40" s="1"/>
  <c r="BM33" i="54"/>
  <c r="BM81"/>
  <c r="DI81" s="1"/>
  <c r="E81" i="40" s="1"/>
  <c r="BM83" i="54"/>
  <c r="BM86"/>
  <c r="BM93"/>
  <c r="DI93" s="1"/>
  <c r="E93" i="40" s="1"/>
  <c r="BM95" i="54"/>
  <c r="DI95" s="1"/>
  <c r="E95" i="40" s="1"/>
  <c r="BL99" i="54"/>
  <c r="CS5"/>
  <c r="BM9"/>
  <c r="BM24"/>
  <c r="DI24" s="1"/>
  <c r="E24" i="40" s="1"/>
  <c r="DH28" i="54"/>
  <c r="D28" i="40" s="1"/>
  <c r="BM28" i="54"/>
  <c r="BM32"/>
  <c r="BM37"/>
  <c r="DH39"/>
  <c r="D39" i="40" s="1"/>
  <c r="BM39" i="54"/>
  <c r="DI39" s="1"/>
  <c r="E39" i="40" s="1"/>
  <c r="BM45" i="54"/>
  <c r="BM50"/>
  <c r="DI50" s="1"/>
  <c r="E50" i="40" s="1"/>
  <c r="BM53" i="54"/>
  <c r="DI53" s="1"/>
  <c r="E53" i="40" s="1"/>
  <c r="BM55" i="54"/>
  <c r="BM59"/>
  <c r="DI59" s="1"/>
  <c r="E59" i="40" s="1"/>
  <c r="BM61" i="54"/>
  <c r="DI61" s="1"/>
  <c r="E61" i="40" s="1"/>
  <c r="BM68" i="54"/>
  <c r="DI68" s="1"/>
  <c r="E68" i="40" s="1"/>
  <c r="BM71" i="54"/>
  <c r="DI71" s="1"/>
  <c r="E71" i="40" s="1"/>
  <c r="BM80" i="54"/>
  <c r="DI80" s="1"/>
  <c r="E80" i="40" s="1"/>
  <c r="BM88" i="54"/>
  <c r="DI88" s="1"/>
  <c r="E88" i="40" s="1"/>
  <c r="BM91" i="54"/>
  <c r="BM92"/>
  <c r="BM98"/>
  <c r="BF9"/>
  <c r="BF23"/>
  <c r="BF27"/>
  <c r="DH27" s="1"/>
  <c r="D27" i="40" s="1"/>
  <c r="BF40" i="54"/>
  <c r="DH40" s="1"/>
  <c r="D40" i="40" s="1"/>
  <c r="BF52" i="54"/>
  <c r="DH52" s="1"/>
  <c r="D52" i="40" s="1"/>
  <c r="DI52" i="54"/>
  <c r="E52" i="40" s="1"/>
  <c r="DJ52" i="54"/>
  <c r="F52" i="40" s="1"/>
  <c r="BF57" i="54"/>
  <c r="BF62"/>
  <c r="DH62" s="1"/>
  <c r="D62" i="40" s="1"/>
  <c r="BF68" i="54"/>
  <c r="BF71"/>
  <c r="DH71" s="1"/>
  <c r="D71" i="40" s="1"/>
  <c r="BF81" i="54"/>
  <c r="DH81" s="1"/>
  <c r="D81" i="40" s="1"/>
  <c r="BF83" i="54"/>
  <c r="DH83" s="1"/>
  <c r="D83" i="40" s="1"/>
  <c r="BF86" i="54"/>
  <c r="BF88"/>
  <c r="BF91"/>
  <c r="DH91" s="1"/>
  <c r="D91" i="40" s="1"/>
  <c r="BF92" i="54"/>
  <c r="BF97"/>
  <c r="DI5"/>
  <c r="E5" i="40" s="1"/>
  <c r="BF17" i="54"/>
  <c r="BF30"/>
  <c r="BF49"/>
  <c r="BF4"/>
  <c r="DH4" s="1"/>
  <c r="D4" i="40" s="1"/>
  <c r="BF6" i="54"/>
  <c r="DI6"/>
  <c r="E6" i="40" s="1"/>
  <c r="BF8" i="54"/>
  <c r="DH8" s="1"/>
  <c r="D8" i="40" s="1"/>
  <c r="BF10" i="54"/>
  <c r="DH10" s="1"/>
  <c r="D10" i="40" s="1"/>
  <c r="DI22" i="54"/>
  <c r="E22" i="40" s="1"/>
  <c r="BF25" i="54"/>
  <c r="DH25" s="1"/>
  <c r="D25" i="40" s="1"/>
  <c r="BF29" i="54"/>
  <c r="BF33"/>
  <c r="BF37"/>
  <c r="DH37" s="1"/>
  <c r="D37" i="40" s="1"/>
  <c r="BF48" i="54"/>
  <c r="DH48" s="1"/>
  <c r="D48" i="40" s="1"/>
  <c r="BF55" i="54"/>
  <c r="BF60"/>
  <c r="DH60" s="1"/>
  <c r="D60" i="40" s="1"/>
  <c r="BF63" i="54"/>
  <c r="BF65"/>
  <c r="BF70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I67"/>
  <c r="E67" i="40" s="1"/>
  <c r="DJ67" i="54"/>
  <c r="F67" i="40" s="1"/>
  <c r="BF69" i="54"/>
  <c r="DI69"/>
  <c r="E69" i="40" s="1"/>
  <c r="DJ69" i="54"/>
  <c r="F69" i="40" s="1"/>
  <c r="BF77" i="54"/>
  <c r="BF79"/>
  <c r="DH79" s="1"/>
  <c r="D79" i="40" s="1"/>
  <c r="BF82" i="54"/>
  <c r="BF84"/>
  <c r="DH84" s="1"/>
  <c r="D84" i="40" s="1"/>
  <c r="BF89" i="54"/>
  <c r="BF93"/>
  <c r="BF95"/>
  <c r="BF98"/>
  <c r="AY4"/>
  <c r="AY6"/>
  <c r="AY8"/>
  <c r="AY9"/>
  <c r="DG9" s="1"/>
  <c r="C9" i="40" s="1"/>
  <c r="AY15" i="54"/>
  <c r="DJ15"/>
  <c r="F15" i="40" s="1"/>
  <c r="AY17" i="54"/>
  <c r="AY19"/>
  <c r="DG19" s="1"/>
  <c r="C19" i="40" s="1"/>
  <c r="DI19" i="54"/>
  <c r="E19" i="40" s="1"/>
  <c r="AY29" i="54"/>
  <c r="DG29" s="1"/>
  <c r="C29" i="40" s="1"/>
  <c r="DH29" i="54"/>
  <c r="D29" i="40" s="1"/>
  <c r="AY32" i="54"/>
  <c r="DH32"/>
  <c r="D32" i="40" s="1"/>
  <c r="AY40" i="54"/>
  <c r="DG40" s="1"/>
  <c r="C40" i="40" s="1"/>
  <c r="CE40" i="54"/>
  <c r="AY45"/>
  <c r="DG45" s="1"/>
  <c r="C45" i="40" s="1"/>
  <c r="DI45" i="54"/>
  <c r="E45" i="40" s="1"/>
  <c r="AY47" i="54"/>
  <c r="AY48"/>
  <c r="AY58"/>
  <c r="DI58"/>
  <c r="E58" i="40" s="1"/>
  <c r="AY62" i="54"/>
  <c r="DI62"/>
  <c r="E62" i="40" s="1"/>
  <c r="AY72" i="54"/>
  <c r="DJ72"/>
  <c r="F72" i="40" s="1"/>
  <c r="AY79" i="54"/>
  <c r="DJ79"/>
  <c r="F79" i="40" s="1"/>
  <c r="AY81" i="54"/>
  <c r="DG81" s="1"/>
  <c r="C81" i="40" s="1"/>
  <c r="DJ81" i="54"/>
  <c r="F81" i="40" s="1"/>
  <c r="AY83" i="54"/>
  <c r="DG83" s="1"/>
  <c r="C83" i="40" s="1"/>
  <c r="AY86" i="54"/>
  <c r="AY95"/>
  <c r="DG95" s="1"/>
  <c r="C95" i="40" s="1"/>
  <c r="AY97" i="54"/>
  <c r="AY22"/>
  <c r="DG22" s="1"/>
  <c r="C22" i="40" s="1"/>
  <c r="AY25" i="54"/>
  <c r="DG25" s="1"/>
  <c r="C25" i="40" s="1"/>
  <c r="DJ25" i="54"/>
  <c r="F25" i="40" s="1"/>
  <c r="AY28" i="54"/>
  <c r="DJ28"/>
  <c r="F28" i="40" s="1"/>
  <c r="AY31" i="54"/>
  <c r="AY36"/>
  <c r="CE36"/>
  <c r="AY39"/>
  <c r="DG39" s="1"/>
  <c r="C39" i="40" s="1"/>
  <c r="DJ39" i="54"/>
  <c r="F39" i="40" s="1"/>
  <c r="AY44" i="54"/>
  <c r="AY53"/>
  <c r="CE53"/>
  <c r="DJ57"/>
  <c r="F57" i="40" s="1"/>
  <c r="AY59" i="54"/>
  <c r="DJ59"/>
  <c r="F59" i="40" s="1"/>
  <c r="AY61" i="54"/>
  <c r="DG61" s="1"/>
  <c r="C61" i="40" s="1"/>
  <c r="DJ66" i="54"/>
  <c r="F66" i="40" s="1"/>
  <c r="DJ70" i="54"/>
  <c r="F70" i="40" s="1"/>
  <c r="CE77" i="54"/>
  <c r="DJ80"/>
  <c r="F80" i="40" s="1"/>
  <c r="CE93" i="54"/>
  <c r="AY10"/>
  <c r="DG10" s="1"/>
  <c r="C10" i="40" s="1"/>
  <c r="DF34" i="54"/>
  <c r="B34" i="40" s="1"/>
  <c r="AY56" i="54"/>
  <c r="DG56" s="1"/>
  <c r="C56" i="40" s="1"/>
  <c r="DH78" i="54"/>
  <c r="D78" i="40" s="1"/>
  <c r="AY89" i="54"/>
  <c r="CE89"/>
  <c r="AY91"/>
  <c r="AY92"/>
  <c r="AY94"/>
  <c r="AV99"/>
  <c r="AY18"/>
  <c r="AY3"/>
  <c r="CF8"/>
  <c r="AY11"/>
  <c r="DG11" s="1"/>
  <c r="C11" i="40" s="1"/>
  <c r="AY13" i="54"/>
  <c r="DG13" s="1"/>
  <c r="C13" i="40" s="1"/>
  <c r="DH16" i="54"/>
  <c r="D16" i="40" s="1"/>
  <c r="DI16" i="54"/>
  <c r="E16" i="40" s="1"/>
  <c r="AY21" i="54"/>
  <c r="AY23"/>
  <c r="DG23" s="1"/>
  <c r="C23" i="40" s="1"/>
  <c r="DH23" i="54"/>
  <c r="D23" i="40" s="1"/>
  <c r="AY26" i="54"/>
  <c r="DH26"/>
  <c r="D26" i="40" s="1"/>
  <c r="AY33" i="54"/>
  <c r="DI33"/>
  <c r="E33" i="40" s="1"/>
  <c r="AY38" i="54"/>
  <c r="DI38"/>
  <c r="E38" i="40" s="1"/>
  <c r="AY42" i="54"/>
  <c r="DG42" s="1"/>
  <c r="C42" i="40" s="1"/>
  <c r="DI42" i="54"/>
  <c r="E42" i="40" s="1"/>
  <c r="AY46" i="54"/>
  <c r="AY55"/>
  <c r="DH55"/>
  <c r="D55" i="40" s="1"/>
  <c r="DI55" i="54"/>
  <c r="E55" i="40" s="1"/>
  <c r="AY64" i="54"/>
  <c r="AY68"/>
  <c r="DG68" s="1"/>
  <c r="C68" i="40" s="1"/>
  <c r="AY71" i="54"/>
  <c r="DG71" s="1"/>
  <c r="C71" i="40" s="1"/>
  <c r="AY82" i="54"/>
  <c r="DG82" s="1"/>
  <c r="C82" i="40" s="1"/>
  <c r="DH82" i="54"/>
  <c r="D82" i="40" s="1"/>
  <c r="AY84" i="54"/>
  <c r="DG84" s="1"/>
  <c r="C84" i="40" s="1"/>
  <c r="AY88" i="54"/>
  <c r="DG88" s="1"/>
  <c r="C88" i="40" s="1"/>
  <c r="DH88" i="54"/>
  <c r="D88" i="40" s="1"/>
  <c r="AY90" i="54"/>
  <c r="DG90" s="1"/>
  <c r="C90" i="40" s="1"/>
  <c r="AY98" i="54"/>
  <c r="DG98" s="1"/>
  <c r="C98" i="40" s="1"/>
  <c r="DG5" i="54"/>
  <c r="C5" i="40" s="1"/>
  <c r="DH5" i="54"/>
  <c r="D5" i="40" s="1"/>
  <c r="DG7" i="54"/>
  <c r="C7" i="40" s="1"/>
  <c r="DG8" i="54"/>
  <c r="C8" i="40" s="1"/>
  <c r="DI8" i="54"/>
  <c r="E8" i="40" s="1"/>
  <c r="DI9" i="54"/>
  <c r="E9" i="40" s="1"/>
  <c r="DJ11" i="54"/>
  <c r="F11" i="40" s="1"/>
  <c r="DG15" i="54"/>
  <c r="C15" i="40" s="1"/>
  <c r="AR17" i="54"/>
  <c r="DF17" s="1"/>
  <c r="B17" i="40" s="1"/>
  <c r="DG17" i="54"/>
  <c r="C17" i="40" s="1"/>
  <c r="DH17" i="54"/>
  <c r="D17" i="40" s="1"/>
  <c r="DI17" i="54"/>
  <c r="E17" i="40" s="1"/>
  <c r="AR20" i="54"/>
  <c r="DF20" s="1"/>
  <c r="B20" i="40" s="1"/>
  <c r="DI20" i="54"/>
  <c r="E20" i="40" s="1"/>
  <c r="AR24" i="54"/>
  <c r="DF24" s="1"/>
  <c r="B24" i="40" s="1"/>
  <c r="DG24" i="54"/>
  <c r="C24" i="40" s="1"/>
  <c r="DH24" i="54"/>
  <c r="D24" i="40" s="1"/>
  <c r="AR27" i="54"/>
  <c r="DF27" s="1"/>
  <c r="B27" i="40" s="1"/>
  <c r="DJ27" i="54"/>
  <c r="F27" i="40" s="1"/>
  <c r="DJ41" i="54"/>
  <c r="F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H45" i="54"/>
  <c r="D45" i="40" s="1"/>
  <c r="DJ45" i="54"/>
  <c r="F45" i="40" s="1"/>
  <c r="AR47" i="54"/>
  <c r="DF47" s="1"/>
  <c r="B47" i="40" s="1"/>
  <c r="DG47" i="54"/>
  <c r="C47" i="40" s="1"/>
  <c r="DJ47" i="54"/>
  <c r="F47" i="40" s="1"/>
  <c r="AR48" i="54"/>
  <c r="DF48" s="1"/>
  <c r="B48" i="40" s="1"/>
  <c r="DG48" i="54"/>
  <c r="C48" i="40" s="1"/>
  <c r="DJ48" i="54"/>
  <c r="F48" i="40" s="1"/>
  <c r="AR53" i="54"/>
  <c r="DF53" s="1"/>
  <c r="B53" i="40" s="1"/>
  <c r="DG53" i="54"/>
  <c r="C53" i="40" s="1"/>
  <c r="DJ53" i="54"/>
  <c r="F53" i="40" s="1"/>
  <c r="AR56" i="54"/>
  <c r="DF56" s="1"/>
  <c r="B56" i="40" s="1"/>
  <c r="DH56" i="54"/>
  <c r="D56" i="40" s="1"/>
  <c r="DI56" i="54"/>
  <c r="E56" i="40" s="1"/>
  <c r="DJ56" i="54"/>
  <c r="F56" i="40" s="1"/>
  <c r="AR75" i="54"/>
  <c r="DF75" s="1"/>
  <c r="B75" i="40" s="1"/>
  <c r="AR76" i="54"/>
  <c r="DF76" s="1"/>
  <c r="B76" i="40" s="1"/>
  <c r="DI76" i="54"/>
  <c r="E76" i="40" s="1"/>
  <c r="DJ76" i="54"/>
  <c r="F76" i="40" s="1"/>
  <c r="AR78" i="54"/>
  <c r="DF78" s="1"/>
  <c r="B78" i="40" s="1"/>
  <c r="DG78" i="54"/>
  <c r="C78" i="40" s="1"/>
  <c r="DI78" i="54"/>
  <c r="E78" i="40" s="1"/>
  <c r="BX78" i="54"/>
  <c r="AR82"/>
  <c r="DF82" s="1"/>
  <c r="B82" i="40" s="1"/>
  <c r="DJ82" i="54"/>
  <c r="F82" i="40" s="1"/>
  <c r="BX82" i="54"/>
  <c r="AR83"/>
  <c r="DF83" s="1"/>
  <c r="B83" i="40" s="1"/>
  <c r="DI83" i="54"/>
  <c r="E83" i="40" s="1"/>
  <c r="DJ83" i="54"/>
  <c r="F83" i="40" s="1"/>
  <c r="AR87" i="54"/>
  <c r="DF87" s="1"/>
  <c r="B87" i="40" s="1"/>
  <c r="DJ87" i="54"/>
  <c r="F87" i="40" s="1"/>
  <c r="AR89" i="54"/>
  <c r="DF89" s="1"/>
  <c r="B89" i="40" s="1"/>
  <c r="DG89" i="54"/>
  <c r="C89" i="40" s="1"/>
  <c r="DH89" i="54"/>
  <c r="D89" i="40" s="1"/>
  <c r="DI89" i="54"/>
  <c r="E89" i="40" s="1"/>
  <c r="DJ89" i="54"/>
  <c r="F89" i="40" s="1"/>
  <c r="AR90" i="54"/>
  <c r="DF90" s="1"/>
  <c r="B90" i="40" s="1"/>
  <c r="DH90" i="54"/>
  <c r="D90" i="40" s="1"/>
  <c r="DI90" i="54"/>
  <c r="E90" i="40" s="1"/>
  <c r="DJ90" i="54"/>
  <c r="F90" i="40" s="1"/>
  <c r="AR95" i="54"/>
  <c r="DF95" s="1"/>
  <c r="B95" i="40" s="1"/>
  <c r="DH95" i="54"/>
  <c r="D95" i="40" s="1"/>
  <c r="AR97" i="54"/>
  <c r="DF97" s="1"/>
  <c r="B97" i="40" s="1"/>
  <c r="DG97" i="54"/>
  <c r="C97" i="40" s="1"/>
  <c r="DH97" i="54"/>
  <c r="D97" i="40" s="1"/>
  <c r="DI97" i="54"/>
  <c r="E97" i="40" s="1"/>
  <c r="DJ97" i="54"/>
  <c r="F97" i="40" s="1"/>
  <c r="DG6" i="54"/>
  <c r="C6" i="40" s="1"/>
  <c r="DH6" i="54"/>
  <c r="D6" i="40" s="1"/>
  <c r="DJ6" i="54"/>
  <c r="F6" i="40" s="1"/>
  <c r="DG14" i="54"/>
  <c r="C14" i="40" s="1"/>
  <c r="AR23" i="54"/>
  <c r="DF23" s="1"/>
  <c r="B23" i="40" s="1"/>
  <c r="DI23" i="54"/>
  <c r="E23" i="40" s="1"/>
  <c r="DG26" i="54"/>
  <c r="C26" i="40" s="1"/>
  <c r="DI26" i="54"/>
  <c r="E26" i="40" s="1"/>
  <c r="DJ29" i="54"/>
  <c r="F29" i="40" s="1"/>
  <c r="DG32" i="54"/>
  <c r="C32" i="40" s="1"/>
  <c r="DI32" i="54"/>
  <c r="E32" i="40" s="1"/>
  <c r="DJ32" i="54"/>
  <c r="F32" i="40" s="1"/>
  <c r="AR36" i="54"/>
  <c r="DF36" s="1"/>
  <c r="B36" i="40" s="1"/>
  <c r="DG36" i="54"/>
  <c r="C36" i="40" s="1"/>
  <c r="DH36" i="54"/>
  <c r="D36" i="40" s="1"/>
  <c r="DI36" i="54"/>
  <c r="E36" i="40" s="1"/>
  <c r="DJ36" i="54"/>
  <c r="F36" i="40" s="1"/>
  <c r="DG51" i="54"/>
  <c r="C51" i="40" s="1"/>
  <c r="DG52" i="54"/>
  <c r="DG54"/>
  <c r="BX54"/>
  <c r="DG55"/>
  <c r="C55" i="40" s="1"/>
  <c r="DG58" i="54"/>
  <c r="C58" i="40" s="1"/>
  <c r="DJ58" i="54"/>
  <c r="F58" i="40" s="1"/>
  <c r="DG62" i="54"/>
  <c r="C62" i="40" s="1"/>
  <c r="BX62" i="54"/>
  <c r="DG66"/>
  <c r="DG70"/>
  <c r="BX70"/>
  <c r="DG79"/>
  <c r="C79" i="40" s="1"/>
  <c r="DG96" i="54"/>
  <c r="C96" i="40" s="1"/>
  <c r="DJ96" i="54"/>
  <c r="F96" i="40" s="1"/>
  <c r="DG4" i="54"/>
  <c r="C4" i="40" s="1"/>
  <c r="DI4" i="54"/>
  <c r="E4" i="40" s="1"/>
  <c r="AR7" i="54"/>
  <c r="DF7" s="1"/>
  <c r="B7" i="40" s="1"/>
  <c r="AR9" i="54"/>
  <c r="DF9" s="1"/>
  <c r="B9" i="40" s="1"/>
  <c r="DH9" i="54"/>
  <c r="D9" i="40" s="1"/>
  <c r="AR12" i="54"/>
  <c r="DF12" s="1"/>
  <c r="B12" i="40" s="1"/>
  <c r="DJ12" i="54"/>
  <c r="F12" i="40" s="1"/>
  <c r="DG18" i="54"/>
  <c r="C18" i="40" s="1"/>
  <c r="DH18" i="54"/>
  <c r="D18" i="40" s="1"/>
  <c r="AR21" i="54"/>
  <c r="DF21" s="1"/>
  <c r="B21" i="40" s="1"/>
  <c r="DG21" i="54"/>
  <c r="C21" i="40" s="1"/>
  <c r="DG31" i="54"/>
  <c r="C31" i="40" s="1"/>
  <c r="DH31" i="54"/>
  <c r="D31" i="40" s="1"/>
  <c r="AR35" i="54"/>
  <c r="DF35" s="1"/>
  <c r="B35" i="40" s="1"/>
  <c r="DG35" i="54"/>
  <c r="C35" i="40" s="1"/>
  <c r="DH35" i="54"/>
  <c r="D35" i="40" s="1"/>
  <c r="DI35" i="54"/>
  <c r="E35" i="40" s="1"/>
  <c r="AR37" i="54"/>
  <c r="DF37" s="1"/>
  <c r="B37" i="40" s="1"/>
  <c r="DG37" i="54"/>
  <c r="C37" i="40" s="1"/>
  <c r="DI37" i="54"/>
  <c r="E37" i="40" s="1"/>
  <c r="DJ37" i="54"/>
  <c r="F37" i="40" s="1"/>
  <c r="AR44" i="54"/>
  <c r="DF44" s="1"/>
  <c r="B44" i="40" s="1"/>
  <c r="DG44" i="54"/>
  <c r="C44" i="40" s="1"/>
  <c r="DI44" i="54"/>
  <c r="E44" i="40" s="1"/>
  <c r="AR59" i="54"/>
  <c r="DF59" s="1"/>
  <c r="B59" i="40" s="1"/>
  <c r="DG59" i="54"/>
  <c r="C59" i="40" s="1"/>
  <c r="DH59" i="54"/>
  <c r="D59" i="40" s="1"/>
  <c r="AR61" i="54"/>
  <c r="DF61" s="1"/>
  <c r="B61" i="40" s="1"/>
  <c r="DH61" i="54"/>
  <c r="D61" i="40" s="1"/>
  <c r="AR63" i="54"/>
  <c r="DF63" s="1"/>
  <c r="B63" i="40" s="1"/>
  <c r="DG63" i="54"/>
  <c r="C63" i="40" s="1"/>
  <c r="DH63" i="54"/>
  <c r="D63" i="40" s="1"/>
  <c r="AR65" i="54"/>
  <c r="DF65" s="1"/>
  <c r="B65" i="40" s="1"/>
  <c r="DH65" i="54"/>
  <c r="D65" i="40" s="1"/>
  <c r="AR67" i="54"/>
  <c r="DF67" s="1"/>
  <c r="B67" i="40" s="1"/>
  <c r="DG67" i="54"/>
  <c r="C67" i="40" s="1"/>
  <c r="DH67" i="54"/>
  <c r="D67" i="40" s="1"/>
  <c r="AR69" i="54"/>
  <c r="DF69" s="1"/>
  <c r="B69" i="40" s="1"/>
  <c r="DG69" i="54"/>
  <c r="C69" i="40" s="1"/>
  <c r="DH69" i="54"/>
  <c r="D69" i="40" s="1"/>
  <c r="AR71" i="54"/>
  <c r="DF71" s="1"/>
  <c r="B71" i="40" s="1"/>
  <c r="DH73" i="54"/>
  <c r="D73" i="40" s="1"/>
  <c r="AR80" i="54"/>
  <c r="DF80" s="1"/>
  <c r="B80" i="40" s="1"/>
  <c r="DG80" i="54"/>
  <c r="C80" i="40" s="1"/>
  <c r="AR85" i="54"/>
  <c r="DF85" s="1"/>
  <c r="B85" i="40" s="1"/>
  <c r="DG85" i="54"/>
  <c r="C85" i="40" s="1"/>
  <c r="DH85" i="54"/>
  <c r="D85" i="40" s="1"/>
  <c r="AR93" i="54"/>
  <c r="DF93" s="1"/>
  <c r="B93" i="40" s="1"/>
  <c r="DH93" i="54"/>
  <c r="D93" i="40" s="1"/>
  <c r="DI25" i="54"/>
  <c r="E25" i="40" s="1"/>
  <c r="DG28" i="54"/>
  <c r="C28" i="40" s="1"/>
  <c r="DI28" i="54"/>
  <c r="E28" i="40" s="1"/>
  <c r="AR30" i="54"/>
  <c r="DF30" s="1"/>
  <c r="B30" i="40" s="1"/>
  <c r="DG30" i="54"/>
  <c r="C30" i="40" s="1"/>
  <c r="DH30" i="54"/>
  <c r="D30" i="40" s="1"/>
  <c r="DI30" i="54"/>
  <c r="E30" i="40" s="1"/>
  <c r="AR33" i="54"/>
  <c r="DF33" s="1"/>
  <c r="B33" i="40" s="1"/>
  <c r="DG33" i="54"/>
  <c r="C33" i="40" s="1"/>
  <c r="DH33" i="54"/>
  <c r="D33" i="40" s="1"/>
  <c r="DJ33" i="54"/>
  <c r="F33" i="40" s="1"/>
  <c r="AR38" i="54"/>
  <c r="DF38" s="1"/>
  <c r="B38" i="40" s="1"/>
  <c r="DG38" i="54"/>
  <c r="C38" i="40" s="1"/>
  <c r="DJ38" i="54"/>
  <c r="F38" i="40" s="1"/>
  <c r="AR40" i="54"/>
  <c r="DF40" s="1"/>
  <c r="B40" i="40" s="1"/>
  <c r="DI40" i="54"/>
  <c r="E40" i="40" s="1"/>
  <c r="AR43" i="54"/>
  <c r="DF43" s="1"/>
  <c r="B43" i="40" s="1"/>
  <c r="DG43" i="54"/>
  <c r="C43" i="40" s="1"/>
  <c r="DH43" i="54"/>
  <c r="D43" i="40" s="1"/>
  <c r="DI43" i="54"/>
  <c r="E43" i="40" s="1"/>
  <c r="DJ43" i="54"/>
  <c r="F43" i="40" s="1"/>
  <c r="AR46" i="54"/>
  <c r="DF46" s="1"/>
  <c r="B46" i="40" s="1"/>
  <c r="DG46" i="54"/>
  <c r="C46" i="40" s="1"/>
  <c r="DH46" i="54"/>
  <c r="D46" i="40" s="1"/>
  <c r="DH49" i="54"/>
  <c r="D49" i="40" s="1"/>
  <c r="DI49" i="54"/>
  <c r="E49" i="40" s="1"/>
  <c r="AR57" i="54"/>
  <c r="DF57" s="1"/>
  <c r="B57" i="40" s="1"/>
  <c r="DG57" i="54"/>
  <c r="C57" i="40" s="1"/>
  <c r="DH57" i="54"/>
  <c r="D57" i="40" s="1"/>
  <c r="DI57" i="54"/>
  <c r="E57" i="40" s="1"/>
  <c r="AR60" i="54"/>
  <c r="DF60" s="1"/>
  <c r="B60" i="40" s="1"/>
  <c r="DG60" i="54"/>
  <c r="C60" i="40" s="1"/>
  <c r="DJ60" i="54"/>
  <c r="F60" i="40" s="1"/>
  <c r="AR64" i="54"/>
  <c r="DF64" s="1"/>
  <c r="B64" i="40" s="1"/>
  <c r="DG64" i="54"/>
  <c r="C64" i="40" s="1"/>
  <c r="DH64" i="54"/>
  <c r="D64" i="40" s="1"/>
  <c r="DI64" i="54"/>
  <c r="E64" i="40" s="1"/>
  <c r="DJ64" i="54"/>
  <c r="F64" i="40" s="1"/>
  <c r="AR68" i="54"/>
  <c r="DF68" s="1"/>
  <c r="B68" i="40" s="1"/>
  <c r="DH68" i="54"/>
  <c r="D68" i="40" s="1"/>
  <c r="DJ68" i="54"/>
  <c r="F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DH77" i="54"/>
  <c r="D77" i="40" s="1"/>
  <c r="AR84" i="54"/>
  <c r="DF84" s="1"/>
  <c r="B84" i="40" s="1"/>
  <c r="AR86" i="54"/>
  <c r="DF86" s="1"/>
  <c r="B86" i="40" s="1"/>
  <c r="DG86" i="54"/>
  <c r="C86" i="40" s="1"/>
  <c r="DH86" i="54"/>
  <c r="D86" i="40" s="1"/>
  <c r="DI86" i="54"/>
  <c r="E86" i="40" s="1"/>
  <c r="DJ86" i="54"/>
  <c r="F86" i="40" s="1"/>
  <c r="AR91" i="54"/>
  <c r="DF91" s="1"/>
  <c r="B91" i="40" s="1"/>
  <c r="DG91" i="54"/>
  <c r="C91" i="40" s="1"/>
  <c r="DI91" i="54"/>
  <c r="E91" i="40" s="1"/>
  <c r="AR92" i="54"/>
  <c r="DF92" s="1"/>
  <c r="B92" i="40" s="1"/>
  <c r="DG92" i="54"/>
  <c r="C92" i="40" s="1"/>
  <c r="DH92" i="54"/>
  <c r="D92" i="40" s="1"/>
  <c r="DI92" i="54"/>
  <c r="E92" i="40" s="1"/>
  <c r="AR94" i="54"/>
  <c r="DF94" s="1"/>
  <c r="B94" i="40" s="1"/>
  <c r="DG94" i="54"/>
  <c r="C94" i="40" s="1"/>
  <c r="DH94" i="54"/>
  <c r="D94" i="40" s="1"/>
  <c r="DI94" i="54"/>
  <c r="E94" i="40" s="1"/>
  <c r="BX94" i="54"/>
  <c r="AR98"/>
  <c r="DF98" s="1"/>
  <c r="B98" i="40" s="1"/>
  <c r="DH98" i="54"/>
  <c r="D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DD18" i="54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B7" s="1"/>
  <c r="CF7"/>
  <c r="CI7" s="1"/>
  <c r="CL7"/>
  <c r="CP7" s="1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B11" s="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DD20" s="1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CW8" s="1"/>
  <c r="DA8"/>
  <c r="BT9"/>
  <c r="DJ9" s="1"/>
  <c r="F9" i="40" s="1"/>
  <c r="BX9" i="54"/>
  <c r="CE9"/>
  <c r="CI9" s="1"/>
  <c r="CL9"/>
  <c r="CT9"/>
  <c r="DA9"/>
  <c r="BM10"/>
  <c r="DI10" s="1"/>
  <c r="E10" i="40" s="1"/>
  <c r="BT10" i="54"/>
  <c r="DJ10" s="1"/>
  <c r="F10" i="40" s="1"/>
  <c r="CL11" i="54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DD13" s="1"/>
  <c r="BM14"/>
  <c r="DI14" s="1"/>
  <c r="E14" i="40" s="1"/>
  <c r="BT14" i="54"/>
  <c r="DJ14" s="1"/>
  <c r="F14" i="40" s="1"/>
  <c r="CL15" i="54"/>
  <c r="CS15"/>
  <c r="CW15" s="1"/>
  <c r="CZ15"/>
  <c r="DD15" s="1"/>
  <c r="CE16"/>
  <c r="CL16"/>
  <c r="CS16"/>
  <c r="CW16" s="1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B10" s="1"/>
  <c r="CF10"/>
  <c r="CL10"/>
  <c r="CP10" s="1"/>
  <c r="CV10"/>
  <c r="CW10" s="1"/>
  <c r="BZ14"/>
  <c r="CB14" s="1"/>
  <c r="CF14"/>
  <c r="CL14"/>
  <c r="CP14" s="1"/>
  <c r="CV14"/>
  <c r="BZ18"/>
  <c r="CF18"/>
  <c r="CL18"/>
  <c r="CP18" s="1"/>
  <c r="CV18"/>
  <c r="CA21"/>
  <c r="CG21"/>
  <c r="CM21"/>
  <c r="CS21"/>
  <c r="DC21"/>
  <c r="BZ22"/>
  <c r="CB22" s="1"/>
  <c r="CF22"/>
  <c r="CL22"/>
  <c r="CP22" s="1"/>
  <c r="CV22"/>
  <c r="CW22" s="1"/>
  <c r="BY23"/>
  <c r="CE23"/>
  <c r="CO23"/>
  <c r="CU23"/>
  <c r="DA23"/>
  <c r="BX24"/>
  <c r="CH24"/>
  <c r="CN24"/>
  <c r="CT24"/>
  <c r="CZ24"/>
  <c r="CA25"/>
  <c r="CG25"/>
  <c r="CM25"/>
  <c r="CS25"/>
  <c r="DC25"/>
  <c r="DD25" s="1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CW30" s="1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P34" s="1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DD37" s="1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DD41" s="1"/>
  <c r="BZ42"/>
  <c r="CF42"/>
  <c r="CL42"/>
  <c r="CV42"/>
  <c r="CW42" s="1"/>
  <c r="BY43"/>
  <c r="CE43"/>
  <c r="CO43"/>
  <c r="CU43"/>
  <c r="DA43"/>
  <c r="BX44"/>
  <c r="CH44"/>
  <c r="CN44"/>
  <c r="CT44"/>
  <c r="CZ44"/>
  <c r="CA45"/>
  <c r="CG45"/>
  <c r="CM45"/>
  <c r="CS45"/>
  <c r="DC45"/>
  <c r="DD45" s="1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CI34" s="1"/>
  <c r="BX35"/>
  <c r="CH35"/>
  <c r="CN35"/>
  <c r="CT35"/>
  <c r="CZ35"/>
  <c r="CA36"/>
  <c r="CG36"/>
  <c r="CM36"/>
  <c r="CS36"/>
  <c r="DC36"/>
  <c r="BZ37"/>
  <c r="CB37" s="1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CA31"/>
  <c r="CG31"/>
  <c r="CM31"/>
  <c r="CS31"/>
  <c r="DC31"/>
  <c r="BZ32"/>
  <c r="CF32"/>
  <c r="CL32"/>
  <c r="CV32"/>
  <c r="DB32"/>
  <c r="CE33"/>
  <c r="BX34"/>
  <c r="CB34" s="1"/>
  <c r="CZ34"/>
  <c r="CA35"/>
  <c r="CG35"/>
  <c r="CM35"/>
  <c r="CS35"/>
  <c r="DC35"/>
  <c r="BZ36"/>
  <c r="CF36"/>
  <c r="CI36" s="1"/>
  <c r="CL36"/>
  <c r="CP36" s="1"/>
  <c r="CV36"/>
  <c r="DB36"/>
  <c r="CE37"/>
  <c r="BX38"/>
  <c r="CB38" s="1"/>
  <c r="CZ38"/>
  <c r="DD38" s="1"/>
  <c r="CA39"/>
  <c r="CG39"/>
  <c r="CM39"/>
  <c r="CS39"/>
  <c r="DC39"/>
  <c r="BZ40"/>
  <c r="CF40"/>
  <c r="CL40"/>
  <c r="CV40"/>
  <c r="DB40"/>
  <c r="CE41"/>
  <c r="BX42"/>
  <c r="CB42" s="1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P35" s="1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L50"/>
  <c r="CV50"/>
  <c r="DB50"/>
  <c r="DD50" s="1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DD54" s="1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DD58" s="1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DD62" s="1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DD55" s="1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DD53" s="1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B61" s="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I74" s="1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DD81" s="1"/>
  <c r="CE82"/>
  <c r="BX83"/>
  <c r="CZ83"/>
  <c r="CA84"/>
  <c r="CG84"/>
  <c r="CM84"/>
  <c r="CS84"/>
  <c r="DC84"/>
  <c r="BZ85"/>
  <c r="CF85"/>
  <c r="CL85"/>
  <c r="CV85"/>
  <c r="DB85"/>
  <c r="CE86"/>
  <c r="BX87"/>
  <c r="CZ87"/>
  <c r="DD87" s="1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DD97" s="1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CW74" s="1"/>
  <c r="BZ75"/>
  <c r="CF75"/>
  <c r="CL75"/>
  <c r="CV75"/>
  <c r="BX77"/>
  <c r="CH77"/>
  <c r="CN77"/>
  <c r="CT77"/>
  <c r="CA78"/>
  <c r="CG78"/>
  <c r="CM78"/>
  <c r="CS78"/>
  <c r="CW78" s="1"/>
  <c r="BZ79"/>
  <c r="CF79"/>
  <c r="CL79"/>
  <c r="CV79"/>
  <c r="BY80"/>
  <c r="CE80"/>
  <c r="CO80"/>
  <c r="CU80"/>
  <c r="BX81"/>
  <c r="CH81"/>
  <c r="CN81"/>
  <c r="CT81"/>
  <c r="CA82"/>
  <c r="CG82"/>
  <c r="CM82"/>
  <c r="CS82"/>
  <c r="CW82" s="1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CW86" s="1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CW90" s="1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AR99" i="31"/>
  <c r="AS99"/>
  <c r="AR99" i="5"/>
  <c r="AS99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AR99" i="11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E6" i="44"/>
  <c r="Q103"/>
  <c r="Q104"/>
  <c r="Q105"/>
  <c r="P6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P7" i="44" s="1"/>
  <c r="I3" i="52"/>
  <c r="C3"/>
  <c r="DD9" i="54" l="1"/>
  <c r="DD77"/>
  <c r="DD71"/>
  <c r="DD34"/>
  <c r="DD30"/>
  <c r="DK6"/>
  <c r="CP42"/>
  <c r="CP12"/>
  <c r="CP44"/>
  <c r="CP15"/>
  <c r="CP11"/>
  <c r="CI16"/>
  <c r="DK5"/>
  <c r="CI50"/>
  <c r="CI37"/>
  <c r="CI17"/>
  <c r="CB18"/>
  <c r="AE101" i="52"/>
  <c r="DD85" i="54"/>
  <c r="CI40"/>
  <c r="CP41"/>
  <c r="CP25"/>
  <c r="CI6"/>
  <c r="CP5"/>
  <c r="P98" i="38"/>
  <c r="L98" i="26" s="1"/>
  <c r="P97" i="38"/>
  <c r="P96"/>
  <c r="P95"/>
  <c r="P94"/>
  <c r="P93"/>
  <c r="P92"/>
  <c r="P91"/>
  <c r="P90"/>
  <c r="P89"/>
  <c r="P88"/>
  <c r="P87"/>
  <c r="P86"/>
  <c r="P85"/>
  <c r="P84"/>
  <c r="P83"/>
  <c r="P82"/>
  <c r="P81"/>
  <c r="P80"/>
  <c r="P79"/>
  <c r="P78"/>
  <c r="P77"/>
  <c r="P76"/>
  <c r="P75"/>
  <c r="P74"/>
  <c r="P73"/>
  <c r="P72"/>
  <c r="P71"/>
  <c r="P70"/>
  <c r="P69"/>
  <c r="P68"/>
  <c r="P67"/>
  <c r="P66"/>
  <c r="P65"/>
  <c r="P64"/>
  <c r="P63"/>
  <c r="P62"/>
  <c r="P61"/>
  <c r="P60"/>
  <c r="P59"/>
  <c r="P58"/>
  <c r="P57"/>
  <c r="P56"/>
  <c r="P55"/>
  <c r="P54"/>
  <c r="P53"/>
  <c r="P52"/>
  <c r="P51"/>
  <c r="P50"/>
  <c r="P49"/>
  <c r="P48"/>
  <c r="P47"/>
  <c r="P46"/>
  <c r="P45"/>
  <c r="P44"/>
  <c r="P43"/>
  <c r="P42"/>
  <c r="P41"/>
  <c r="P40"/>
  <c r="P39"/>
  <c r="P38"/>
  <c r="P37"/>
  <c r="P36"/>
  <c r="P35"/>
  <c r="P34"/>
  <c r="P33"/>
  <c r="P32"/>
  <c r="P31"/>
  <c r="P30"/>
  <c r="P29"/>
  <c r="P28"/>
  <c r="P27"/>
  <c r="P26"/>
  <c r="P25"/>
  <c r="P24"/>
  <c r="P23"/>
  <c r="P22"/>
  <c r="P21"/>
  <c r="P20"/>
  <c r="P19"/>
  <c r="P18"/>
  <c r="P17"/>
  <c r="P16"/>
  <c r="P15"/>
  <c r="P14"/>
  <c r="P13"/>
  <c r="P12"/>
  <c r="P11"/>
  <c r="P10"/>
  <c r="P9"/>
  <c r="P8"/>
  <c r="P7"/>
  <c r="P6"/>
  <c r="P5"/>
  <c r="P4"/>
  <c r="P3"/>
  <c r="Q98"/>
  <c r="L98" i="27" s="1"/>
  <c r="Q97" i="38"/>
  <c r="Q96"/>
  <c r="Q95"/>
  <c r="Q94"/>
  <c r="Q93"/>
  <c r="Q92"/>
  <c r="Q91"/>
  <c r="Q90"/>
  <c r="Q89"/>
  <c r="Q88"/>
  <c r="Q87"/>
  <c r="Q86"/>
  <c r="Q85"/>
  <c r="Q84"/>
  <c r="Q83"/>
  <c r="Q82"/>
  <c r="Q81"/>
  <c r="Q80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21"/>
  <c r="Q20"/>
  <c r="Q19"/>
  <c r="Q18"/>
  <c r="Q17"/>
  <c r="Q16"/>
  <c r="Q15"/>
  <c r="Q14"/>
  <c r="Q13"/>
  <c r="Q12"/>
  <c r="Q11"/>
  <c r="Q10"/>
  <c r="Q9"/>
  <c r="Q8"/>
  <c r="Q7"/>
  <c r="Q6"/>
  <c r="Q5"/>
  <c r="Q4"/>
  <c r="Q3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S95"/>
  <c r="S94"/>
  <c r="S93"/>
  <c r="S92"/>
  <c r="S91"/>
  <c r="S90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70"/>
  <c r="S69"/>
  <c r="S68"/>
  <c r="S67"/>
  <c r="S66"/>
  <c r="S65"/>
  <c r="S64"/>
  <c r="S63"/>
  <c r="S62"/>
  <c r="S61"/>
  <c r="S60"/>
  <c r="S59"/>
  <c r="S58"/>
  <c r="S57"/>
  <c r="S56"/>
  <c r="S55"/>
  <c r="S54"/>
  <c r="S53"/>
  <c r="S52"/>
  <c r="S51"/>
  <c r="S50"/>
  <c r="S49"/>
  <c r="S48"/>
  <c r="S47"/>
  <c r="S46"/>
  <c r="S45"/>
  <c r="S44"/>
  <c r="S43"/>
  <c r="S42"/>
  <c r="S41"/>
  <c r="S40"/>
  <c r="S39"/>
  <c r="S38"/>
  <c r="S37"/>
  <c r="S36"/>
  <c r="S35"/>
  <c r="S34"/>
  <c r="S33"/>
  <c r="S32"/>
  <c r="S31"/>
  <c r="S30"/>
  <c r="S29"/>
  <c r="S28"/>
  <c r="S27"/>
  <c r="S26"/>
  <c r="S25"/>
  <c r="S24"/>
  <c r="S23"/>
  <c r="S22"/>
  <c r="S21"/>
  <c r="S20"/>
  <c r="S19"/>
  <c r="S18"/>
  <c r="S17"/>
  <c r="S16"/>
  <c r="S15"/>
  <c r="S14"/>
  <c r="S13"/>
  <c r="S12"/>
  <c r="S11"/>
  <c r="S10"/>
  <c r="S9"/>
  <c r="S8"/>
  <c r="S7"/>
  <c r="S6"/>
  <c r="S5"/>
  <c r="S4"/>
  <c r="S3"/>
  <c r="S98" i="52"/>
  <c r="S91"/>
  <c r="S90"/>
  <c r="S89"/>
  <c r="S88"/>
  <c r="S95"/>
  <c r="S85"/>
  <c r="S94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S65"/>
  <c r="S61"/>
  <c r="S57"/>
  <c r="S53"/>
  <c r="S49"/>
  <c r="S45"/>
  <c r="S41"/>
  <c r="S37"/>
  <c r="S33"/>
  <c r="S29"/>
  <c r="S25"/>
  <c r="S21"/>
  <c r="S17"/>
  <c r="S13"/>
  <c r="S9"/>
  <c r="S5"/>
  <c r="S86"/>
  <c r="S82"/>
  <c r="S78"/>
  <c r="S74"/>
  <c r="S70"/>
  <c r="S66"/>
  <c r="S62"/>
  <c r="S58"/>
  <c r="S54"/>
  <c r="S50"/>
  <c r="S46"/>
  <c r="S42"/>
  <c r="S38"/>
  <c r="S34"/>
  <c r="S30"/>
  <c r="S26"/>
  <c r="S22"/>
  <c r="S18"/>
  <c r="S14"/>
  <c r="S10"/>
  <c r="S6"/>
  <c r="S83"/>
  <c r="S79"/>
  <c r="S75"/>
  <c r="S71"/>
  <c r="S67"/>
  <c r="S63"/>
  <c r="S59"/>
  <c r="S55"/>
  <c r="S51"/>
  <c r="S47"/>
  <c r="S43"/>
  <c r="S39"/>
  <c r="S35"/>
  <c r="S31"/>
  <c r="S27"/>
  <c r="S23"/>
  <c r="S19"/>
  <c r="S15"/>
  <c r="S11"/>
  <c r="S7"/>
  <c r="S3"/>
  <c r="S96"/>
  <c r="S92"/>
  <c r="S97"/>
  <c r="W94"/>
  <c r="W84"/>
  <c r="W85"/>
  <c r="W98"/>
  <c r="W95"/>
  <c r="W91"/>
  <c r="W90"/>
  <c r="W89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W77"/>
  <c r="W73"/>
  <c r="W69"/>
  <c r="W65"/>
  <c r="W61"/>
  <c r="W57"/>
  <c r="W53"/>
  <c r="W49"/>
  <c r="W45"/>
  <c r="W41"/>
  <c r="W37"/>
  <c r="W33"/>
  <c r="W29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W30"/>
  <c r="W26"/>
  <c r="W22"/>
  <c r="W18"/>
  <c r="W14"/>
  <c r="W10"/>
  <c r="W6"/>
  <c r="W83"/>
  <c r="W79"/>
  <c r="W75"/>
  <c r="W71"/>
  <c r="W67"/>
  <c r="W63"/>
  <c r="W59"/>
  <c r="W55"/>
  <c r="W51"/>
  <c r="W47"/>
  <c r="W43"/>
  <c r="W39"/>
  <c r="W35"/>
  <c r="W31"/>
  <c r="W27"/>
  <c r="W23"/>
  <c r="W19"/>
  <c r="W15"/>
  <c r="W11"/>
  <c r="W7"/>
  <c r="W3"/>
  <c r="W97"/>
  <c r="W96"/>
  <c r="W93"/>
  <c r="W92"/>
  <c r="W88"/>
  <c r="F7" i="40"/>
  <c r="DK7" i="54"/>
  <c r="AG101" i="52"/>
  <c r="U96"/>
  <c r="U86"/>
  <c r="U93"/>
  <c r="U92"/>
  <c r="U91"/>
  <c r="U87"/>
  <c r="U89"/>
  <c r="U88"/>
  <c r="U97"/>
  <c r="U82"/>
  <c r="U78"/>
  <c r="U74"/>
  <c r="U70"/>
  <c r="U66"/>
  <c r="U62"/>
  <c r="U58"/>
  <c r="U54"/>
  <c r="U50"/>
  <c r="U46"/>
  <c r="U42"/>
  <c r="U38"/>
  <c r="U34"/>
  <c r="U30"/>
  <c r="U26"/>
  <c r="U22"/>
  <c r="U18"/>
  <c r="U14"/>
  <c r="U10"/>
  <c r="U6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U80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U65"/>
  <c r="U61"/>
  <c r="U57"/>
  <c r="U53"/>
  <c r="U49"/>
  <c r="U45"/>
  <c r="U41"/>
  <c r="U37"/>
  <c r="U33"/>
  <c r="U29"/>
  <c r="U25"/>
  <c r="U21"/>
  <c r="U17"/>
  <c r="U13"/>
  <c r="U9"/>
  <c r="U5"/>
  <c r="U94"/>
  <c r="U90"/>
  <c r="U95"/>
  <c r="U98"/>
  <c r="T3"/>
  <c r="Q6" i="44"/>
  <c r="V85" i="52"/>
  <c r="V96"/>
  <c r="V86"/>
  <c r="V95"/>
  <c r="V92"/>
  <c r="V91"/>
  <c r="V90"/>
  <c r="V87"/>
  <c r="V88"/>
  <c r="V81"/>
  <c r="V77"/>
  <c r="V73"/>
  <c r="V69"/>
  <c r="V65"/>
  <c r="V61"/>
  <c r="V57"/>
  <c r="V53"/>
  <c r="V49"/>
  <c r="V45"/>
  <c r="V41"/>
  <c r="V37"/>
  <c r="V33"/>
  <c r="V29"/>
  <c r="V25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V59"/>
  <c r="V55"/>
  <c r="V51"/>
  <c r="V47"/>
  <c r="V43"/>
  <c r="V39"/>
  <c r="V35"/>
  <c r="V31"/>
  <c r="V27"/>
  <c r="V23"/>
  <c r="V19"/>
  <c r="V15"/>
  <c r="V11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AF6" i="44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4" i="26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3" i="54"/>
  <c r="DK34"/>
  <c r="C34" i="40"/>
  <c r="DK66" i="54"/>
  <c r="C66" i="40"/>
  <c r="DK52" i="54"/>
  <c r="C52" i="40"/>
  <c r="AN101" i="52"/>
  <c r="AJ101"/>
  <c r="L4" i="29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P79" i="54"/>
  <c r="CI56"/>
  <c r="CP24"/>
  <c r="DK17"/>
  <c r="F17" i="40"/>
  <c r="DK70" i="54"/>
  <c r="C70" i="40"/>
  <c r="DK54" i="54"/>
  <c r="C54" i="40"/>
  <c r="G54" s="1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E16" i="26" s="1"/>
  <c r="AL101" i="52"/>
  <c r="AH101"/>
  <c r="L4" i="27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DD57" i="54"/>
  <c r="CI48"/>
  <c r="CB17"/>
  <c r="CI19"/>
  <c r="AE7" i="44"/>
  <c r="N3" i="24"/>
  <c r="AF7" i="4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AE3" i="29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M63" i="28"/>
  <c r="O3" i="52"/>
  <c r="Q3" s="1"/>
  <c r="M47" i="28"/>
  <c r="M31"/>
  <c r="M15"/>
  <c r="M96"/>
  <c r="M84"/>
  <c r="M64" i="27"/>
  <c r="M48"/>
  <c r="M32"/>
  <c r="M16"/>
  <c r="M4" i="29"/>
  <c r="M77" i="28"/>
  <c r="M65" i="29"/>
  <c r="M61" i="28"/>
  <c r="M45"/>
  <c r="M33" i="29"/>
  <c r="M98"/>
  <c r="M94" i="28"/>
  <c r="M82"/>
  <c r="M78" i="27"/>
  <c r="M66"/>
  <c r="M50" i="29"/>
  <c r="M34" i="24"/>
  <c r="AF101" i="52"/>
  <c r="M90" i="27"/>
  <c r="M42"/>
  <c r="M22"/>
  <c r="M5" i="28"/>
  <c r="M75" i="29"/>
  <c r="M51"/>
  <c r="M19"/>
  <c r="M88" i="24"/>
  <c r="M88" i="29"/>
  <c r="M88" i="28"/>
  <c r="M88" i="27"/>
  <c r="M72" i="24"/>
  <c r="M72" i="29"/>
  <c r="M72" i="28"/>
  <c r="M72" i="27"/>
  <c r="M97" i="28"/>
  <c r="M73"/>
  <c r="M57"/>
  <c r="M41"/>
  <c r="M37"/>
  <c r="M29"/>
  <c r="M21"/>
  <c r="M9"/>
  <c r="M98" i="27"/>
  <c r="M98" i="28"/>
  <c r="M94" i="27"/>
  <c r="M90" i="28"/>
  <c r="M90" i="29"/>
  <c r="M82" i="27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4" i="29"/>
  <c r="M30" i="24"/>
  <c r="M26" i="27"/>
  <c r="M26" i="24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83" i="29"/>
  <c r="M75" i="27"/>
  <c r="M75" i="28"/>
  <c r="M71" i="27"/>
  <c r="M71" i="29"/>
  <c r="M71" i="28"/>
  <c r="M67" i="27"/>
  <c r="M67" i="24"/>
  <c r="M67" i="29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9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 i="29"/>
  <c r="M92" i="28"/>
  <c r="M92" i="27"/>
  <c r="M84"/>
  <c r="M80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/>
  <c r="M86" i="27"/>
  <c r="M86" i="24"/>
  <c r="M86" i="29"/>
  <c r="M58" i="27"/>
  <c r="M58" i="29"/>
  <c r="M10" i="27"/>
  <c r="M10" i="29"/>
  <c r="M92" i="24"/>
  <c r="M76"/>
  <c r="M90"/>
  <c r="M74"/>
  <c r="M70"/>
  <c r="M42"/>
  <c r="M91"/>
  <c r="M87"/>
  <c r="M75"/>
  <c r="M71"/>
  <c r="M59"/>
  <c r="M55"/>
  <c r="M51"/>
  <c r="M43"/>
  <c r="M39"/>
  <c r="M27"/>
  <c r="M23"/>
  <c r="M11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AE8" i="44" s="1"/>
  <c r="M89" i="29"/>
  <c r="M89" i="24"/>
  <c r="M85" i="29"/>
  <c r="M85" i="24"/>
  <c r="M81" i="29"/>
  <c r="M73"/>
  <c r="M73" i="24"/>
  <c r="M69" i="29"/>
  <c r="M69" i="24"/>
  <c r="M65"/>
  <c r="M61" i="29"/>
  <c r="M58" i="28"/>
  <c r="M57" i="29"/>
  <c r="M57" i="24"/>
  <c r="M54" i="28"/>
  <c r="M53" i="29"/>
  <c r="M53" i="24"/>
  <c r="M45" i="29"/>
  <c r="M41"/>
  <c r="M41" i="24"/>
  <c r="M38" i="28"/>
  <c r="M37" i="29"/>
  <c r="M37" i="24"/>
  <c r="M33"/>
  <c r="M29" i="29"/>
  <c r="M25"/>
  <c r="M25" i="24"/>
  <c r="M22" i="28"/>
  <c r="M21" i="29"/>
  <c r="M21" i="24"/>
  <c r="M13" i="29"/>
  <c r="M10" i="28"/>
  <c r="M9" i="29"/>
  <c r="M9" i="24"/>
  <c r="M5" i="29"/>
  <c r="M5" i="24"/>
  <c r="M93" i="27"/>
  <c r="M89"/>
  <c r="M85"/>
  <c r="M77"/>
  <c r="M73"/>
  <c r="M69"/>
  <c r="M57"/>
  <c r="M53"/>
  <c r="M41"/>
  <c r="M37"/>
  <c r="M29"/>
  <c r="M25"/>
  <c r="M21"/>
  <c r="M13"/>
  <c r="M9"/>
  <c r="M5"/>
  <c r="AC101" i="52"/>
  <c r="AD101"/>
  <c r="AB101"/>
  <c r="B5"/>
  <c r="P8" i="44" s="1"/>
  <c r="M99" i="2"/>
  <c r="M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F109" i="2"/>
  <c r="G109"/>
  <c r="H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I109" i="2"/>
  <c r="J109"/>
  <c r="K109"/>
  <c r="L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T102" i="44"/>
  <c r="S102"/>
  <c r="AK101"/>
  <c r="AJ101"/>
  <c r="AI101"/>
  <c r="AH101"/>
  <c r="T101"/>
  <c r="S101"/>
  <c r="L101"/>
  <c r="AK100"/>
  <c r="AJ100"/>
  <c r="AI100"/>
  <c r="AH100"/>
  <c r="T100"/>
  <c r="S100"/>
  <c r="L100"/>
  <c r="AK99"/>
  <c r="AJ99"/>
  <c r="AI99"/>
  <c r="AH99"/>
  <c r="T99"/>
  <c r="S99"/>
  <c r="L99"/>
  <c r="AK98"/>
  <c r="AJ98"/>
  <c r="AI98"/>
  <c r="AH98"/>
  <c r="T98"/>
  <c r="S98"/>
  <c r="L98"/>
  <c r="AK97"/>
  <c r="AJ97"/>
  <c r="AI97"/>
  <c r="AH97"/>
  <c r="T97"/>
  <c r="S97"/>
  <c r="L97"/>
  <c r="AK96"/>
  <c r="AJ96"/>
  <c r="AI96"/>
  <c r="AH96"/>
  <c r="T96"/>
  <c r="S96"/>
  <c r="L96"/>
  <c r="AK95"/>
  <c r="AJ95"/>
  <c r="AI95"/>
  <c r="AH95"/>
  <c r="T95"/>
  <c r="S95"/>
  <c r="L95"/>
  <c r="AK94"/>
  <c r="AJ94"/>
  <c r="AI94"/>
  <c r="AH94"/>
  <c r="T94"/>
  <c r="S94"/>
  <c r="L94"/>
  <c r="AK93"/>
  <c r="AJ93"/>
  <c r="AI93"/>
  <c r="AH93"/>
  <c r="T93"/>
  <c r="S93"/>
  <c r="L93"/>
  <c r="AK92"/>
  <c r="AJ92"/>
  <c r="AI92"/>
  <c r="AH92"/>
  <c r="T92"/>
  <c r="S92"/>
  <c r="L92"/>
  <c r="AK91"/>
  <c r="AJ91"/>
  <c r="AI91"/>
  <c r="AH91"/>
  <c r="T91"/>
  <c r="S91"/>
  <c r="L91"/>
  <c r="AK90"/>
  <c r="AJ90"/>
  <c r="AI90"/>
  <c r="AH90"/>
  <c r="T90"/>
  <c r="S90"/>
  <c r="L90"/>
  <c r="AK89"/>
  <c r="AJ89"/>
  <c r="AI89"/>
  <c r="AH89"/>
  <c r="T89"/>
  <c r="S89"/>
  <c r="L89"/>
  <c r="AK88"/>
  <c r="AJ88"/>
  <c r="AI88"/>
  <c r="AH88"/>
  <c r="T88"/>
  <c r="S88"/>
  <c r="L88"/>
  <c r="AK87"/>
  <c r="AJ87"/>
  <c r="AI87"/>
  <c r="AH87"/>
  <c r="T87"/>
  <c r="S87"/>
  <c r="L87"/>
  <c r="AK86"/>
  <c r="AJ86"/>
  <c r="AI86"/>
  <c r="AH86"/>
  <c r="T86"/>
  <c r="S86"/>
  <c r="L86"/>
  <c r="AK85"/>
  <c r="AJ85"/>
  <c r="AI85"/>
  <c r="AH85"/>
  <c r="T85"/>
  <c r="S85"/>
  <c r="L85"/>
  <c r="AK84"/>
  <c r="AJ84"/>
  <c r="AI84"/>
  <c r="AH84"/>
  <c r="T84"/>
  <c r="S84"/>
  <c r="L84"/>
  <c r="AK83"/>
  <c r="AJ83"/>
  <c r="AI83"/>
  <c r="AH83"/>
  <c r="T83"/>
  <c r="S83"/>
  <c r="L83"/>
  <c r="AK82"/>
  <c r="AJ82"/>
  <c r="AI82"/>
  <c r="AH82"/>
  <c r="T82"/>
  <c r="S82"/>
  <c r="V82" s="1"/>
  <c r="L82"/>
  <c r="AK81"/>
  <c r="AJ81"/>
  <c r="AI81"/>
  <c r="AH81"/>
  <c r="T81"/>
  <c r="S81"/>
  <c r="L81"/>
  <c r="AK80"/>
  <c r="AJ80"/>
  <c r="AI80"/>
  <c r="AH80"/>
  <c r="T80"/>
  <c r="S80"/>
  <c r="L80"/>
  <c r="AK79"/>
  <c r="AJ79"/>
  <c r="AI79"/>
  <c r="AH79"/>
  <c r="T79"/>
  <c r="S79"/>
  <c r="L79"/>
  <c r="AK78"/>
  <c r="AJ78"/>
  <c r="AI78"/>
  <c r="AH78"/>
  <c r="T78"/>
  <c r="S78"/>
  <c r="L78"/>
  <c r="AK77"/>
  <c r="AJ77"/>
  <c r="AI77"/>
  <c r="AH77"/>
  <c r="T77"/>
  <c r="S77"/>
  <c r="L77"/>
  <c r="AK76"/>
  <c r="AJ76"/>
  <c r="AI76"/>
  <c r="AH76"/>
  <c r="T76"/>
  <c r="S76"/>
  <c r="V76" s="1"/>
  <c r="L76"/>
  <c r="AK75"/>
  <c r="AJ75"/>
  <c r="AI75"/>
  <c r="AH75"/>
  <c r="T75"/>
  <c r="S75"/>
  <c r="L75"/>
  <c r="AK74"/>
  <c r="AJ74"/>
  <c r="AI74"/>
  <c r="AH74"/>
  <c r="T74"/>
  <c r="S74"/>
  <c r="L74"/>
  <c r="AK73"/>
  <c r="AJ73"/>
  <c r="AI73"/>
  <c r="AH73"/>
  <c r="T73"/>
  <c r="S73"/>
  <c r="V73" s="1"/>
  <c r="L73"/>
  <c r="AK72"/>
  <c r="AJ72"/>
  <c r="AI72"/>
  <c r="AH72"/>
  <c r="T72"/>
  <c r="S72"/>
  <c r="L72"/>
  <c r="AK71"/>
  <c r="AJ71"/>
  <c r="AI71"/>
  <c r="AH71"/>
  <c r="T71"/>
  <c r="S71"/>
  <c r="L71"/>
  <c r="AK70"/>
  <c r="AJ70"/>
  <c r="AI70"/>
  <c r="AH70"/>
  <c r="T70"/>
  <c r="S70"/>
  <c r="L70"/>
  <c r="AK69"/>
  <c r="AJ69"/>
  <c r="AI69"/>
  <c r="AH69"/>
  <c r="AM69" s="1"/>
  <c r="T69"/>
  <c r="S69"/>
  <c r="L69"/>
  <c r="AK68"/>
  <c r="AJ68"/>
  <c r="AI68"/>
  <c r="AH68"/>
  <c r="T68"/>
  <c r="S68"/>
  <c r="L68"/>
  <c r="AK67"/>
  <c r="AJ67"/>
  <c r="AI67"/>
  <c r="AH67"/>
  <c r="T67"/>
  <c r="S67"/>
  <c r="L67"/>
  <c r="AK66"/>
  <c r="AJ66"/>
  <c r="AI66"/>
  <c r="AH66"/>
  <c r="T66"/>
  <c r="S66"/>
  <c r="V66" s="1"/>
  <c r="L66"/>
  <c r="AK65"/>
  <c r="AJ65"/>
  <c r="AI65"/>
  <c r="AH65"/>
  <c r="T65"/>
  <c r="S65"/>
  <c r="V65" s="1"/>
  <c r="L65"/>
  <c r="AK64"/>
  <c r="AJ64"/>
  <c r="AI64"/>
  <c r="AH64"/>
  <c r="T64"/>
  <c r="S64"/>
  <c r="L64"/>
  <c r="AK63"/>
  <c r="AJ63"/>
  <c r="AI63"/>
  <c r="AH63"/>
  <c r="AM63" s="1"/>
  <c r="T63"/>
  <c r="S63"/>
  <c r="L63"/>
  <c r="AK62"/>
  <c r="AJ62"/>
  <c r="AI62"/>
  <c r="AH62"/>
  <c r="T62"/>
  <c r="S62"/>
  <c r="L62"/>
  <c r="AK61"/>
  <c r="AJ61"/>
  <c r="AI61"/>
  <c r="AH61"/>
  <c r="T61"/>
  <c r="S61"/>
  <c r="V61" s="1"/>
  <c r="L61"/>
  <c r="AK60"/>
  <c r="AJ60"/>
  <c r="AI60"/>
  <c r="AH60"/>
  <c r="T60"/>
  <c r="S60"/>
  <c r="V60" s="1"/>
  <c r="L60"/>
  <c r="AK59"/>
  <c r="AJ59"/>
  <c r="AI59"/>
  <c r="AH59"/>
  <c r="T59"/>
  <c r="S59"/>
  <c r="L59"/>
  <c r="AK58"/>
  <c r="AJ58"/>
  <c r="AI58"/>
  <c r="AH58"/>
  <c r="T58"/>
  <c r="S58"/>
  <c r="L58"/>
  <c r="AK57"/>
  <c r="AJ57"/>
  <c r="AI57"/>
  <c r="AH57"/>
  <c r="T57"/>
  <c r="S57"/>
  <c r="V57" s="1"/>
  <c r="L57"/>
  <c r="AK56"/>
  <c r="AJ56"/>
  <c r="AI56"/>
  <c r="AH56"/>
  <c r="T56"/>
  <c r="S56"/>
  <c r="V56" s="1"/>
  <c r="L56"/>
  <c r="AK55"/>
  <c r="AJ55"/>
  <c r="AI55"/>
  <c r="AH55"/>
  <c r="T55"/>
  <c r="S55"/>
  <c r="L55"/>
  <c r="AK54"/>
  <c r="AJ54"/>
  <c r="AI54"/>
  <c r="AH54"/>
  <c r="T54"/>
  <c r="S54"/>
  <c r="L54"/>
  <c r="AK53"/>
  <c r="AJ53"/>
  <c r="AI53"/>
  <c r="AH53"/>
  <c r="T53"/>
  <c r="S53"/>
  <c r="V53" s="1"/>
  <c r="L53"/>
  <c r="AK52"/>
  <c r="AJ52"/>
  <c r="AI52"/>
  <c r="AH52"/>
  <c r="T52"/>
  <c r="S52"/>
  <c r="L52"/>
  <c r="AK51"/>
  <c r="AJ51"/>
  <c r="AI51"/>
  <c r="AH51"/>
  <c r="T51"/>
  <c r="S51"/>
  <c r="L51"/>
  <c r="AK50"/>
  <c r="AJ50"/>
  <c r="AI50"/>
  <c r="AH50"/>
  <c r="AM50" s="1"/>
  <c r="T50"/>
  <c r="S50"/>
  <c r="L50"/>
  <c r="AK49"/>
  <c r="AJ49"/>
  <c r="AI49"/>
  <c r="AH49"/>
  <c r="T49"/>
  <c r="S49"/>
  <c r="V49" s="1"/>
  <c r="L49"/>
  <c r="AK48"/>
  <c r="AJ48"/>
  <c r="AI48"/>
  <c r="AH48"/>
  <c r="AM48" s="1"/>
  <c r="T48"/>
  <c r="S48"/>
  <c r="L48"/>
  <c r="AK47"/>
  <c r="AJ47"/>
  <c r="AI47"/>
  <c r="AH47"/>
  <c r="T47"/>
  <c r="S47"/>
  <c r="L47"/>
  <c r="AK46"/>
  <c r="AJ46"/>
  <c r="AI46"/>
  <c r="AH46"/>
  <c r="AM46" s="1"/>
  <c r="T46"/>
  <c r="S46"/>
  <c r="V46" s="1"/>
  <c r="L46"/>
  <c r="AK45"/>
  <c r="AJ45"/>
  <c r="AI45"/>
  <c r="AH45"/>
  <c r="T45"/>
  <c r="S45"/>
  <c r="L45"/>
  <c r="AK44"/>
  <c r="AJ44"/>
  <c r="AI44"/>
  <c r="AH44"/>
  <c r="AM44" s="1"/>
  <c r="T44"/>
  <c r="S44"/>
  <c r="V44" s="1"/>
  <c r="L44"/>
  <c r="AK43"/>
  <c r="AJ43"/>
  <c r="AI43"/>
  <c r="AH43"/>
  <c r="T43"/>
  <c r="S43"/>
  <c r="L43"/>
  <c r="AK42"/>
  <c r="AJ42"/>
  <c r="AI42"/>
  <c r="AH42"/>
  <c r="T42"/>
  <c r="S42"/>
  <c r="V42" s="1"/>
  <c r="L42"/>
  <c r="AK41"/>
  <c r="AJ41"/>
  <c r="AI41"/>
  <c r="AH41"/>
  <c r="T41"/>
  <c r="S41"/>
  <c r="V41" s="1"/>
  <c r="L41"/>
  <c r="AK40"/>
  <c r="AJ40"/>
  <c r="AI40"/>
  <c r="AH40"/>
  <c r="AM40" s="1"/>
  <c r="T40"/>
  <c r="S40"/>
  <c r="L40"/>
  <c r="AK39"/>
  <c r="AJ39"/>
  <c r="AI39"/>
  <c r="AH39"/>
  <c r="T39"/>
  <c r="S39"/>
  <c r="L39"/>
  <c r="AK38"/>
  <c r="AJ38"/>
  <c r="AI38"/>
  <c r="AH38"/>
  <c r="T38"/>
  <c r="S38"/>
  <c r="V38" s="1"/>
  <c r="L38"/>
  <c r="AK37"/>
  <c r="AJ37"/>
  <c r="AI37"/>
  <c r="AH37"/>
  <c r="AM37" s="1"/>
  <c r="T37"/>
  <c r="S37"/>
  <c r="L37"/>
  <c r="AK36"/>
  <c r="AJ36"/>
  <c r="AI36"/>
  <c r="AH36"/>
  <c r="T36"/>
  <c r="S36"/>
  <c r="L36"/>
  <c r="AK35"/>
  <c r="AJ35"/>
  <c r="AI35"/>
  <c r="AH35"/>
  <c r="T35"/>
  <c r="S35"/>
  <c r="L35"/>
  <c r="AK34"/>
  <c r="AJ34"/>
  <c r="AI34"/>
  <c r="AH34"/>
  <c r="T34"/>
  <c r="S34"/>
  <c r="V34" s="1"/>
  <c r="L34"/>
  <c r="AK33"/>
  <c r="AJ33"/>
  <c r="AI33"/>
  <c r="AH33"/>
  <c r="T33"/>
  <c r="S33"/>
  <c r="L33"/>
  <c r="AK32"/>
  <c r="AJ32"/>
  <c r="AI32"/>
  <c r="AH32"/>
  <c r="AM32" s="1"/>
  <c r="T32"/>
  <c r="S32"/>
  <c r="L32"/>
  <c r="AK31"/>
  <c r="AJ31"/>
  <c r="AI31"/>
  <c r="AH31"/>
  <c r="AM31" s="1"/>
  <c r="T31"/>
  <c r="S31"/>
  <c r="L31"/>
  <c r="AK30"/>
  <c r="AJ30"/>
  <c r="AI30"/>
  <c r="AH30"/>
  <c r="T30"/>
  <c r="S30"/>
  <c r="L30"/>
  <c r="AK29"/>
  <c r="AJ29"/>
  <c r="AI29"/>
  <c r="AH29"/>
  <c r="T29"/>
  <c r="S29"/>
  <c r="L29"/>
  <c r="AK28"/>
  <c r="AJ28"/>
  <c r="AI28"/>
  <c r="AH28"/>
  <c r="AM28" s="1"/>
  <c r="T28"/>
  <c r="S28"/>
  <c r="V28" s="1"/>
  <c r="L28"/>
  <c r="AK27"/>
  <c r="AJ27"/>
  <c r="AI27"/>
  <c r="AH27"/>
  <c r="T27"/>
  <c r="S27"/>
  <c r="L27"/>
  <c r="AK26"/>
  <c r="AJ26"/>
  <c r="AI26"/>
  <c r="AH26"/>
  <c r="T26"/>
  <c r="S26"/>
  <c r="L26"/>
  <c r="AK25"/>
  <c r="AJ25"/>
  <c r="AI25"/>
  <c r="AH25"/>
  <c r="T25"/>
  <c r="S25"/>
  <c r="V25" s="1"/>
  <c r="L25"/>
  <c r="AK24"/>
  <c r="AJ24"/>
  <c r="AI24"/>
  <c r="AH24"/>
  <c r="AM24" s="1"/>
  <c r="T24"/>
  <c r="S24"/>
  <c r="L24"/>
  <c r="AK23"/>
  <c r="AJ23"/>
  <c r="AI23"/>
  <c r="AH23"/>
  <c r="T23"/>
  <c r="S23"/>
  <c r="L23"/>
  <c r="AK22"/>
  <c r="AJ22"/>
  <c r="AI22"/>
  <c r="AH22"/>
  <c r="T22"/>
  <c r="S22"/>
  <c r="L22"/>
  <c r="AK21"/>
  <c r="AJ21"/>
  <c r="AI21"/>
  <c r="AH21"/>
  <c r="AM21" s="1"/>
  <c r="T21"/>
  <c r="S21"/>
  <c r="V21" s="1"/>
  <c r="L21"/>
  <c r="AK20"/>
  <c r="AJ20"/>
  <c r="AI20"/>
  <c r="AH20"/>
  <c r="AM20" s="1"/>
  <c r="T20"/>
  <c r="S20"/>
  <c r="L20"/>
  <c r="AK19"/>
  <c r="AJ19"/>
  <c r="AI19"/>
  <c r="AH19"/>
  <c r="AM19" s="1"/>
  <c r="T19"/>
  <c r="S19"/>
  <c r="L19"/>
  <c r="AK18"/>
  <c r="AJ18"/>
  <c r="AI18"/>
  <c r="AH18"/>
  <c r="T18"/>
  <c r="S18"/>
  <c r="V18" s="1"/>
  <c r="L18"/>
  <c r="AK17"/>
  <c r="AJ17"/>
  <c r="AI17"/>
  <c r="AH17"/>
  <c r="T17"/>
  <c r="S17"/>
  <c r="V17" s="1"/>
  <c r="L17"/>
  <c r="AK16"/>
  <c r="AJ16"/>
  <c r="AI16"/>
  <c r="AH16"/>
  <c r="AM16" s="1"/>
  <c r="T16"/>
  <c r="S16"/>
  <c r="L16"/>
  <c r="AK15"/>
  <c r="AJ15"/>
  <c r="AI15"/>
  <c r="AH15"/>
  <c r="AM15" s="1"/>
  <c r="T15"/>
  <c r="S15"/>
  <c r="L15"/>
  <c r="AK14"/>
  <c r="AJ14"/>
  <c r="AI14"/>
  <c r="AH14"/>
  <c r="T14"/>
  <c r="S14"/>
  <c r="L14"/>
  <c r="AK13"/>
  <c r="AJ13"/>
  <c r="AI13"/>
  <c r="AH13"/>
  <c r="AM13" s="1"/>
  <c r="T13"/>
  <c r="S13"/>
  <c r="V13" s="1"/>
  <c r="L13"/>
  <c r="AK12"/>
  <c r="AJ12"/>
  <c r="AI12"/>
  <c r="AH12"/>
  <c r="T12"/>
  <c r="S12"/>
  <c r="V12" s="1"/>
  <c r="L12"/>
  <c r="AK11"/>
  <c r="AJ11"/>
  <c r="AI11"/>
  <c r="AH11"/>
  <c r="T11"/>
  <c r="S11"/>
  <c r="L11"/>
  <c r="AK10"/>
  <c r="AJ10"/>
  <c r="AI10"/>
  <c r="AH10"/>
  <c r="T10"/>
  <c r="S10"/>
  <c r="L10"/>
  <c r="AK9"/>
  <c r="AJ9"/>
  <c r="AI9"/>
  <c r="AH9"/>
  <c r="T9"/>
  <c r="S9"/>
  <c r="V9" s="1"/>
  <c r="L9"/>
  <c r="AK8"/>
  <c r="AJ8"/>
  <c r="AI8"/>
  <c r="AH8"/>
  <c r="T8"/>
  <c r="S8"/>
  <c r="V8" s="1"/>
  <c r="L8"/>
  <c r="AV7"/>
  <c r="AK7"/>
  <c r="AJ7"/>
  <c r="AI7"/>
  <c r="AH7"/>
  <c r="T7"/>
  <c r="S7"/>
  <c r="L7"/>
  <c r="AK6"/>
  <c r="AJ6"/>
  <c r="AI6"/>
  <c r="AH6"/>
  <c r="M6"/>
  <c r="L6"/>
  <c r="B6"/>
  <c r="A6"/>
  <c r="X103"/>
  <c r="W103"/>
  <c r="AN102"/>
  <c r="V102"/>
  <c r="F102"/>
  <c r="E102"/>
  <c r="C102"/>
  <c r="AM101"/>
  <c r="V101"/>
  <c r="AM100"/>
  <c r="V100"/>
  <c r="AM99"/>
  <c r="V99"/>
  <c r="AM98"/>
  <c r="V98"/>
  <c r="AM97"/>
  <c r="V97"/>
  <c r="AM96"/>
  <c r="V96"/>
  <c r="AM95"/>
  <c r="V95"/>
  <c r="AM94"/>
  <c r="V94"/>
  <c r="AM93"/>
  <c r="V93"/>
  <c r="AM92"/>
  <c r="V92"/>
  <c r="AM91"/>
  <c r="V91"/>
  <c r="AM90"/>
  <c r="V90"/>
  <c r="AM89"/>
  <c r="V89"/>
  <c r="AM88"/>
  <c r="V88"/>
  <c r="AM87"/>
  <c r="V87"/>
  <c r="AM86"/>
  <c r="V86"/>
  <c r="AM85"/>
  <c r="V85"/>
  <c r="AM84"/>
  <c r="V84"/>
  <c r="AM83"/>
  <c r="V83"/>
  <c r="AM81"/>
  <c r="V81"/>
  <c r="V80"/>
  <c r="AM79"/>
  <c r="V78"/>
  <c r="AM77"/>
  <c r="V77"/>
  <c r="AM75"/>
  <c r="V74"/>
  <c r="AM73"/>
  <c r="V72"/>
  <c r="AM71"/>
  <c r="V70"/>
  <c r="V69"/>
  <c r="V68"/>
  <c r="AM67"/>
  <c r="AM65"/>
  <c r="V64"/>
  <c r="V62"/>
  <c r="AM61"/>
  <c r="AM59"/>
  <c r="V58"/>
  <c r="AM57"/>
  <c r="AM55"/>
  <c r="V54"/>
  <c r="V52"/>
  <c r="AM51"/>
  <c r="V51"/>
  <c r="V50"/>
  <c r="AM49"/>
  <c r="V48"/>
  <c r="AM47"/>
  <c r="V47"/>
  <c r="AM45"/>
  <c r="V45"/>
  <c r="AM43"/>
  <c r="AM41"/>
  <c r="V40"/>
  <c r="AM39"/>
  <c r="V37"/>
  <c r="V36"/>
  <c r="AM35"/>
  <c r="AM33"/>
  <c r="V33"/>
  <c r="V32"/>
  <c r="V30"/>
  <c r="AM29"/>
  <c r="V29"/>
  <c r="AM27"/>
  <c r="V26"/>
  <c r="AM25"/>
  <c r="V24"/>
  <c r="AM23"/>
  <c r="V22"/>
  <c r="V20"/>
  <c r="AM17"/>
  <c r="V16"/>
  <c r="V14"/>
  <c r="AM11"/>
  <c r="V10"/>
  <c r="AM9"/>
  <c r="AM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4" i="44" s="1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6"/>
  <c r="AE5"/>
  <c r="AE6"/>
  <c r="AE7"/>
  <c r="AE8"/>
  <c r="AE9"/>
  <c r="AE10"/>
  <c r="AE11"/>
  <c r="AE12"/>
  <c r="AE13"/>
  <c r="AE14"/>
  <c r="AE15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F99" i="40"/>
  <c r="E99"/>
  <c r="D99"/>
  <c r="B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5"/>
  <c r="G14"/>
  <c r="G13"/>
  <c r="G12"/>
  <c r="G11"/>
  <c r="G10"/>
  <c r="G9"/>
  <c r="G8"/>
  <c r="G7"/>
  <c r="G6"/>
  <c r="G5"/>
  <c r="G4"/>
  <c r="G3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C2" i="30"/>
  <c r="AC2" i="27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C2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C2" i="29"/>
  <c r="AB3" i="26"/>
  <c r="AA3"/>
  <c r="AC2"/>
  <c r="AC2" i="24"/>
  <c r="AA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O98" i="24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K106"/>
  <c r="G16" i="40" l="1"/>
  <c r="C99"/>
  <c r="G99" s="1"/>
  <c r="AE99" i="29"/>
  <c r="AE99" i="28"/>
  <c r="AE99" i="27"/>
  <c r="AE99" i="26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AM62" i="44"/>
  <c r="AM66"/>
  <c r="AM70"/>
  <c r="AM74"/>
  <c r="AM78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Q7" i="44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AD40" i="30"/>
  <c r="O99" i="24"/>
  <c r="V99" i="27"/>
  <c r="V99" i="28"/>
  <c r="V99" i="29"/>
  <c r="V99" i="26"/>
  <c r="V99" i="24"/>
  <c r="AB99"/>
  <c r="AM10" i="44"/>
  <c r="AM18"/>
  <c r="AM52"/>
  <c r="AM56"/>
  <c r="AM60"/>
  <c r="AM53"/>
  <c r="S103"/>
  <c r="AM14"/>
  <c r="AM22"/>
  <c r="AM26"/>
  <c r="AM30"/>
  <c r="AM34"/>
  <c r="AM38"/>
  <c r="AM42"/>
  <c r="AM54"/>
  <c r="AM58"/>
  <c r="AM82"/>
  <c r="V11"/>
  <c r="V15"/>
  <c r="V19"/>
  <c r="V23"/>
  <c r="V27"/>
  <c r="V31"/>
  <c r="V35"/>
  <c r="V39"/>
  <c r="V43"/>
  <c r="V55"/>
  <c r="V59"/>
  <c r="V63"/>
  <c r="V67"/>
  <c r="V71"/>
  <c r="V75"/>
  <c r="V79"/>
  <c r="AH102"/>
  <c r="AM12"/>
  <c r="AM36"/>
  <c r="AM64"/>
  <c r="AM68"/>
  <c r="AM72"/>
  <c r="AM76"/>
  <c r="AM80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AE9" i="44" s="1"/>
  <c r="Q3" i="53"/>
  <c r="B6" i="52"/>
  <c r="P9" i="44" s="1"/>
  <c r="C5" i="52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P4" i="44"/>
  <c r="AV4"/>
  <c r="AH3" s="1"/>
  <c r="L4"/>
  <c r="S3"/>
  <c r="AM8"/>
  <c r="D6"/>
  <c r="L102"/>
  <c r="AJ102"/>
  <c r="V7"/>
  <c r="AI102"/>
  <c r="T103"/>
  <c r="AM6"/>
  <c r="AK102"/>
  <c r="AE99" i="24"/>
  <c r="BA99" i="23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3"/>
  <c r="BA99" i="22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BA99" i="21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AO99" i="20"/>
  <c r="AP99"/>
  <c r="AQ99"/>
  <c r="AR99"/>
  <c r="AS99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4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3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N99" i="20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3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5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1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A99" s="1"/>
  <c r="AC4" i="29" l="1"/>
  <c r="AD4" s="1"/>
  <c r="BA99" i="5"/>
  <c r="AD4" i="27"/>
  <c r="BA99" i="11"/>
  <c r="BA99" i="31"/>
  <c r="T4" i="52"/>
  <c r="M4" i="26" s="1"/>
  <c r="O4" i="52"/>
  <c r="Q4" s="1"/>
  <c r="BB99" i="22"/>
  <c r="BB99" i="23"/>
  <c r="Q8" i="44"/>
  <c r="K5" i="53"/>
  <c r="T5" s="1"/>
  <c r="O5"/>
  <c r="J5"/>
  <c r="S5" s="1"/>
  <c r="N5"/>
  <c r="W5" s="1"/>
  <c r="M5"/>
  <c r="V5" s="1"/>
  <c r="L5"/>
  <c r="U5" s="1"/>
  <c r="BB99" i="20"/>
  <c r="BB99" i="2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4" i="28"/>
  <c r="O99" s="1"/>
  <c r="O99" i="29"/>
  <c r="AF8" i="44"/>
  <c r="N5" i="28"/>
  <c r="N5" i="29"/>
  <c r="N5" i="26"/>
  <c r="N5" i="27"/>
  <c r="AM102" i="44"/>
  <c r="V103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AE10" i="44" s="1"/>
  <c r="C6" i="53"/>
  <c r="L99" i="52"/>
  <c r="J99"/>
  <c r="B7"/>
  <c r="P10" i="44" s="1"/>
  <c r="C6" i="52"/>
  <c r="AD99" i="30"/>
  <c r="AC99"/>
  <c r="Z3" i="44"/>
  <c r="BC99" i="14"/>
  <c r="BJ99"/>
  <c r="D99" i="15"/>
  <c r="AQ30" i="44"/>
  <c r="AQ14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Q9" i="44"/>
  <c r="BQ99" i="14"/>
  <c r="BN99"/>
  <c r="BO99"/>
  <c r="M7" i="44"/>
  <c r="O4" i="14"/>
  <c r="A7" i="44"/>
  <c r="B7"/>
  <c r="AF9"/>
  <c r="N6" i="27"/>
  <c r="N6" i="29"/>
  <c r="V99" i="52"/>
  <c r="S99"/>
  <c r="K6" i="38"/>
  <c r="M6" s="1"/>
  <c r="Q5" i="53"/>
  <c r="C7"/>
  <c r="B8"/>
  <c r="AE11" i="44" s="1"/>
  <c r="C7" i="52"/>
  <c r="B8"/>
  <c r="P11" i="44" s="1"/>
  <c r="AV8"/>
  <c r="AR7"/>
  <c r="AR11"/>
  <c r="AR36"/>
  <c r="AQ40"/>
  <c r="AR44"/>
  <c r="AQ59"/>
  <c r="AQ47"/>
  <c r="Y7"/>
  <c r="AQ55"/>
  <c r="AQ7"/>
  <c r="AQ10"/>
  <c r="AR69"/>
  <c r="AQ22"/>
  <c r="AQ39"/>
  <c r="AQ49"/>
  <c r="AQ18"/>
  <c r="AQ26"/>
  <c r="AQ34"/>
  <c r="AQ36"/>
  <c r="AQ44"/>
  <c r="AQ51"/>
  <c r="S3" i="14"/>
  <c r="Q4"/>
  <c r="V3"/>
  <c r="H6" i="44" s="1"/>
  <c r="AR9"/>
  <c r="AQ16"/>
  <c r="AQ24"/>
  <c r="AQ32"/>
  <c r="AQ6"/>
  <c r="AQ12"/>
  <c r="AQ20"/>
  <c r="AQ28"/>
  <c r="AQ37"/>
  <c r="AQ45"/>
  <c r="AQ63"/>
  <c r="AQ67"/>
  <c r="R3" i="14"/>
  <c r="AQ8" i="44"/>
  <c r="AQ9"/>
  <c r="AQ35"/>
  <c r="AQ57"/>
  <c r="AQ65"/>
  <c r="AQ70"/>
  <c r="AQ72"/>
  <c r="AQ74"/>
  <c r="AQ76"/>
  <c r="AQ78"/>
  <c r="AQ80"/>
  <c r="AQ82"/>
  <c r="AQ84"/>
  <c r="AQ86"/>
  <c r="AQ88"/>
  <c r="AQ90"/>
  <c r="AQ92"/>
  <c r="AQ94"/>
  <c r="AQ96"/>
  <c r="AQ98"/>
  <c r="AQ100"/>
  <c r="AR40"/>
  <c r="AQ41"/>
  <c r="AQ43"/>
  <c r="AQ53"/>
  <c r="AQ61"/>
  <c r="B99" i="16"/>
  <c r="AO7" i="44"/>
  <c r="AP6"/>
  <c r="Z10"/>
  <c r="AQ11"/>
  <c r="AO6"/>
  <c r="B99" i="15"/>
  <c r="AR6" i="44"/>
  <c r="AR8"/>
  <c r="AR10"/>
  <c r="AR12"/>
  <c r="AR14"/>
  <c r="AR16"/>
  <c r="AR18"/>
  <c r="AR20"/>
  <c r="AR22"/>
  <c r="AR24"/>
  <c r="AR26"/>
  <c r="AR28"/>
  <c r="AR30"/>
  <c r="AR32"/>
  <c r="AR34"/>
  <c r="AQ38"/>
  <c r="AQ42"/>
  <c r="AR46"/>
  <c r="AR48"/>
  <c r="AR50"/>
  <c r="AQ46"/>
  <c r="AQ48"/>
  <c r="AQ50"/>
  <c r="AR13"/>
  <c r="AR15"/>
  <c r="Z16"/>
  <c r="AR17"/>
  <c r="AR19"/>
  <c r="AR21"/>
  <c r="AR23"/>
  <c r="Z24"/>
  <c r="AR25"/>
  <c r="AR27"/>
  <c r="AR29"/>
  <c r="AR31"/>
  <c r="Z32"/>
  <c r="AR33"/>
  <c r="Z39"/>
  <c r="Z43"/>
  <c r="Z47"/>
  <c r="Z49"/>
  <c r="Z51"/>
  <c r="AQ13"/>
  <c r="AQ15"/>
  <c r="AQ17"/>
  <c r="AQ19"/>
  <c r="AQ21"/>
  <c r="AQ23"/>
  <c r="AQ25"/>
  <c r="AQ27"/>
  <c r="AQ29"/>
  <c r="AQ31"/>
  <c r="AQ33"/>
  <c r="AR38"/>
  <c r="AR42"/>
  <c r="AR35"/>
  <c r="AR37"/>
  <c r="AR39"/>
  <c r="AR41"/>
  <c r="AR43"/>
  <c r="AR45"/>
  <c r="AR47"/>
  <c r="AR49"/>
  <c r="AR51"/>
  <c r="AR53"/>
  <c r="AR55"/>
  <c r="AR57"/>
  <c r="AR59"/>
  <c r="AR61"/>
  <c r="AR63"/>
  <c r="AR65"/>
  <c r="AR67"/>
  <c r="AR52"/>
  <c r="Z53"/>
  <c r="AR54"/>
  <c r="Z55"/>
  <c r="AR56"/>
  <c r="Z57"/>
  <c r="AR58"/>
  <c r="Z59"/>
  <c r="AR60"/>
  <c r="Z61"/>
  <c r="AR62"/>
  <c r="Z63"/>
  <c r="AR64"/>
  <c r="Z65"/>
  <c r="AR66"/>
  <c r="Z67"/>
  <c r="AR68"/>
  <c r="AQ69"/>
  <c r="AQ52"/>
  <c r="AQ54"/>
  <c r="AQ56"/>
  <c r="AQ58"/>
  <c r="AQ60"/>
  <c r="AQ62"/>
  <c r="AQ64"/>
  <c r="AQ66"/>
  <c r="AQ68"/>
  <c r="Z70"/>
  <c r="AR70"/>
  <c r="Z71"/>
  <c r="AR72"/>
  <c r="Z73"/>
  <c r="AR74"/>
  <c r="Z75"/>
  <c r="AR76"/>
  <c r="Z77"/>
  <c r="AR78"/>
  <c r="Z79"/>
  <c r="AR80"/>
  <c r="Z81"/>
  <c r="AR82"/>
  <c r="Z83"/>
  <c r="AR84"/>
  <c r="Z85"/>
  <c r="AR86"/>
  <c r="Z87"/>
  <c r="AR88"/>
  <c r="Z89"/>
  <c r="AR90"/>
  <c r="Z91"/>
  <c r="AR92"/>
  <c r="Z93"/>
  <c r="AR94"/>
  <c r="Z95"/>
  <c r="AR96"/>
  <c r="Z97"/>
  <c r="AR98"/>
  <c r="Z99"/>
  <c r="AR100"/>
  <c r="Z101"/>
  <c r="AR71"/>
  <c r="Z72"/>
  <c r="AR73"/>
  <c r="Z74"/>
  <c r="AR75"/>
  <c r="Z76"/>
  <c r="AR77"/>
  <c r="Z78"/>
  <c r="AR79"/>
  <c r="Z80"/>
  <c r="AR81"/>
  <c r="Z82"/>
  <c r="AR83"/>
  <c r="Z84"/>
  <c r="AR85"/>
  <c r="Z86"/>
  <c r="AR87"/>
  <c r="Z88"/>
  <c r="AR89"/>
  <c r="Z90"/>
  <c r="AR91"/>
  <c r="Z92"/>
  <c r="AR93"/>
  <c r="Z94"/>
  <c r="AR95"/>
  <c r="Z96"/>
  <c r="AR97"/>
  <c r="Z98"/>
  <c r="AR99"/>
  <c r="Z100"/>
  <c r="AR101"/>
  <c r="Z102"/>
  <c r="AQ71"/>
  <c r="AQ73"/>
  <c r="AQ75"/>
  <c r="AQ77"/>
  <c r="AQ79"/>
  <c r="AQ81"/>
  <c r="AQ83"/>
  <c r="AQ85"/>
  <c r="AQ87"/>
  <c r="AQ89"/>
  <c r="AQ91"/>
  <c r="AQ93"/>
  <c r="AQ95"/>
  <c r="AQ97"/>
  <c r="AQ99"/>
  <c r="AQ101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Q10" i="44"/>
  <c r="M5" i="26"/>
  <c r="K7" i="53"/>
  <c r="T7" s="1"/>
  <c r="O7"/>
  <c r="J7"/>
  <c r="S7" s="1"/>
  <c r="N7" i="24" s="1"/>
  <c r="N7" i="53"/>
  <c r="W7" s="1"/>
  <c r="M7"/>
  <c r="V7" s="1"/>
  <c r="L7"/>
  <c r="U7" s="1"/>
  <c r="N7" i="27" s="1"/>
  <c r="T6" i="52"/>
  <c r="M6" i="26" s="1"/>
  <c r="O6" i="52"/>
  <c r="Q6" s="1"/>
  <c r="M8" i="44"/>
  <c r="G4" i="62"/>
  <c r="A8" i="44"/>
  <c r="B8"/>
  <c r="D7"/>
  <c r="AF10"/>
  <c r="N7" i="29"/>
  <c r="K7" i="38"/>
  <c r="M7" s="1"/>
  <c r="B9" i="53"/>
  <c r="AE12" i="44" s="1"/>
  <c r="C8" i="53"/>
  <c r="Q6"/>
  <c r="B9" i="52"/>
  <c r="P12" i="44" s="1"/>
  <c r="C8" i="52"/>
  <c r="Z30" i="44"/>
  <c r="Z28"/>
  <c r="Z20"/>
  <c r="Z69"/>
  <c r="Z45"/>
  <c r="Z41"/>
  <c r="Z22"/>
  <c r="Z7"/>
  <c r="G6"/>
  <c r="J6" s="1"/>
  <c r="Z34"/>
  <c r="Z26"/>
  <c r="Z18"/>
  <c r="Z37"/>
  <c r="Z8"/>
  <c r="Z14"/>
  <c r="AB7"/>
  <c r="AQ102"/>
  <c r="AT6"/>
  <c r="AL4" i="14"/>
  <c r="D4" i="61" s="1"/>
  <c r="G4" s="1"/>
  <c r="G7" i="44"/>
  <c r="AR102"/>
  <c r="Z64"/>
  <c r="Z56"/>
  <c r="Z48"/>
  <c r="Z40"/>
  <c r="Z29"/>
  <c r="Z21"/>
  <c r="Z15"/>
  <c r="Z62"/>
  <c r="Z54"/>
  <c r="Z46"/>
  <c r="Z38"/>
  <c r="Z27"/>
  <c r="Z19"/>
  <c r="Z13"/>
  <c r="AP4" i="14"/>
  <c r="D4" i="63" s="1"/>
  <c r="H7" i="44"/>
  <c r="Y8"/>
  <c r="Z12"/>
  <c r="Z68"/>
  <c r="Z60"/>
  <c r="Z52"/>
  <c r="Z44"/>
  <c r="Z36"/>
  <c r="Z25"/>
  <c r="Z17"/>
  <c r="Z33"/>
  <c r="Z11"/>
  <c r="Z66"/>
  <c r="Z58"/>
  <c r="Z50"/>
  <c r="Z42"/>
  <c r="Z31"/>
  <c r="Z23"/>
  <c r="Z35"/>
  <c r="Z9"/>
  <c r="AV11"/>
  <c r="AV10"/>
  <c r="AV9"/>
  <c r="AQ4" i="14"/>
  <c r="E4" i="63" s="1"/>
  <c r="AP8" i="44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H8" i="44" s="1"/>
  <c r="S6" i="14"/>
  <c r="W3"/>
  <c r="AP3"/>
  <c r="D3" i="63" s="1"/>
  <c r="L99" i="2"/>
  <c r="C99"/>
  <c r="F99"/>
  <c r="G99"/>
  <c r="H99"/>
  <c r="I99"/>
  <c r="J99"/>
  <c r="K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BA99" i="1"/>
  <c r="N7" i="26"/>
  <c r="T7" i="52"/>
  <c r="M7" i="26" s="1"/>
  <c r="O7" i="52"/>
  <c r="Q7" s="1"/>
  <c r="Q11" i="44"/>
  <c r="N7" i="28"/>
  <c r="M8" i="53"/>
  <c r="V8" s="1"/>
  <c r="L8"/>
  <c r="U8" s="1"/>
  <c r="N8" i="27" s="1"/>
  <c r="K8" i="53"/>
  <c r="T8" s="1"/>
  <c r="O8"/>
  <c r="J8"/>
  <c r="S8" s="1"/>
  <c r="N8" i="24" s="1"/>
  <c r="N8" i="53"/>
  <c r="W8" s="1"/>
  <c r="M9" i="44"/>
  <c r="V4" i="62"/>
  <c r="O4"/>
  <c r="D8" i="44"/>
  <c r="V4" i="61"/>
  <c r="O4"/>
  <c r="G4" i="63"/>
  <c r="G3"/>
  <c r="G3" i="62"/>
  <c r="V6" i="14"/>
  <c r="R6"/>
  <c r="T6"/>
  <c r="B9" i="44"/>
  <c r="A9"/>
  <c r="H6" i="14"/>
  <c r="AF11" i="44"/>
  <c r="N8" i="28"/>
  <c r="N8" i="26"/>
  <c r="K8" i="38"/>
  <c r="M8" s="1"/>
  <c r="C9" i="53"/>
  <c r="B10"/>
  <c r="AE13" i="44" s="1"/>
  <c r="Q7" i="53"/>
  <c r="B10" i="52"/>
  <c r="P13" i="44" s="1"/>
  <c r="C9" i="52"/>
  <c r="G8" i="44"/>
  <c r="J8" s="1"/>
  <c r="AR4" i="14"/>
  <c r="AB8" i="44"/>
  <c r="Z103"/>
  <c r="AP7"/>
  <c r="J7"/>
  <c r="AV12"/>
  <c r="AO8"/>
  <c r="AP9"/>
  <c r="S7" i="14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Q12" i="44"/>
  <c r="K9" i="53"/>
  <c r="T9" s="1"/>
  <c r="N9" i="26" s="1"/>
  <c r="O9" i="53"/>
  <c r="J9"/>
  <c r="S9" s="1"/>
  <c r="N9"/>
  <c r="W9" s="1"/>
  <c r="M9"/>
  <c r="V9" s="1"/>
  <c r="L9"/>
  <c r="U9" s="1"/>
  <c r="N8" i="29"/>
  <c r="G9" i="44"/>
  <c r="T8" i="52"/>
  <c r="M8" i="26" s="1"/>
  <c r="O8" i="52"/>
  <c r="Q8" s="1"/>
  <c r="M10" i="44"/>
  <c r="O4" i="63"/>
  <c r="V4"/>
  <c r="O3"/>
  <c r="V3"/>
  <c r="V3" i="62"/>
  <c r="O3"/>
  <c r="R7" i="14"/>
  <c r="O7"/>
  <c r="V7"/>
  <c r="T7"/>
  <c r="A10" i="44"/>
  <c r="H7" i="14"/>
  <c r="D9" i="44"/>
  <c r="B10"/>
  <c r="AF12"/>
  <c r="N9" i="24"/>
  <c r="N9" i="28"/>
  <c r="N9" i="29"/>
  <c r="N9" i="27"/>
  <c r="K9" i="38"/>
  <c r="M9" s="1"/>
  <c r="B11" i="53"/>
  <c r="AE14" i="44" s="1"/>
  <c r="C10" i="53"/>
  <c r="Q8"/>
  <c r="C10" i="52"/>
  <c r="B11"/>
  <c r="P14" i="44" s="1"/>
  <c r="Y9"/>
  <c r="AT7"/>
  <c r="W6" i="14"/>
  <c r="H9" i="44"/>
  <c r="AT8"/>
  <c r="AV13"/>
  <c r="U7" i="14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H10" i="44" l="1"/>
  <c r="AC9" i="27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L10"/>
  <c r="U10" s="1"/>
  <c r="N10" i="27" s="1"/>
  <c r="K10" i="53"/>
  <c r="T10" s="1"/>
  <c r="O10"/>
  <c r="J10"/>
  <c r="S10" s="1"/>
  <c r="N10"/>
  <c r="W10" s="1"/>
  <c r="N10" i="29" s="1"/>
  <c r="Q13" i="44"/>
  <c r="T9" i="52"/>
  <c r="O9"/>
  <c r="Q9" s="1"/>
  <c r="M11" i="44"/>
  <c r="G5" i="63"/>
  <c r="O5" i="61"/>
  <c r="V5"/>
  <c r="G5" i="62"/>
  <c r="G10" i="44"/>
  <c r="V8" i="14"/>
  <c r="R8"/>
  <c r="T8"/>
  <c r="O8"/>
  <c r="D10" i="44"/>
  <c r="B11"/>
  <c r="A11"/>
  <c r="H8" i="14"/>
  <c r="N10" i="24"/>
  <c r="AF13" i="44"/>
  <c r="N10" i="26"/>
  <c r="N10" i="28"/>
  <c r="K10" i="38"/>
  <c r="M10" s="1"/>
  <c r="C11" i="53"/>
  <c r="B12"/>
  <c r="AE15" i="44" s="1"/>
  <c r="Q9" i="53"/>
  <c r="C11" i="52"/>
  <c r="B12"/>
  <c r="P15" i="44" s="1"/>
  <c r="W7" i="14"/>
  <c r="Y10" i="44"/>
  <c r="AB10" s="1"/>
  <c r="AO9"/>
  <c r="J9"/>
  <c r="AB9"/>
  <c r="AV14"/>
  <c r="AQ7" i="14"/>
  <c r="E7" i="63" s="1"/>
  <c r="AM6" i="14"/>
  <c r="E6" i="61" s="1"/>
  <c r="AP11" i="44"/>
  <c r="AO10"/>
  <c r="AP10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J10" i="44" l="1"/>
  <c r="AC10" i="27"/>
  <c r="AD10" s="1"/>
  <c r="AC10" i="29"/>
  <c r="AD10" s="1"/>
  <c r="AC10" i="28"/>
  <c r="AD10" s="1"/>
  <c r="AG10" s="1"/>
  <c r="AC10" i="24"/>
  <c r="AD10" s="1"/>
  <c r="AG10" s="1"/>
  <c r="Q14" i="44"/>
  <c r="T10" i="52"/>
  <c r="M10" i="26" s="1"/>
  <c r="O10" i="52"/>
  <c r="Q10" s="1"/>
  <c r="K11" i="53"/>
  <c r="T11" s="1"/>
  <c r="O11"/>
  <c r="J11"/>
  <c r="S11" s="1"/>
  <c r="N11" i="24" s="1"/>
  <c r="N11" i="53"/>
  <c r="W11" s="1"/>
  <c r="M11"/>
  <c r="V11" s="1"/>
  <c r="L11"/>
  <c r="U11" s="1"/>
  <c r="N11" i="27" s="1"/>
  <c r="G6" i="61"/>
  <c r="O6" s="1"/>
  <c r="M9" i="26"/>
  <c r="G7" i="63"/>
  <c r="V7" s="1"/>
  <c r="M12" i="44"/>
  <c r="V7" i="62"/>
  <c r="O7"/>
  <c r="V5"/>
  <c r="O5"/>
  <c r="G6"/>
  <c r="O5" i="63"/>
  <c r="V5"/>
  <c r="G6"/>
  <c r="O7" i="61"/>
  <c r="V7"/>
  <c r="G11" i="44"/>
  <c r="H11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D11" i="44"/>
  <c r="A12"/>
  <c r="H9" i="14"/>
  <c r="B12" i="44"/>
  <c r="AF14"/>
  <c r="N11" i="26"/>
  <c r="N11" i="28"/>
  <c r="N11" i="29"/>
  <c r="K11" i="38"/>
  <c r="M11" s="1"/>
  <c r="B13" i="53"/>
  <c r="AE16" i="44" s="1"/>
  <c r="C12" i="53"/>
  <c r="Q10"/>
  <c r="C12" i="52"/>
  <c r="B13"/>
  <c r="P16" i="44" s="1"/>
  <c r="AT9"/>
  <c r="Y11"/>
  <c r="AT10"/>
  <c r="AV15"/>
  <c r="AG3" i="26"/>
  <c r="AG3" i="30"/>
  <c r="AG3" i="27"/>
  <c r="AG3" i="29"/>
  <c r="AR7" i="14"/>
  <c r="AO11" i="44"/>
  <c r="AT11" s="1"/>
  <c r="AP12"/>
  <c r="AL9" i="14"/>
  <c r="D9" i="61" s="1"/>
  <c r="U9" i="14"/>
  <c r="AR6"/>
  <c r="Q10"/>
  <c r="AN9"/>
  <c r="D9" i="62" s="1"/>
  <c r="S10" i="14"/>
  <c r="AP8"/>
  <c r="W8"/>
  <c r="G12" i="44" l="1"/>
  <c r="AC11" i="29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Q15" i="44"/>
  <c r="T11" i="52"/>
  <c r="M11" i="26" s="1"/>
  <c r="O11" i="52"/>
  <c r="Q11" s="1"/>
  <c r="M12" i="53"/>
  <c r="V12" s="1"/>
  <c r="L12"/>
  <c r="U12" s="1"/>
  <c r="N12" i="27" s="1"/>
  <c r="K12" i="53"/>
  <c r="T12" s="1"/>
  <c r="N12" i="26" s="1"/>
  <c r="O12" i="53"/>
  <c r="J12"/>
  <c r="S12" s="1"/>
  <c r="N12"/>
  <c r="W12" s="1"/>
  <c r="N12" i="29" s="1"/>
  <c r="J11" i="44"/>
  <c r="G9" i="62"/>
  <c r="O9" s="1"/>
  <c r="O7" i="63"/>
  <c r="M13" i="44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A13" i="44"/>
  <c r="H10" i="14"/>
  <c r="B13" i="44"/>
  <c r="D12"/>
  <c r="N12" i="24"/>
  <c r="AF15" i="44"/>
  <c r="N12" i="28"/>
  <c r="AG5" i="29"/>
  <c r="K12" i="38"/>
  <c r="M12" s="1"/>
  <c r="Q11" i="53"/>
  <c r="C13"/>
  <c r="B14"/>
  <c r="AE17" i="44" s="1"/>
  <c r="B14" i="52"/>
  <c r="P17" i="44" s="1"/>
  <c r="C13" i="52"/>
  <c r="Y12" i="44"/>
  <c r="AB12" s="1"/>
  <c r="AB11"/>
  <c r="AP9" i="14"/>
  <c r="D9" i="63" s="1"/>
  <c r="H12" i="44"/>
  <c r="J12" s="1"/>
  <c r="AG6" i="27"/>
  <c r="AG6" i="30"/>
  <c r="AG6" i="26"/>
  <c r="AG5" i="30"/>
  <c r="AV16" i="44"/>
  <c r="AG5" i="27"/>
  <c r="AG6" i="29"/>
  <c r="AG5" i="26"/>
  <c r="AP13" i="44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Q16" i="44"/>
  <c r="K13" i="53"/>
  <c r="T13" s="1"/>
  <c r="O13"/>
  <c r="J13"/>
  <c r="S13" s="1"/>
  <c r="N13"/>
  <c r="W13" s="1"/>
  <c r="N13" i="29" s="1"/>
  <c r="M13" i="53"/>
  <c r="V13" s="1"/>
  <c r="N13" i="28" s="1"/>
  <c r="L13" i="53"/>
  <c r="U13" s="1"/>
  <c r="N13" i="27" s="1"/>
  <c r="G13" i="44"/>
  <c r="M14"/>
  <c r="V9" i="61"/>
  <c r="O9"/>
  <c r="G9" i="63"/>
  <c r="G8"/>
  <c r="T11" i="14"/>
  <c r="O11"/>
  <c r="R11"/>
  <c r="V11"/>
  <c r="B14" i="44"/>
  <c r="A14"/>
  <c r="H11" i="14"/>
  <c r="D13" i="44"/>
  <c r="AF16"/>
  <c r="N13" i="24"/>
  <c r="N13" i="26"/>
  <c r="K13" i="38"/>
  <c r="M13" s="1"/>
  <c r="Q12" i="53"/>
  <c r="B15"/>
  <c r="AE18" i="44" s="1"/>
  <c r="C14" i="53"/>
  <c r="C14" i="52"/>
  <c r="B15"/>
  <c r="P18" i="44" s="1"/>
  <c r="Y13"/>
  <c r="AO12"/>
  <c r="W10" i="14"/>
  <c r="H13" i="44"/>
  <c r="AV17"/>
  <c r="AN10" i="14"/>
  <c r="D10" i="62" s="1"/>
  <c r="AR9" i="14"/>
  <c r="AO13" i="44"/>
  <c r="AT13" s="1"/>
  <c r="AP14"/>
  <c r="AL11" i="14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J13" i="44" l="1"/>
  <c r="AC13" i="28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L14"/>
  <c r="U14" s="1"/>
  <c r="K14"/>
  <c r="T14" s="1"/>
  <c r="O14"/>
  <c r="J14"/>
  <c r="S14" s="1"/>
  <c r="N14" i="24" s="1"/>
  <c r="N14" i="53"/>
  <c r="W14" s="1"/>
  <c r="N14" i="29" s="1"/>
  <c r="Q17" i="44"/>
  <c r="T13" i="52"/>
  <c r="M13" i="26" s="1"/>
  <c r="O13" i="52"/>
  <c r="Q13" s="1"/>
  <c r="M15" i="44"/>
  <c r="V10" i="61"/>
  <c r="O10"/>
  <c r="O9" i="63"/>
  <c r="V9"/>
  <c r="O8"/>
  <c r="V8"/>
  <c r="G10" i="62"/>
  <c r="G10" i="63"/>
  <c r="G14" i="44"/>
  <c r="T12" i="14"/>
  <c r="V12"/>
  <c r="R12"/>
  <c r="A15" i="44"/>
  <c r="H12" i="14"/>
  <c r="B15" i="44"/>
  <c r="D14"/>
  <c r="AF17"/>
  <c r="N14" i="27"/>
  <c r="N14" i="28"/>
  <c r="N14" i="26"/>
  <c r="K14" i="38"/>
  <c r="M14" s="1"/>
  <c r="C15" i="53"/>
  <c r="B16"/>
  <c r="AE19" i="44" s="1"/>
  <c r="Q13" i="53"/>
  <c r="C15" i="52"/>
  <c r="B16"/>
  <c r="P19" i="44" s="1"/>
  <c r="AG7" i="30"/>
  <c r="AG7" i="29"/>
  <c r="AG7" i="27"/>
  <c r="AG7" i="26"/>
  <c r="W11" i="14"/>
  <c r="H14" i="44"/>
  <c r="AT12"/>
  <c r="Y14"/>
  <c r="AB14" s="1"/>
  <c r="AB13"/>
  <c r="AV18"/>
  <c r="AR10" i="14"/>
  <c r="AP11"/>
  <c r="D11" i="63" s="1"/>
  <c r="AM11" i="14"/>
  <c r="E11" i="61" s="1"/>
  <c r="G11" s="1"/>
  <c r="AP15" i="44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J14" i="44" l="1"/>
  <c r="AC14" i="27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G15" i="44"/>
  <c r="Q18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M16" i="44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B16" i="44"/>
  <c r="A16"/>
  <c r="H13" i="14"/>
  <c r="D15" i="44"/>
  <c r="AF18"/>
  <c r="N15" i="27"/>
  <c r="K15" i="38"/>
  <c r="M15" s="1"/>
  <c r="B17" i="53"/>
  <c r="AE20" i="44" s="1"/>
  <c r="C16" i="53"/>
  <c r="Q14"/>
  <c r="B17" i="52"/>
  <c r="P20" i="44" s="1"/>
  <c r="C16" i="52"/>
  <c r="W12" i="14"/>
  <c r="H15" i="44"/>
  <c r="AO14"/>
  <c r="Y15"/>
  <c r="AB15" s="1"/>
  <c r="AV19"/>
  <c r="AR11" i="14"/>
  <c r="AP16" i="44"/>
  <c r="AL13" i="14"/>
  <c r="D13" i="61" s="1"/>
  <c r="U13" i="14"/>
  <c r="Q14"/>
  <c r="S14"/>
  <c r="AP12"/>
  <c r="D12" i="63" s="1"/>
  <c r="AN13" i="14"/>
  <c r="D13" i="62" s="1"/>
  <c r="AQ12" i="14"/>
  <c r="E12" i="63" s="1"/>
  <c r="J15" i="44" l="1"/>
  <c r="AC15" i="29"/>
  <c r="AD15" s="1"/>
  <c r="AC15" i="24"/>
  <c r="AD15" s="1"/>
  <c r="AG15" s="1"/>
  <c r="AC14" i="26"/>
  <c r="AD14" s="1"/>
  <c r="AC15" i="27"/>
  <c r="AD15" s="1"/>
  <c r="AC15" i="28"/>
  <c r="AD15" s="1"/>
  <c r="AG15" s="1"/>
  <c r="G16" i="44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Q19" i="44"/>
  <c r="G12" i="63"/>
  <c r="V12" s="1"/>
  <c r="G13" i="62"/>
  <c r="O13" s="1"/>
  <c r="M17" i="44"/>
  <c r="V12" i="61"/>
  <c r="O12"/>
  <c r="V12" i="62"/>
  <c r="O12"/>
  <c r="V11" i="63"/>
  <c r="O11"/>
  <c r="AM13" i="14"/>
  <c r="E13" i="61" s="1"/>
  <c r="G13" s="1"/>
  <c r="V14" i="14"/>
  <c r="T14"/>
  <c r="O14"/>
  <c r="R14"/>
  <c r="A17" i="44"/>
  <c r="H14" i="14"/>
  <c r="B17" i="44"/>
  <c r="D16"/>
  <c r="N16" i="24"/>
  <c r="AF19" i="44"/>
  <c r="N16" i="29"/>
  <c r="N16" i="26"/>
  <c r="N16" i="27"/>
  <c r="N16" i="28"/>
  <c r="K16" i="38"/>
  <c r="M16" s="1"/>
  <c r="Q15" i="53"/>
  <c r="C17"/>
  <c r="B18"/>
  <c r="AE21" i="44" s="1"/>
  <c r="B18" i="52"/>
  <c r="P21" i="44" s="1"/>
  <c r="C17" i="52"/>
  <c r="Y16" i="44"/>
  <c r="AB16" s="1"/>
  <c r="W13" i="14"/>
  <c r="H16" i="44"/>
  <c r="AO15"/>
  <c r="AT15" s="1"/>
  <c r="AT14"/>
  <c r="AV20"/>
  <c r="AR12" i="14"/>
  <c r="AP17" i="44"/>
  <c r="AL14" i="14"/>
  <c r="D14" i="61" s="1"/>
  <c r="Q15" i="14"/>
  <c r="S15"/>
  <c r="U14"/>
  <c r="AN14"/>
  <c r="D14" i="62" s="1"/>
  <c r="AP13" i="14"/>
  <c r="D13" i="63" s="1"/>
  <c r="AQ13" i="14"/>
  <c r="E13" i="63" s="1"/>
  <c r="H17" i="44" l="1"/>
  <c r="AC15" i="26"/>
  <c r="AD15" s="1"/>
  <c r="AC16" i="27"/>
  <c r="AD16" s="1"/>
  <c r="AC16" i="29"/>
  <c r="AD16" s="1"/>
  <c r="J16" i="44"/>
  <c r="AC16" i="24"/>
  <c r="AD16" s="1"/>
  <c r="AG16" s="1"/>
  <c r="AC16" i="28"/>
  <c r="AD16" s="1"/>
  <c r="AG16" s="1"/>
  <c r="G17" i="44"/>
  <c r="K17" i="53"/>
  <c r="T17" s="1"/>
  <c r="O17"/>
  <c r="J17"/>
  <c r="S17" s="1"/>
  <c r="N17"/>
  <c r="W17" s="1"/>
  <c r="M17"/>
  <c r="V17" s="1"/>
  <c r="N17" i="28" s="1"/>
  <c r="L17" i="53"/>
  <c r="U17" s="1"/>
  <c r="O12" i="63"/>
  <c r="Q20" i="44"/>
  <c r="T16" i="52"/>
  <c r="M16" i="26" s="1"/>
  <c r="O16" i="52"/>
  <c r="Q16" s="1"/>
  <c r="V13" i="62"/>
  <c r="M18" i="44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B18" i="44"/>
  <c r="A18"/>
  <c r="H15" i="14"/>
  <c r="D17" i="44"/>
  <c r="AF20"/>
  <c r="N17" i="24"/>
  <c r="N17" i="29"/>
  <c r="N17" i="26"/>
  <c r="N17" i="27"/>
  <c r="K17" i="38"/>
  <c r="M17" s="1"/>
  <c r="B19" i="53"/>
  <c r="AE22" i="44" s="1"/>
  <c r="C18" i="53"/>
  <c r="Q16"/>
  <c r="C18" i="52"/>
  <c r="B19"/>
  <c r="P22" i="44" s="1"/>
  <c r="AO16"/>
  <c r="AT16" s="1"/>
  <c r="Y17"/>
  <c r="AB17" s="1"/>
  <c r="AG9" i="26"/>
  <c r="AG4"/>
  <c r="AG9" i="27"/>
  <c r="AG9" i="30"/>
  <c r="AV21" i="44"/>
  <c r="AG9" i="29"/>
  <c r="AG4" i="27"/>
  <c r="AG4" i="29"/>
  <c r="AG4" i="30"/>
  <c r="AR13" i="14"/>
  <c r="AP14"/>
  <c r="D14" i="63" s="1"/>
  <c r="AP18" i="44"/>
  <c r="U15" i="14"/>
  <c r="S16"/>
  <c r="AL15"/>
  <c r="D15" i="61" s="1"/>
  <c r="AN15" i="14"/>
  <c r="D15" i="62" s="1"/>
  <c r="Q16" i="14"/>
  <c r="W14"/>
  <c r="AQ14"/>
  <c r="E14" i="63" s="1"/>
  <c r="J17" i="44" l="1"/>
  <c r="H18"/>
  <c r="AC17" i="28"/>
  <c r="AD17" s="1"/>
  <c r="AG17" s="1"/>
  <c r="AC16" i="26"/>
  <c r="AD16" s="1"/>
  <c r="AC17" i="24"/>
  <c r="AD17" s="1"/>
  <c r="AG17" s="1"/>
  <c r="AC17" i="27"/>
  <c r="AD17" s="1"/>
  <c r="AC17" i="29"/>
  <c r="AD17" s="1"/>
  <c r="Q21" i="44"/>
  <c r="M18" i="53"/>
  <c r="V18" s="1"/>
  <c r="L18"/>
  <c r="U18" s="1"/>
  <c r="K18"/>
  <c r="T18" s="1"/>
  <c r="N18" i="26" s="1"/>
  <c r="O18" i="53"/>
  <c r="J18"/>
  <c r="S18" s="1"/>
  <c r="N18"/>
  <c r="W18" s="1"/>
  <c r="T17" i="52"/>
  <c r="M17" i="26" s="1"/>
  <c r="O17" i="52"/>
  <c r="Q17" s="1"/>
  <c r="M19" i="44"/>
  <c r="O14" i="62"/>
  <c r="V14"/>
  <c r="V14" i="61"/>
  <c r="O14"/>
  <c r="G14" i="63"/>
  <c r="G15" i="61"/>
  <c r="O13" i="63"/>
  <c r="V13"/>
  <c r="G18" i="44"/>
  <c r="T16" i="14"/>
  <c r="O16"/>
  <c r="V16"/>
  <c r="R16"/>
  <c r="A19" i="44"/>
  <c r="H16" i="14"/>
  <c r="B19" i="44"/>
  <c r="D18"/>
  <c r="N18" i="24"/>
  <c r="AF21" i="44"/>
  <c r="N18" i="29"/>
  <c r="N18" i="27"/>
  <c r="N18" i="28"/>
  <c r="K18" i="38"/>
  <c r="M18" s="1"/>
  <c r="C19" i="53"/>
  <c r="B20"/>
  <c r="AE23" i="44" s="1"/>
  <c r="Q17" i="53"/>
  <c r="C19" i="52"/>
  <c r="B20"/>
  <c r="P23" i="44" s="1"/>
  <c r="AO17"/>
  <c r="AT17" s="1"/>
  <c r="Y18"/>
  <c r="AB18" s="1"/>
  <c r="AG11" i="27"/>
  <c r="AG11" i="26"/>
  <c r="AV22" i="44"/>
  <c r="AG11" i="29"/>
  <c r="AG11" i="30"/>
  <c r="AR14" i="14"/>
  <c r="AP19" i="44"/>
  <c r="Q17" i="14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J18" i="44" l="1"/>
  <c r="G19"/>
  <c r="AC18" i="27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Q22" i="44"/>
  <c r="K19" i="53"/>
  <c r="T19" s="1"/>
  <c r="N19" i="26" s="1"/>
  <c r="O19" i="53"/>
  <c r="J19"/>
  <c r="S19" s="1"/>
  <c r="N19"/>
  <c r="W19" s="1"/>
  <c r="M19"/>
  <c r="V19" s="1"/>
  <c r="N19" i="28" s="1"/>
  <c r="L19" i="53"/>
  <c r="U19" s="1"/>
  <c r="N19" i="27" s="1"/>
  <c r="G15" i="63"/>
  <c r="O15" s="1"/>
  <c r="M20" i="44"/>
  <c r="V15" i="62"/>
  <c r="O15"/>
  <c r="D19" i="44"/>
  <c r="V14" i="63"/>
  <c r="O14"/>
  <c r="V15" i="61"/>
  <c r="O15"/>
  <c r="AQ16" i="14"/>
  <c r="E16" i="63" s="1"/>
  <c r="R17" i="14"/>
  <c r="O17"/>
  <c r="V17"/>
  <c r="T17"/>
  <c r="B20" i="44"/>
  <c r="A20"/>
  <c r="H17" i="14"/>
  <c r="AF22" i="44"/>
  <c r="N19" i="24"/>
  <c r="N19" i="29"/>
  <c r="AG12"/>
  <c r="K19" i="38"/>
  <c r="M19" s="1"/>
  <c r="B21" i="53"/>
  <c r="AE24" i="44" s="1"/>
  <c r="C20" i="53"/>
  <c r="Q18"/>
  <c r="B21" i="52"/>
  <c r="P24" i="44" s="1"/>
  <c r="C20" i="52"/>
  <c r="AG15" i="26"/>
  <c r="AO18" i="44"/>
  <c r="AT18" s="1"/>
  <c r="AP16" i="14"/>
  <c r="D16" i="63" s="1"/>
  <c r="H19" i="44"/>
  <c r="Y19"/>
  <c r="AB19" s="1"/>
  <c r="AG14" i="29"/>
  <c r="AG8" i="30"/>
  <c r="AG8" i="27"/>
  <c r="AG12" i="30"/>
  <c r="AG14"/>
  <c r="AG14" i="26"/>
  <c r="AG8"/>
  <c r="AV23" i="44"/>
  <c r="AG12" i="27"/>
  <c r="AG12" i="26"/>
  <c r="AG14" i="27"/>
  <c r="AG15" i="30"/>
  <c r="AG8" i="29"/>
  <c r="AR15" i="14"/>
  <c r="AP20" i="44"/>
  <c r="S18" i="14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J19" i="44" l="1"/>
  <c r="G16" i="63"/>
  <c r="O16" s="1"/>
  <c r="H20" i="44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L20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Q23" i="44"/>
  <c r="V15" i="63"/>
  <c r="M21" i="44"/>
  <c r="O16" i="62"/>
  <c r="V16"/>
  <c r="V16" i="61"/>
  <c r="O16"/>
  <c r="G20" i="44"/>
  <c r="AO17" i="14"/>
  <c r="E17" i="62" s="1"/>
  <c r="G17" s="1"/>
  <c r="V18" i="14"/>
  <c r="T18"/>
  <c r="R18"/>
  <c r="A21" i="44"/>
  <c r="H18" i="14"/>
  <c r="B21" i="44"/>
  <c r="D20"/>
  <c r="AF23"/>
  <c r="N20" i="26"/>
  <c r="N20" i="28"/>
  <c r="K20" i="38"/>
  <c r="M20" s="1"/>
  <c r="Q19" i="53"/>
  <c r="C21"/>
  <c r="B22"/>
  <c r="AE25" i="44" s="1"/>
  <c r="B22" i="52"/>
  <c r="P25" i="44" s="1"/>
  <c r="C21" i="52"/>
  <c r="W17" i="14"/>
  <c r="AG15" i="29"/>
  <c r="AG15" i="27"/>
  <c r="AO19" i="44"/>
  <c r="AT19" s="1"/>
  <c r="Y20"/>
  <c r="AB20" s="1"/>
  <c r="AV24"/>
  <c r="AG13" i="27"/>
  <c r="AG13" i="29"/>
  <c r="AG13" i="30"/>
  <c r="AG13" i="26"/>
  <c r="AQ17" i="14"/>
  <c r="E17" i="63" s="1"/>
  <c r="AR16" i="14"/>
  <c r="AP21" i="44"/>
  <c r="Q19" i="14"/>
  <c r="AM17"/>
  <c r="E17" i="61" s="1"/>
  <c r="G17" s="1"/>
  <c r="U18" i="14"/>
  <c r="S19"/>
  <c r="AP17"/>
  <c r="D17" i="63" s="1"/>
  <c r="O18" i="14"/>
  <c r="V16" i="63" l="1"/>
  <c r="J20" i="44"/>
  <c r="AC20" i="27"/>
  <c r="AD20" s="1"/>
  <c r="AC20" i="28"/>
  <c r="AD20" s="1"/>
  <c r="AG20" s="1"/>
  <c r="AC20" i="29"/>
  <c r="AD20" s="1"/>
  <c r="AC19" i="26"/>
  <c r="AD19" s="1"/>
  <c r="G17" i="63"/>
  <c r="O17" s="1"/>
  <c r="AC20" i="24"/>
  <c r="AD20" s="1"/>
  <c r="AG20" s="1"/>
  <c r="T20" i="52"/>
  <c r="M20" i="26" s="1"/>
  <c r="O20" i="52"/>
  <c r="Q20" s="1"/>
  <c r="Q24" i="44"/>
  <c r="K21" i="53"/>
  <c r="T21" s="1"/>
  <c r="O21"/>
  <c r="J21"/>
  <c r="S21" s="1"/>
  <c r="N21"/>
  <c r="W21" s="1"/>
  <c r="M21"/>
  <c r="V21" s="1"/>
  <c r="N21" i="28" s="1"/>
  <c r="L21" i="53"/>
  <c r="U21" s="1"/>
  <c r="M22" i="44"/>
  <c r="V17" i="61"/>
  <c r="O17"/>
  <c r="V17" i="62"/>
  <c r="O17"/>
  <c r="G21" i="44"/>
  <c r="T19" i="14"/>
  <c r="R19"/>
  <c r="V19"/>
  <c r="D21" i="44"/>
  <c r="A22"/>
  <c r="H19" i="14"/>
  <c r="B22" i="44"/>
  <c r="AF24"/>
  <c r="N21" i="24"/>
  <c r="N21" i="29"/>
  <c r="N21" i="26"/>
  <c r="N21" i="27"/>
  <c r="AG16" i="29"/>
  <c r="AG16" i="26"/>
  <c r="K21" i="38"/>
  <c r="M21" s="1"/>
  <c r="B23" i="53"/>
  <c r="AE26" i="44" s="1"/>
  <c r="C22" i="53"/>
  <c r="Q20"/>
  <c r="B23" i="52"/>
  <c r="P26" i="44" s="1"/>
  <c r="C22" i="52"/>
  <c r="W18" i="14"/>
  <c r="H21" i="44"/>
  <c r="Y21"/>
  <c r="AB21" s="1"/>
  <c r="AO20"/>
  <c r="AT20" s="1"/>
  <c r="AG17" i="30"/>
  <c r="AG17" i="29"/>
  <c r="AG10" i="26"/>
  <c r="AV25" i="44"/>
  <c r="AG17" i="27"/>
  <c r="AG17" i="26"/>
  <c r="AG10" i="27"/>
  <c r="AG10" i="30"/>
  <c r="AG10" i="29"/>
  <c r="AR17" i="14"/>
  <c r="AP22" i="44"/>
  <c r="AN18" i="14"/>
  <c r="D18" i="62" s="1"/>
  <c r="AO18" i="14"/>
  <c r="E18" i="62" s="1"/>
  <c r="AP18" i="14"/>
  <c r="D18" i="63" s="1"/>
  <c r="AL18" i="14"/>
  <c r="D18" i="61" s="1"/>
  <c r="S20" i="14"/>
  <c r="O20"/>
  <c r="U19"/>
  <c r="O19"/>
  <c r="Q20"/>
  <c r="V17" i="63" l="1"/>
  <c r="G22" i="44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J21" i="44"/>
  <c r="Q25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O22"/>
  <c r="J22"/>
  <c r="S22" s="1"/>
  <c r="N22" i="24" s="1"/>
  <c r="N22" i="53"/>
  <c r="W22" s="1"/>
  <c r="N22" i="29" s="1"/>
  <c r="G18" i="62"/>
  <c r="V18" s="1"/>
  <c r="M23" i="44"/>
  <c r="D22"/>
  <c r="T20" i="14"/>
  <c r="V20"/>
  <c r="R20"/>
  <c r="AM20" s="1"/>
  <c r="E20" i="61" s="1"/>
  <c r="A23" i="44"/>
  <c r="H20" i="14"/>
  <c r="B23" i="44"/>
  <c r="AF25"/>
  <c r="N22" i="26"/>
  <c r="K22" i="38"/>
  <c r="M22" s="1"/>
  <c r="C23" i="53"/>
  <c r="B24"/>
  <c r="AE27" i="44" s="1"/>
  <c r="Q21" i="53"/>
  <c r="C23" i="52"/>
  <c r="B24"/>
  <c r="P27" i="44" s="1"/>
  <c r="Y22"/>
  <c r="AB22" s="1"/>
  <c r="W19" i="14"/>
  <c r="H22" i="44"/>
  <c r="AO21"/>
  <c r="AT21" s="1"/>
  <c r="AV26"/>
  <c r="AQ18" i="14"/>
  <c r="E18" i="63" s="1"/>
  <c r="G18" s="1"/>
  <c r="AP23" i="44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J22" i="44" l="1"/>
  <c r="AC22" i="28"/>
  <c r="AD22" s="1"/>
  <c r="AG22" s="1"/>
  <c r="AC21" i="26"/>
  <c r="AD21" s="1"/>
  <c r="AC22" i="24"/>
  <c r="AD22" s="1"/>
  <c r="AG22" s="1"/>
  <c r="AC22" i="29"/>
  <c r="AD22" s="1"/>
  <c r="AC22" i="27"/>
  <c r="AD22" s="1"/>
  <c r="G23" i="44"/>
  <c r="Q26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M24" i="44"/>
  <c r="V18" i="63"/>
  <c r="O18"/>
  <c r="V18" i="61"/>
  <c r="O18"/>
  <c r="T21" i="14"/>
  <c r="R21"/>
  <c r="V21"/>
  <c r="D23" i="44"/>
  <c r="A24"/>
  <c r="H21" i="14"/>
  <c r="B24" i="44"/>
  <c r="AF26"/>
  <c r="N23" i="29"/>
  <c r="AG19"/>
  <c r="AG16" i="27"/>
  <c r="K23" i="38"/>
  <c r="M23" s="1"/>
  <c r="B25" i="53"/>
  <c r="AE28" i="44" s="1"/>
  <c r="C24" i="53"/>
  <c r="Q22"/>
  <c r="B25" i="52"/>
  <c r="P28" i="44" s="1"/>
  <c r="C24" i="52"/>
  <c r="AP20" i="14"/>
  <c r="D20" i="63" s="1"/>
  <c r="H23" i="44"/>
  <c r="Y23"/>
  <c r="AB23" s="1"/>
  <c r="AO22"/>
  <c r="AT22" s="1"/>
  <c r="AG19" i="26"/>
  <c r="AG19" i="30"/>
  <c r="AV27" i="44"/>
  <c r="AG19" i="27"/>
  <c r="AG16" i="30"/>
  <c r="AR18" i="14"/>
  <c r="W20"/>
  <c r="AQ19"/>
  <c r="E19" i="63" s="1"/>
  <c r="G19" s="1"/>
  <c r="AN19" i="14"/>
  <c r="D19" i="62" s="1"/>
  <c r="AO19" i="14"/>
  <c r="E19" i="62" s="1"/>
  <c r="AP24" i="44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J23" i="44"/>
  <c r="O20" i="61"/>
  <c r="AC23" i="24"/>
  <c r="AD23" s="1"/>
  <c r="AG23" s="1"/>
  <c r="AC23" i="29"/>
  <c r="AD23" s="1"/>
  <c r="AC23" i="28"/>
  <c r="AD23" s="1"/>
  <c r="AG23" s="1"/>
  <c r="G24" i="44"/>
  <c r="Q27"/>
  <c r="M24" i="53"/>
  <c r="V24" s="1"/>
  <c r="N24" i="28" s="1"/>
  <c r="L24" i="53"/>
  <c r="U24" s="1"/>
  <c r="K24"/>
  <c r="T24" s="1"/>
  <c r="N24" i="26" s="1"/>
  <c r="O24" i="53"/>
  <c r="J24"/>
  <c r="S24" s="1"/>
  <c r="N24" i="24" s="1"/>
  <c r="N24" i="53"/>
  <c r="W24" s="1"/>
  <c r="T23" i="52"/>
  <c r="M23" i="26" s="1"/>
  <c r="O23" i="52"/>
  <c r="Q23" s="1"/>
  <c r="G19" i="62"/>
  <c r="V19" s="1"/>
  <c r="D24" i="44"/>
  <c r="M25"/>
  <c r="V19" i="61"/>
  <c r="O19"/>
  <c r="V19" i="63"/>
  <c r="O19"/>
  <c r="G20"/>
  <c r="O20" i="62"/>
  <c r="V20"/>
  <c r="V22" i="14"/>
  <c r="R22"/>
  <c r="T22"/>
  <c r="A25" i="44"/>
  <c r="H22" i="14"/>
  <c r="B25" i="44"/>
  <c r="AF27"/>
  <c r="N24" i="29"/>
  <c r="N24" i="27"/>
  <c r="K24" i="38"/>
  <c r="M24" s="1"/>
  <c r="Q23" i="53"/>
  <c r="C25"/>
  <c r="B26"/>
  <c r="AE29" i="44" s="1"/>
  <c r="B26" i="52"/>
  <c r="P29" i="44" s="1"/>
  <c r="C25" i="52"/>
  <c r="AR20" i="14"/>
  <c r="AO23" i="44"/>
  <c r="AT23" s="1"/>
  <c r="W21" i="14"/>
  <c r="H24" i="44"/>
  <c r="Y24"/>
  <c r="AB24" s="1"/>
  <c r="AV28"/>
  <c r="AG18" i="26"/>
  <c r="AR19" i="14"/>
  <c r="AP25" i="44"/>
  <c r="S23" i="14"/>
  <c r="U22"/>
  <c r="O22"/>
  <c r="Q23"/>
  <c r="AO21"/>
  <c r="E21" i="62" s="1"/>
  <c r="H25" i="44" l="1"/>
  <c r="J24"/>
  <c r="AC24" i="29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G25" i="44"/>
  <c r="J25" s="1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T24" i="52"/>
  <c r="M24" i="26" s="1"/>
  <c r="O24" i="52"/>
  <c r="Q24" s="1"/>
  <c r="Q28" i="44"/>
  <c r="M26"/>
  <c r="O20" i="63"/>
  <c r="V20"/>
  <c r="T23" i="14"/>
  <c r="R23"/>
  <c r="V23"/>
  <c r="D25" i="44"/>
  <c r="A26"/>
  <c r="H23" i="14"/>
  <c r="B26" i="44"/>
  <c r="AF28"/>
  <c r="N25" i="27"/>
  <c r="K25" i="38"/>
  <c r="M25" s="1"/>
  <c r="B27" i="53"/>
  <c r="AE30" i="44" s="1"/>
  <c r="C26" i="53"/>
  <c r="Q24"/>
  <c r="B27" i="52"/>
  <c r="P30" i="44" s="1"/>
  <c r="C26" i="52"/>
  <c r="AO24" i="44"/>
  <c r="AT24" s="1"/>
  <c r="Y25"/>
  <c r="AB25" s="1"/>
  <c r="AV29"/>
  <c r="AG18" i="30"/>
  <c r="AG18" i="29"/>
  <c r="AG18" i="27"/>
  <c r="AQ21" i="14"/>
  <c r="E21" i="63" s="1"/>
  <c r="AP21" i="14"/>
  <c r="D21" i="63" s="1"/>
  <c r="AP26" i="44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H26" i="44" l="1"/>
  <c r="AC25" i="29"/>
  <c r="AD25" s="1"/>
  <c r="AC25" i="28"/>
  <c r="AD25" s="1"/>
  <c r="AG25" s="1"/>
  <c r="AC25" i="27"/>
  <c r="AD25" s="1"/>
  <c r="AC24" i="26"/>
  <c r="AD24" s="1"/>
  <c r="AC25" i="24"/>
  <c r="AD25" s="1"/>
  <c r="AG25" s="1"/>
  <c r="G26" i="44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T25" i="52"/>
  <c r="M25" i="26" s="1"/>
  <c r="O25" i="52"/>
  <c r="Q25" s="1"/>
  <c r="Q29" i="44"/>
  <c r="G22" i="62"/>
  <c r="O22" s="1"/>
  <c r="M27" i="44"/>
  <c r="V21" i="62"/>
  <c r="O21"/>
  <c r="G21" i="63"/>
  <c r="G21" i="61"/>
  <c r="D26" i="44"/>
  <c r="O24" i="14"/>
  <c r="V24"/>
  <c r="R24"/>
  <c r="T24"/>
  <c r="A27" i="44"/>
  <c r="H24" i="14"/>
  <c r="B27" i="44"/>
  <c r="AF29"/>
  <c r="N26" i="29"/>
  <c r="N26" i="27"/>
  <c r="K26" i="38"/>
  <c r="M26" s="1"/>
  <c r="B28" i="53"/>
  <c r="AE31" i="44" s="1"/>
  <c r="C27" i="53"/>
  <c r="Q25"/>
  <c r="C27" i="52"/>
  <c r="B28"/>
  <c r="P31" i="44" s="1"/>
  <c r="AO25"/>
  <c r="AT25" s="1"/>
  <c r="Y26"/>
  <c r="AB26" s="1"/>
  <c r="AG21" i="27"/>
  <c r="AG21" i="29"/>
  <c r="AV30" i="44"/>
  <c r="AG21" i="26"/>
  <c r="AG21" i="30"/>
  <c r="AQ22" i="14"/>
  <c r="E22" i="63" s="1"/>
  <c r="G22" s="1"/>
  <c r="AP27" i="44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J26" i="44" l="1"/>
  <c r="V22" i="62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Q30" i="44"/>
  <c r="T26" i="52"/>
  <c r="M26" i="26" s="1"/>
  <c r="O26" i="52"/>
  <c r="Q26" s="1"/>
  <c r="K27" i="53"/>
  <c r="T27" s="1"/>
  <c r="N27" i="26" s="1"/>
  <c r="O27" i="53"/>
  <c r="J27"/>
  <c r="S27" s="1"/>
  <c r="N27"/>
  <c r="W27" s="1"/>
  <c r="M27"/>
  <c r="V27" s="1"/>
  <c r="N27" i="28" s="1"/>
  <c r="L27" i="53"/>
  <c r="U27" s="1"/>
  <c r="G27" i="44"/>
  <c r="M28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D27" i="44"/>
  <c r="A28"/>
  <c r="H25" i="14"/>
  <c r="B28" i="44"/>
  <c r="AF30"/>
  <c r="N27" i="24"/>
  <c r="N27" i="29"/>
  <c r="N27" i="27"/>
  <c r="K27" i="38"/>
  <c r="M27" s="1"/>
  <c r="B29" i="53"/>
  <c r="AE32" i="44" s="1"/>
  <c r="C28" i="53"/>
  <c r="Q26"/>
  <c r="B29" i="52"/>
  <c r="P32" i="44" s="1"/>
  <c r="C28" i="52"/>
  <c r="AG23" i="30"/>
  <c r="AG23" i="27"/>
  <c r="AG23" i="29"/>
  <c r="AG20" i="27"/>
  <c r="AG20" i="30"/>
  <c r="AG20" i="26"/>
  <c r="AG20" i="29"/>
  <c r="AO26" i="44"/>
  <c r="AT26" s="1"/>
  <c r="Y27"/>
  <c r="AB27" s="1"/>
  <c r="AP24" i="14"/>
  <c r="D24" i="63" s="1"/>
  <c r="H27" i="44"/>
  <c r="AG22" i="30"/>
  <c r="AG22" i="29"/>
  <c r="AV31" i="44"/>
  <c r="AG22" i="27"/>
  <c r="AG22" i="26"/>
  <c r="AR22" i="14"/>
  <c r="AL24"/>
  <c r="D24" i="61" s="1"/>
  <c r="AO24" i="14"/>
  <c r="E24" i="62" s="1"/>
  <c r="AN24" i="14"/>
  <c r="D24" i="62" s="1"/>
  <c r="AQ24" i="14"/>
  <c r="E24" i="63" s="1"/>
  <c r="AP28" i="44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Q31" i="44"/>
  <c r="T27" i="52"/>
  <c r="M27" i="26" s="1"/>
  <c r="O27" i="52"/>
  <c r="Q27" s="1"/>
  <c r="M28" i="53"/>
  <c r="V28" s="1"/>
  <c r="L28"/>
  <c r="U28" s="1"/>
  <c r="K28"/>
  <c r="T28" s="1"/>
  <c r="N28" i="26" s="1"/>
  <c r="O28" i="53"/>
  <c r="J28"/>
  <c r="S28" s="1"/>
  <c r="N28" i="24" s="1"/>
  <c r="N28" i="53"/>
  <c r="W28" s="1"/>
  <c r="J27" i="44"/>
  <c r="G23" i="61"/>
  <c r="O23" s="1"/>
  <c r="G25" i="62"/>
  <c r="O25" s="1"/>
  <c r="G28" i="44"/>
  <c r="G24" i="61"/>
  <c r="O24" s="1"/>
  <c r="G24" i="62"/>
  <c r="O24" s="1"/>
  <c r="M29" i="44"/>
  <c r="V23" i="62"/>
  <c r="O23"/>
  <c r="V23" i="61"/>
  <c r="G24" i="63"/>
  <c r="V23"/>
  <c r="O23"/>
  <c r="T26" i="14"/>
  <c r="V26"/>
  <c r="R26"/>
  <c r="D28" i="44"/>
  <c r="A29"/>
  <c r="H26" i="14"/>
  <c r="B29" i="44"/>
  <c r="AF31"/>
  <c r="N28" i="27"/>
  <c r="N28" i="28"/>
  <c r="N28" i="29"/>
  <c r="K28" i="38"/>
  <c r="M28" s="1"/>
  <c r="AG23" i="26"/>
  <c r="Q27" i="53"/>
  <c r="B30"/>
  <c r="AE33" i="44" s="1"/>
  <c r="C29" i="53"/>
  <c r="B30" i="52"/>
  <c r="P33" i="44" s="1"/>
  <c r="C29" i="52"/>
  <c r="AO27" i="44"/>
  <c r="AT27" s="1"/>
  <c r="AP25" i="14"/>
  <c r="D25" i="63" s="1"/>
  <c r="G25" s="1"/>
  <c r="H28" i="44"/>
  <c r="Y28"/>
  <c r="AB28" s="1"/>
  <c r="AV32"/>
  <c r="AR24" i="14"/>
  <c r="AP29" i="44"/>
  <c r="U26" i="14"/>
  <c r="W25"/>
  <c r="Q27"/>
  <c r="S27"/>
  <c r="AM25"/>
  <c r="E25" i="61" s="1"/>
  <c r="G25" s="1"/>
  <c r="O26" i="14"/>
  <c r="AR23"/>
  <c r="J28" i="44" l="1"/>
  <c r="AC28" i="28"/>
  <c r="AD28" s="1"/>
  <c r="AG28" s="1"/>
  <c r="AC28" i="29"/>
  <c r="AD28" s="1"/>
  <c r="AC28" i="24"/>
  <c r="AD28" s="1"/>
  <c r="AG28" s="1"/>
  <c r="AC28" i="27"/>
  <c r="AD28" s="1"/>
  <c r="G29" i="44"/>
  <c r="V24" i="62"/>
  <c r="AC27" i="26"/>
  <c r="AD27" s="1"/>
  <c r="K29" i="53"/>
  <c r="T29" s="1"/>
  <c r="N29" i="26" s="1"/>
  <c r="O29" i="53"/>
  <c r="J29"/>
  <c r="S29" s="1"/>
  <c r="N29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Q32" i="44"/>
  <c r="V24" i="61"/>
  <c r="M30" i="44"/>
  <c r="V25" i="61"/>
  <c r="O25"/>
  <c r="V25" i="63"/>
  <c r="O25"/>
  <c r="V24"/>
  <c r="O24"/>
  <c r="O27" i="14"/>
  <c r="R27"/>
  <c r="V27"/>
  <c r="T27"/>
  <c r="D29" i="44"/>
  <c r="A30"/>
  <c r="H27" i="14"/>
  <c r="B30" i="44"/>
  <c r="AF32"/>
  <c r="N29" i="24"/>
  <c r="N29" i="29"/>
  <c r="K29" i="38"/>
  <c r="M29" s="1"/>
  <c r="Q28" i="53"/>
  <c r="B31"/>
  <c r="AE34" i="44" s="1"/>
  <c r="C30" i="53"/>
  <c r="B31" i="52"/>
  <c r="P34" i="44" s="1"/>
  <c r="C30" i="52"/>
  <c r="AR25" i="14"/>
  <c r="AO28" i="44"/>
  <c r="AT28" s="1"/>
  <c r="W26" i="14"/>
  <c r="H29" i="44"/>
  <c r="Y29"/>
  <c r="AB29" s="1"/>
  <c r="AG25" i="26"/>
  <c r="AV33" i="44"/>
  <c r="AG25" i="29"/>
  <c r="AG25" i="27"/>
  <c r="AG25" i="30"/>
  <c r="AP30" i="44"/>
  <c r="Q28" i="14"/>
  <c r="AO26"/>
  <c r="E26" i="62" s="1"/>
  <c r="AL26" i="14"/>
  <c r="D26" i="61" s="1"/>
  <c r="S28" i="14"/>
  <c r="AL27"/>
  <c r="D27" i="61" s="1"/>
  <c r="U27" i="14"/>
  <c r="AN27"/>
  <c r="D27" i="62" s="1"/>
  <c r="J29" i="44" l="1"/>
  <c r="AC29" i="27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Q33" i="44"/>
  <c r="M31"/>
  <c r="G30"/>
  <c r="V28" i="14"/>
  <c r="AQ28" s="1"/>
  <c r="E28" i="63" s="1"/>
  <c r="T28" i="14"/>
  <c r="R28"/>
  <c r="O28"/>
  <c r="D30" i="44"/>
  <c r="A31"/>
  <c r="H28" i="14"/>
  <c r="B31" i="44"/>
  <c r="AF33"/>
  <c r="N30" i="28"/>
  <c r="K30" i="38"/>
  <c r="M30" s="1"/>
  <c r="B32" i="53"/>
  <c r="AE35" i="44" s="1"/>
  <c r="C31" i="53"/>
  <c r="Q29"/>
  <c r="C31" i="52"/>
  <c r="B32"/>
  <c r="P35" i="44" s="1"/>
  <c r="Y30"/>
  <c r="AB30" s="1"/>
  <c r="AP27" i="14"/>
  <c r="D27" i="63" s="1"/>
  <c r="H30" i="44"/>
  <c r="AO29"/>
  <c r="AT29" s="1"/>
  <c r="AV34"/>
  <c r="AM27" i="14"/>
  <c r="E27" i="61" s="1"/>
  <c r="G27" s="1"/>
  <c r="AP26" i="14"/>
  <c r="D26" i="63" s="1"/>
  <c r="AN26" i="14"/>
  <c r="D26" i="62" s="1"/>
  <c r="G26" s="1"/>
  <c r="AP31" i="44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J30" i="44" l="1"/>
  <c r="AC30" i="29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M31"/>
  <c r="V31" s="1"/>
  <c r="N31" i="28" s="1"/>
  <c r="L31" i="53"/>
  <c r="U31" s="1"/>
  <c r="N31" i="27" s="1"/>
  <c r="T30" i="52"/>
  <c r="M30" i="26" s="1"/>
  <c r="O30" i="52"/>
  <c r="Q30" s="1"/>
  <c r="Q34" i="44"/>
  <c r="M32"/>
  <c r="V26" i="61"/>
  <c r="O26"/>
  <c r="O27"/>
  <c r="V27"/>
  <c r="V27" i="62"/>
  <c r="O27"/>
  <c r="G27" i="63"/>
  <c r="G31" i="44"/>
  <c r="G26" i="63"/>
  <c r="O26" i="62"/>
  <c r="V26"/>
  <c r="O29" i="14"/>
  <c r="R29"/>
  <c r="T29"/>
  <c r="AO29" s="1"/>
  <c r="E29" i="62" s="1"/>
  <c r="V29" i="14"/>
  <c r="AQ29" s="1"/>
  <c r="E29" i="63" s="1"/>
  <c r="A32" i="44"/>
  <c r="H29" i="14"/>
  <c r="D31" i="44"/>
  <c r="B32"/>
  <c r="AF34"/>
  <c r="N31" i="24"/>
  <c r="N31" i="29"/>
  <c r="K31" i="38"/>
  <c r="M31" s="1"/>
  <c r="AG26" i="29"/>
  <c r="B33" i="53"/>
  <c r="AE36" i="44" s="1"/>
  <c r="C32" i="53"/>
  <c r="Q30"/>
  <c r="B33" i="52"/>
  <c r="P36" i="44" s="1"/>
  <c r="C32" i="52"/>
  <c r="AG27" i="26"/>
  <c r="AG27" i="27"/>
  <c r="AG24" i="29"/>
  <c r="AG24" i="26"/>
  <c r="AG24" i="27"/>
  <c r="AG24" i="30"/>
  <c r="AO30" i="44"/>
  <c r="AT30" s="1"/>
  <c r="Y31"/>
  <c r="AB31" s="1"/>
  <c r="AP28" i="14"/>
  <c r="D28" i="63" s="1"/>
  <c r="G28" s="1"/>
  <c r="H31" i="44"/>
  <c r="AG26" i="26"/>
  <c r="AV35" i="44"/>
  <c r="AG27" i="29"/>
  <c r="AR27" i="14"/>
  <c r="AR26"/>
  <c r="W28"/>
  <c r="AP32" i="44"/>
  <c r="AL29" i="14"/>
  <c r="D29" i="61" s="1"/>
  <c r="S30" i="14"/>
  <c r="U29"/>
  <c r="Q30"/>
  <c r="AO28"/>
  <c r="E28" i="62" s="1"/>
  <c r="G28" s="1"/>
  <c r="AM28" i="14"/>
  <c r="E28" i="61" s="1"/>
  <c r="G28" s="1"/>
  <c r="J31" i="44" l="1"/>
  <c r="AC31" i="27"/>
  <c r="AD31" s="1"/>
  <c r="AC31" i="24"/>
  <c r="AD31" s="1"/>
  <c r="AG31" s="1"/>
  <c r="AC30" i="26"/>
  <c r="AD30" s="1"/>
  <c r="AC31" i="29"/>
  <c r="AD31" s="1"/>
  <c r="AC31" i="28"/>
  <c r="AD31" s="1"/>
  <c r="AG31" s="1"/>
  <c r="H32" i="44"/>
  <c r="T31" i="52"/>
  <c r="M31" i="26" s="1"/>
  <c r="O31" i="52"/>
  <c r="Q31" s="1"/>
  <c r="Q35" i="44"/>
  <c r="M32" i="53"/>
  <c r="V32" s="1"/>
  <c r="L32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M33" i="44"/>
  <c r="V28" i="62"/>
  <c r="O28"/>
  <c r="O28" i="61"/>
  <c r="V28"/>
  <c r="O26" i="63"/>
  <c r="V26"/>
  <c r="O27"/>
  <c r="V27"/>
  <c r="V28"/>
  <c r="O28"/>
  <c r="G32" i="44"/>
  <c r="R30" i="14"/>
  <c r="T30"/>
  <c r="AO30" s="1"/>
  <c r="E30" i="62" s="1"/>
  <c r="O30" i="14"/>
  <c r="V30"/>
  <c r="AQ30" s="1"/>
  <c r="E30" i="63" s="1"/>
  <c r="B33" i="44"/>
  <c r="A33"/>
  <c r="H30" i="14"/>
  <c r="D32" i="44"/>
  <c r="AF35"/>
  <c r="N32" i="28"/>
  <c r="AG26" i="30"/>
  <c r="AG26" i="27"/>
  <c r="K32" i="38"/>
  <c r="M32" s="1"/>
  <c r="B34" i="53"/>
  <c r="AE37" i="44" s="1"/>
  <c r="C33" i="53"/>
  <c r="Q31"/>
  <c r="AG27" i="30"/>
  <c r="B34" i="52"/>
  <c r="P37" i="44" s="1"/>
  <c r="C33" i="52"/>
  <c r="Y32" i="44"/>
  <c r="AB32" s="1"/>
  <c r="AO31"/>
  <c r="AT31" s="1"/>
  <c r="AV36"/>
  <c r="AR28" i="14"/>
  <c r="AP29"/>
  <c r="D29" i="63" s="1"/>
  <c r="G29" s="1"/>
  <c r="AN29" i="14"/>
  <c r="D29" i="62" s="1"/>
  <c r="G29" s="1"/>
  <c r="AP33" i="44"/>
  <c r="O31" i="14"/>
  <c r="U30"/>
  <c r="Q31"/>
  <c r="S31"/>
  <c r="AM29"/>
  <c r="E29" i="61" s="1"/>
  <c r="G29" s="1"/>
  <c r="W29" i="14"/>
  <c r="J32" i="44" l="1"/>
  <c r="AC32" i="29"/>
  <c r="AD32" s="1"/>
  <c r="AC32" i="27"/>
  <c r="AD32" s="1"/>
  <c r="AC32" i="28"/>
  <c r="AD32" s="1"/>
  <c r="AG32" s="1"/>
  <c r="AC32" i="24"/>
  <c r="AD32" s="1"/>
  <c r="AG32" s="1"/>
  <c r="AC31" i="26"/>
  <c r="AD31" s="1"/>
  <c r="Q36" i="44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G33" i="44"/>
  <c r="M34"/>
  <c r="V29" i="61"/>
  <c r="O29"/>
  <c r="O29" i="63"/>
  <c r="V29"/>
  <c r="O29" i="62"/>
  <c r="V29"/>
  <c r="V31" i="14"/>
  <c r="T31"/>
  <c r="R31"/>
  <c r="B34" i="44"/>
  <c r="A34"/>
  <c r="H31" i="14"/>
  <c r="D33" i="44"/>
  <c r="AF36"/>
  <c r="N33" i="27"/>
  <c r="N33" i="29"/>
  <c r="K33" i="38"/>
  <c r="M33" s="1"/>
  <c r="Q32" i="53"/>
  <c r="B35"/>
  <c r="AE38" i="44" s="1"/>
  <c r="C34" i="53"/>
  <c r="C34" i="52"/>
  <c r="B35"/>
  <c r="P38" i="44" s="1"/>
  <c r="Y33"/>
  <c r="AB33" s="1"/>
  <c r="W30" i="14"/>
  <c r="H33" i="44"/>
  <c r="AO32"/>
  <c r="AT32" s="1"/>
  <c r="AV37"/>
  <c r="AR29" i="14"/>
  <c r="AL30"/>
  <c r="D30" i="61" s="1"/>
  <c r="AN30" i="14"/>
  <c r="D30" i="62" s="1"/>
  <c r="G30" s="1"/>
  <c r="AP34" i="44"/>
  <c r="S32" i="14"/>
  <c r="AN31"/>
  <c r="D31" i="62" s="1"/>
  <c r="O32" i="14"/>
  <c r="U31"/>
  <c r="Q32"/>
  <c r="AM30"/>
  <c r="E30" i="61" s="1"/>
  <c r="AP30" i="14"/>
  <c r="D30" i="63" s="1"/>
  <c r="G30" s="1"/>
  <c r="J33" i="44" l="1"/>
  <c r="H34"/>
  <c r="AC33" i="28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Q37" i="44"/>
  <c r="G34"/>
  <c r="M35"/>
  <c r="G30" i="61"/>
  <c r="O30" i="63"/>
  <c r="V30"/>
  <c r="V30" i="62"/>
  <c r="O30"/>
  <c r="T32" i="14"/>
  <c r="R32"/>
  <c r="V32"/>
  <c r="B35" i="44"/>
  <c r="A35"/>
  <c r="H32" i="14"/>
  <c r="D34" i="44"/>
  <c r="AF37"/>
  <c r="N34" i="28"/>
  <c r="K34" i="38"/>
  <c r="M34" s="1"/>
  <c r="Q33" i="53"/>
  <c r="B36"/>
  <c r="AE39" i="44" s="1"/>
  <c r="C35" i="53"/>
  <c r="C35" i="52"/>
  <c r="B36"/>
  <c r="P39" i="44" s="1"/>
  <c r="AO33"/>
  <c r="AT33" s="1"/>
  <c r="Y34"/>
  <c r="AB34" s="1"/>
  <c r="AV38"/>
  <c r="AP31" i="14"/>
  <c r="D31" i="63" s="1"/>
  <c r="AL31" i="14"/>
  <c r="D31" i="61" s="1"/>
  <c r="AR30" i="14"/>
  <c r="AP35" i="44"/>
  <c r="AL32" i="14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J34" i="44" l="1"/>
  <c r="AC34" i="27"/>
  <c r="AD34" s="1"/>
  <c r="AC34" i="29"/>
  <c r="AD34" s="1"/>
  <c r="AC34" i="28"/>
  <c r="AD34" s="1"/>
  <c r="AG34" s="1"/>
  <c r="AC34" i="24"/>
  <c r="AD34" s="1"/>
  <c r="AG34" s="1"/>
  <c r="AC33" i="26"/>
  <c r="AD33" s="1"/>
  <c r="G35" i="44"/>
  <c r="Q38"/>
  <c r="T34" i="52"/>
  <c r="M34" i="26" s="1"/>
  <c r="O34" i="52"/>
  <c r="Q34" s="1"/>
  <c r="K35" i="53"/>
  <c r="T35" s="1"/>
  <c r="O35"/>
  <c r="J35"/>
  <c r="S35" s="1"/>
  <c r="N35" i="24" s="1"/>
  <c r="N35" i="53"/>
  <c r="W35" s="1"/>
  <c r="M35"/>
  <c r="V35" s="1"/>
  <c r="L35"/>
  <c r="U35" s="1"/>
  <c r="N35" i="27" s="1"/>
  <c r="M36" i="44"/>
  <c r="V31" i="62"/>
  <c r="O31"/>
  <c r="V30" i="61"/>
  <c r="O30"/>
  <c r="G31"/>
  <c r="G31" i="63"/>
  <c r="V33" i="14"/>
  <c r="T33"/>
  <c r="R33"/>
  <c r="AM33" s="1"/>
  <c r="E33" i="61" s="1"/>
  <c r="B36" i="44"/>
  <c r="A36"/>
  <c r="H33" i="14"/>
  <c r="D35" i="44"/>
  <c r="AF38"/>
  <c r="N35" i="28"/>
  <c r="N35" i="29"/>
  <c r="N35" i="26"/>
  <c r="K35" i="38"/>
  <c r="M35" s="1"/>
  <c r="B37" i="53"/>
  <c r="AE40" i="44" s="1"/>
  <c r="C36" i="53"/>
  <c r="Q34"/>
  <c r="AG30" i="29"/>
  <c r="C36" i="52"/>
  <c r="B37"/>
  <c r="P40" i="44" s="1"/>
  <c r="AG28" i="27"/>
  <c r="AG28" i="30"/>
  <c r="AG29" i="29"/>
  <c r="AG28" i="26"/>
  <c r="AG29"/>
  <c r="AG29" i="30"/>
  <c r="AG29" i="27"/>
  <c r="AG28" i="29"/>
  <c r="Y35" i="44"/>
  <c r="AB35" s="1"/>
  <c r="AP32" i="14"/>
  <c r="D32" i="63" s="1"/>
  <c r="H35" i="44"/>
  <c r="AO34"/>
  <c r="AT34" s="1"/>
  <c r="AV39"/>
  <c r="AG30" i="30"/>
  <c r="AR31" i="14"/>
  <c r="W32"/>
  <c r="AP36" i="44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J35" i="44" l="1"/>
  <c r="AC35" i="27"/>
  <c r="AD35" s="1"/>
  <c r="AC35" i="29"/>
  <c r="AD35" s="1"/>
  <c r="AC35" i="24"/>
  <c r="AD35" s="1"/>
  <c r="AG35" s="1"/>
  <c r="AC34" i="26"/>
  <c r="AD34" s="1"/>
  <c r="AC35" i="28"/>
  <c r="AD35" s="1"/>
  <c r="AG35" s="1"/>
  <c r="Q39" i="44"/>
  <c r="M36" i="53"/>
  <c r="V36" s="1"/>
  <c r="N36" i="28" s="1"/>
  <c r="L36" i="53"/>
  <c r="U36" s="1"/>
  <c r="K36"/>
  <c r="T36" s="1"/>
  <c r="N36" i="26" s="1"/>
  <c r="O36" i="53"/>
  <c r="J36"/>
  <c r="S36" s="1"/>
  <c r="N36"/>
  <c r="W36" s="1"/>
  <c r="T35" i="52"/>
  <c r="M35" i="26" s="1"/>
  <c r="O35" i="52"/>
  <c r="Q35" s="1"/>
  <c r="G33" i="61"/>
  <c r="O33" s="1"/>
  <c r="M37" i="44"/>
  <c r="V32" i="62"/>
  <c r="O32"/>
  <c r="O32" i="61"/>
  <c r="V32"/>
  <c r="V31"/>
  <c r="O31"/>
  <c r="O31" i="63"/>
  <c r="V31"/>
  <c r="G32"/>
  <c r="G36" i="44"/>
  <c r="T34" i="14"/>
  <c r="R34"/>
  <c r="V34"/>
  <c r="B37" i="44"/>
  <c r="A37"/>
  <c r="H34" i="14"/>
  <c r="D36" i="44"/>
  <c r="N36" i="24"/>
  <c r="AF39" i="44"/>
  <c r="N36" i="27"/>
  <c r="N36" i="29"/>
  <c r="AG30" i="27"/>
  <c r="AG30" i="26"/>
  <c r="K36" i="38"/>
  <c r="M36" s="1"/>
  <c r="Q35" i="53"/>
  <c r="C37"/>
  <c r="B38"/>
  <c r="AE41" i="44" s="1"/>
  <c r="B38" i="52"/>
  <c r="P41" i="44" s="1"/>
  <c r="C37" i="52"/>
  <c r="AO35" i="44"/>
  <c r="AT35" s="1"/>
  <c r="Y36"/>
  <c r="AB36" s="1"/>
  <c r="AP33" i="14"/>
  <c r="D33" i="63" s="1"/>
  <c r="H36" i="44"/>
  <c r="AV40"/>
  <c r="AN33" i="14"/>
  <c r="D33" i="62" s="1"/>
  <c r="AR32" i="14"/>
  <c r="AP37" i="44"/>
  <c r="U34" i="14"/>
  <c r="S35"/>
  <c r="O34"/>
  <c r="W33"/>
  <c r="Q35"/>
  <c r="AO33"/>
  <c r="E33" i="62" s="1"/>
  <c r="AQ33" i="14"/>
  <c r="E33" i="63" s="1"/>
  <c r="H37" i="44" l="1"/>
  <c r="V33" i="61"/>
  <c r="AC36" i="28"/>
  <c r="AD36" s="1"/>
  <c r="AG36" s="1"/>
  <c r="AC36" i="27"/>
  <c r="AD36" s="1"/>
  <c r="AC36" i="29"/>
  <c r="AD36" s="1"/>
  <c r="AC36" i="24"/>
  <c r="AD36" s="1"/>
  <c r="AG36" s="1"/>
  <c r="J36" i="44"/>
  <c r="AC35" i="26"/>
  <c r="AD35" s="1"/>
  <c r="T36" i="52"/>
  <c r="M36" i="26" s="1"/>
  <c r="O36" i="52"/>
  <c r="Q36" s="1"/>
  <c r="G37" i="44"/>
  <c r="K37" i="53"/>
  <c r="T37" s="1"/>
  <c r="O37"/>
  <c r="J37"/>
  <c r="S37" s="1"/>
  <c r="N37" i="24" s="1"/>
  <c r="N37" i="53"/>
  <c r="W37" s="1"/>
  <c r="N37" i="29" s="1"/>
  <c r="M37" i="53"/>
  <c r="V37" s="1"/>
  <c r="L37"/>
  <c r="U37" s="1"/>
  <c r="N37" i="27" s="1"/>
  <c r="Q40" i="44"/>
  <c r="M38"/>
  <c r="G33" i="62"/>
  <c r="O32" i="63"/>
  <c r="V32"/>
  <c r="G33"/>
  <c r="V35" i="14"/>
  <c r="R35"/>
  <c r="T35"/>
  <c r="B38" i="44"/>
  <c r="A38"/>
  <c r="H35" i="14"/>
  <c r="D37" i="44"/>
  <c r="AF40"/>
  <c r="N37" i="28"/>
  <c r="N37" i="26"/>
  <c r="AG32" i="29"/>
  <c r="K37" i="38"/>
  <c r="M37" s="1"/>
  <c r="C38" i="53"/>
  <c r="B39"/>
  <c r="AE42" i="44" s="1"/>
  <c r="Q36" i="53"/>
  <c r="B39" i="52"/>
  <c r="P42" i="44" s="1"/>
  <c r="C38" i="52"/>
  <c r="Y37" i="44"/>
  <c r="AB37" s="1"/>
  <c r="AO36"/>
  <c r="AT36" s="1"/>
  <c r="AG32" i="30"/>
  <c r="AV41" i="44"/>
  <c r="AG32" i="27"/>
  <c r="AR33" i="14"/>
  <c r="AP38" i="44"/>
  <c r="AO34" i="14"/>
  <c r="E34" i="62" s="1"/>
  <c r="U35" i="14"/>
  <c r="AP34"/>
  <c r="D34" i="63" s="1"/>
  <c r="S36" i="14"/>
  <c r="Q36"/>
  <c r="O35"/>
  <c r="W34"/>
  <c r="J37" i="44" l="1"/>
  <c r="G38"/>
  <c r="AC37" i="29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L38"/>
  <c r="U38" s="1"/>
  <c r="N38" i="27" s="1"/>
  <c r="K38" i="53"/>
  <c r="T38" s="1"/>
  <c r="O38"/>
  <c r="J38"/>
  <c r="S38" s="1"/>
  <c r="N38" i="24" s="1"/>
  <c r="N38" i="53"/>
  <c r="W38" s="1"/>
  <c r="Q41" i="44"/>
  <c r="T37" i="52"/>
  <c r="M37" i="26" s="1"/>
  <c r="O37" i="52"/>
  <c r="Q37" s="1"/>
  <c r="M39" i="44"/>
  <c r="V33" i="62"/>
  <c r="O33"/>
  <c r="O33" i="63"/>
  <c r="V33"/>
  <c r="R36" i="14"/>
  <c r="T36"/>
  <c r="V36"/>
  <c r="O36"/>
  <c r="B39" i="44"/>
  <c r="A39"/>
  <c r="H36" i="14"/>
  <c r="D38" i="44"/>
  <c r="AF41"/>
  <c r="N38" i="29"/>
  <c r="N38" i="26"/>
  <c r="N38" i="28"/>
  <c r="AG32" i="26"/>
  <c r="K38" i="38"/>
  <c r="M38" s="1"/>
  <c r="C39" i="53"/>
  <c r="B40"/>
  <c r="AE43" i="44" s="1"/>
  <c r="Q37" i="53"/>
  <c r="C39" i="52"/>
  <c r="B40"/>
  <c r="P43" i="44" s="1"/>
  <c r="AG31" i="27"/>
  <c r="AG31" i="30"/>
  <c r="AG31" i="26"/>
  <c r="AG31" i="29"/>
  <c r="Y38" i="44"/>
  <c r="AB38" s="1"/>
  <c r="W35" i="14"/>
  <c r="H38" i="44"/>
  <c r="AO37"/>
  <c r="AT37" s="1"/>
  <c r="AV42"/>
  <c r="AL34" i="14"/>
  <c r="D34" i="61" s="1"/>
  <c r="AQ34" i="14"/>
  <c r="E34" i="63" s="1"/>
  <c r="G34" s="1"/>
  <c r="AP39" i="44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J38" i="44" l="1"/>
  <c r="G39"/>
  <c r="AC37" i="26"/>
  <c r="AD37" s="1"/>
  <c r="AC38" i="28"/>
  <c r="AD38" s="1"/>
  <c r="AG38" s="1"/>
  <c r="AO36" i="14"/>
  <c r="E36" i="62" s="1"/>
  <c r="G36" s="1"/>
  <c r="AC38" i="24"/>
  <c r="AD38" s="1"/>
  <c r="AG38" s="1"/>
  <c r="AC38" i="29"/>
  <c r="AD38" s="1"/>
  <c r="AC38" i="27"/>
  <c r="AD38" s="1"/>
  <c r="Q42" i="44"/>
  <c r="T38" i="52"/>
  <c r="M38" i="26" s="1"/>
  <c r="O38" i="52"/>
  <c r="Q38" s="1"/>
  <c r="K39" i="53"/>
  <c r="T39" s="1"/>
  <c r="O39"/>
  <c r="J39"/>
  <c r="S39" s="1"/>
  <c r="N39"/>
  <c r="W39" s="1"/>
  <c r="M39"/>
  <c r="V39" s="1"/>
  <c r="N39" i="28" s="1"/>
  <c r="L39" i="53"/>
  <c r="U39" s="1"/>
  <c r="M40" i="44"/>
  <c r="V34" i="63"/>
  <c r="O34"/>
  <c r="V34" i="62"/>
  <c r="O34"/>
  <c r="G34" i="61"/>
  <c r="O37" i="14"/>
  <c r="T37"/>
  <c r="AO37" s="1"/>
  <c r="E37" i="62" s="1"/>
  <c r="R37" i="14"/>
  <c r="V37"/>
  <c r="B40" i="44"/>
  <c r="A40"/>
  <c r="H37" i="14"/>
  <c r="D39" i="44"/>
  <c r="AF42"/>
  <c r="N39" i="24"/>
  <c r="N39" i="29"/>
  <c r="N39" i="26"/>
  <c r="N39" i="27"/>
  <c r="AG34" i="30"/>
  <c r="K39" i="38"/>
  <c r="M39" s="1"/>
  <c r="C40" i="53"/>
  <c r="B41"/>
  <c r="AE44" i="44" s="1"/>
  <c r="Q38" i="53"/>
  <c r="C40" i="52"/>
  <c r="B41"/>
  <c r="P44" i="44" s="1"/>
  <c r="AO38"/>
  <c r="AT38" s="1"/>
  <c r="Y39"/>
  <c r="AB39" s="1"/>
  <c r="W36" i="14"/>
  <c r="H39" i="44"/>
  <c r="AG34" i="27"/>
  <c r="AG34" i="26"/>
  <c r="AV43" i="44"/>
  <c r="AR34" i="14"/>
  <c r="AN35"/>
  <c r="D35" i="62" s="1"/>
  <c r="AP36" i="14"/>
  <c r="D36" i="63" s="1"/>
  <c r="AP40" i="44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J39" i="44" l="1"/>
  <c r="G35" i="61"/>
  <c r="V35" s="1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Q43" i="44"/>
  <c r="M41"/>
  <c r="V35" i="63"/>
  <c r="O35"/>
  <c r="O36" i="61"/>
  <c r="V36"/>
  <c r="G36" i="63"/>
  <c r="G35" i="62"/>
  <c r="O36"/>
  <c r="V36"/>
  <c r="V34" i="61"/>
  <c r="O34"/>
  <c r="G37" i="62"/>
  <c r="G40" i="44"/>
  <c r="V38" i="14"/>
  <c r="AQ38" s="1"/>
  <c r="E38" i="63" s="1"/>
  <c r="O38" i="14"/>
  <c r="R38"/>
  <c r="AM38" s="1"/>
  <c r="E38" i="61" s="1"/>
  <c r="T38" i="14"/>
  <c r="B41" i="44"/>
  <c r="A41"/>
  <c r="H38" i="14"/>
  <c r="D40" i="44"/>
  <c r="N40" i="24"/>
  <c r="AF43" i="44"/>
  <c r="N40" i="28"/>
  <c r="AG34" i="29"/>
  <c r="K40" i="38"/>
  <c r="M40" s="1"/>
  <c r="C41" i="53"/>
  <c r="B42"/>
  <c r="AE45" i="44" s="1"/>
  <c r="Q39" i="53"/>
  <c r="B42" i="52"/>
  <c r="P45" i="44" s="1"/>
  <c r="C41" i="52"/>
  <c r="AG33" i="26"/>
  <c r="AG33" i="30"/>
  <c r="AG33" i="29"/>
  <c r="AG33" i="27"/>
  <c r="Y40" i="44"/>
  <c r="AB40" s="1"/>
  <c r="AP37" i="14"/>
  <c r="D37" i="63" s="1"/>
  <c r="H40" i="44"/>
  <c r="AO39"/>
  <c r="AT39" s="1"/>
  <c r="AV44"/>
  <c r="AR36" i="14"/>
  <c r="W37"/>
  <c r="AP41" i="44"/>
  <c r="AN38" i="14"/>
  <c r="D38" i="62" s="1"/>
  <c r="U38" i="14"/>
  <c r="AQ37"/>
  <c r="E37" i="63" s="1"/>
  <c r="Q39" i="14"/>
  <c r="S39"/>
  <c r="AR35"/>
  <c r="AM37"/>
  <c r="E37" i="61" s="1"/>
  <c r="G37" s="1"/>
  <c r="O35" l="1"/>
  <c r="AC40" i="29"/>
  <c r="AD40" s="1"/>
  <c r="AC40" i="27"/>
  <c r="AD40" s="1"/>
  <c r="AC40" i="28"/>
  <c r="AD40" s="1"/>
  <c r="AG40" s="1"/>
  <c r="AC40" i="24"/>
  <c r="AD40" s="1"/>
  <c r="AG40" s="1"/>
  <c r="AC39" i="26"/>
  <c r="AD39" s="1"/>
  <c r="H41" i="44"/>
  <c r="K41" i="53"/>
  <c r="T41" s="1"/>
  <c r="N41" i="26" s="1"/>
  <c r="O41" i="53"/>
  <c r="J41"/>
  <c r="S41" s="1"/>
  <c r="N41" i="24" s="1"/>
  <c r="N41" i="53"/>
  <c r="W41" s="1"/>
  <c r="M41"/>
  <c r="V41" s="1"/>
  <c r="N41" i="28" s="1"/>
  <c r="L41" i="53"/>
  <c r="U41" s="1"/>
  <c r="T40" i="52"/>
  <c r="M40" i="26" s="1"/>
  <c r="O40" i="52"/>
  <c r="Q40" s="1"/>
  <c r="Q44" i="44"/>
  <c r="J40"/>
  <c r="M42"/>
  <c r="O37" i="61"/>
  <c r="V37"/>
  <c r="V35" i="62"/>
  <c r="O35"/>
  <c r="O36" i="63"/>
  <c r="V36"/>
  <c r="V37" i="62"/>
  <c r="O37"/>
  <c r="G37" i="63"/>
  <c r="G41" i="44"/>
  <c r="T39" i="14"/>
  <c r="R39"/>
  <c r="V39"/>
  <c r="B42" i="44"/>
  <c r="A42"/>
  <c r="H39" i="14"/>
  <c r="D41" i="44"/>
  <c r="AF44"/>
  <c r="N41" i="29"/>
  <c r="N41" i="27"/>
  <c r="K41" i="38"/>
  <c r="M41" s="1"/>
  <c r="Q40" i="53"/>
  <c r="C42"/>
  <c r="B43"/>
  <c r="AE46" i="44" s="1"/>
  <c r="B43" i="52"/>
  <c r="P46" i="44" s="1"/>
  <c r="C42" i="52"/>
  <c r="AG36" i="26"/>
  <c r="AO40" i="44"/>
  <c r="AT40" s="1"/>
  <c r="Y41"/>
  <c r="AB41" s="1"/>
  <c r="AG36" i="27"/>
  <c r="AV45" i="44"/>
  <c r="AR37" i="14"/>
  <c r="AL38"/>
  <c r="D38" i="61" s="1"/>
  <c r="G38" s="1"/>
  <c r="AP42" i="44"/>
  <c r="U39" i="14"/>
  <c r="AP38"/>
  <c r="D38" i="63" s="1"/>
  <c r="G38" s="1"/>
  <c r="AO38" i="14"/>
  <c r="E38" i="62" s="1"/>
  <c r="G38" s="1"/>
  <c r="S40" i="14"/>
  <c r="Q40"/>
  <c r="O39"/>
  <c r="W38"/>
  <c r="J41" i="44" l="1"/>
  <c r="AC41" i="24"/>
  <c r="AD41" s="1"/>
  <c r="AG41" s="1"/>
  <c r="AC41" i="27"/>
  <c r="AD41" s="1"/>
  <c r="AC40" i="26"/>
  <c r="AD40" s="1"/>
  <c r="AC41" i="29"/>
  <c r="AD41" s="1"/>
  <c r="AC41" i="28"/>
  <c r="AD41" s="1"/>
  <c r="AG41" s="1"/>
  <c r="G42" i="44"/>
  <c r="T41" i="52"/>
  <c r="M41" i="26" s="1"/>
  <c r="O41" i="52"/>
  <c r="Q41" s="1"/>
  <c r="Q45" i="44"/>
  <c r="M42" i="53"/>
  <c r="V42" s="1"/>
  <c r="N42" i="28" s="1"/>
  <c r="L42" i="53"/>
  <c r="U42" s="1"/>
  <c r="N42" i="27" s="1"/>
  <c r="K42" i="53"/>
  <c r="T42" s="1"/>
  <c r="O42"/>
  <c r="J42"/>
  <c r="S42" s="1"/>
  <c r="N42" i="24" s="1"/>
  <c r="N42" i="53"/>
  <c r="W42" s="1"/>
  <c r="M43" i="44"/>
  <c r="V38" i="62"/>
  <c r="O38"/>
  <c r="V38" i="61"/>
  <c r="O38"/>
  <c r="O37" i="63"/>
  <c r="V37"/>
  <c r="O38"/>
  <c r="V38"/>
  <c r="V40" i="14"/>
  <c r="R40"/>
  <c r="T40"/>
  <c r="B43" i="44"/>
  <c r="A43"/>
  <c r="H40" i="14"/>
  <c r="D42" i="44"/>
  <c r="AF45"/>
  <c r="N42" i="29"/>
  <c r="N42" i="26"/>
  <c r="K42" i="38"/>
  <c r="M42" s="1"/>
  <c r="C43" i="53"/>
  <c r="B44"/>
  <c r="AE47" i="44" s="1"/>
  <c r="Q41" i="53"/>
  <c r="C43" i="52"/>
  <c r="B44"/>
  <c r="P47" i="44" s="1"/>
  <c r="AG36" i="30"/>
  <c r="AG36" i="29"/>
  <c r="AG35"/>
  <c r="AG35" i="30"/>
  <c r="AG35" i="26"/>
  <c r="AG35" i="27"/>
  <c r="Y42" i="44"/>
  <c r="AB42" s="1"/>
  <c r="W39" i="14"/>
  <c r="H42" i="44"/>
  <c r="AO41"/>
  <c r="AT41" s="1"/>
  <c r="AG37" i="27"/>
  <c r="AG37" i="29"/>
  <c r="AG37" i="26"/>
  <c r="AV46" i="44"/>
  <c r="AG37" i="30"/>
  <c r="AR38" i="14"/>
  <c r="AP43" i="44"/>
  <c r="U40" i="14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J42" i="44"/>
  <c r="Q46"/>
  <c r="K43" i="53"/>
  <c r="T43" s="1"/>
  <c r="O43"/>
  <c r="J43"/>
  <c r="S43" s="1"/>
  <c r="N43"/>
  <c r="W43" s="1"/>
  <c r="N43" i="29" s="1"/>
  <c r="M43" i="53"/>
  <c r="V43" s="1"/>
  <c r="L43"/>
  <c r="U43" s="1"/>
  <c r="N43" i="27" s="1"/>
  <c r="T42" i="52"/>
  <c r="M42" i="26" s="1"/>
  <c r="O42" i="52"/>
  <c r="Q42" s="1"/>
  <c r="G43" i="44"/>
  <c r="M44"/>
  <c r="G39" i="62"/>
  <c r="R41" i="14"/>
  <c r="V41"/>
  <c r="AQ41" s="1"/>
  <c r="E41" i="63" s="1"/>
  <c r="T41" i="14"/>
  <c r="AO41" s="1"/>
  <c r="E41" i="62" s="1"/>
  <c r="B44" i="44"/>
  <c r="A44"/>
  <c r="H41" i="14"/>
  <c r="D43" i="44"/>
  <c r="AF46"/>
  <c r="N43" i="24"/>
  <c r="N43" i="26"/>
  <c r="N43" i="28"/>
  <c r="K43" i="38"/>
  <c r="M43" s="1"/>
  <c r="Q42" i="53"/>
  <c r="C44"/>
  <c r="B45"/>
  <c r="AE48" i="44" s="1"/>
  <c r="AG39" i="26"/>
  <c r="C44" i="52"/>
  <c r="B45"/>
  <c r="P48" i="44" s="1"/>
  <c r="AG39" i="27"/>
  <c r="AO42" i="44"/>
  <c r="AT42" s="1"/>
  <c r="W40" i="14"/>
  <c r="H43" i="44"/>
  <c r="Y43"/>
  <c r="AB43" s="1"/>
  <c r="AV47"/>
  <c r="AP44"/>
  <c r="U41" i="14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J43" i="44" l="1"/>
  <c r="AC43" i="27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K44"/>
  <c r="T44" s="1"/>
  <c r="N44" i="26" s="1"/>
  <c r="O44" i="53"/>
  <c r="J44"/>
  <c r="S44" s="1"/>
  <c r="N44"/>
  <c r="W44" s="1"/>
  <c r="N44" i="29" s="1"/>
  <c r="Q47" i="44"/>
  <c r="G44"/>
  <c r="G40" i="62"/>
  <c r="O40" s="1"/>
  <c r="M45" i="44"/>
  <c r="V39" i="63"/>
  <c r="O39"/>
  <c r="V39" i="62"/>
  <c r="O39"/>
  <c r="G39" i="61"/>
  <c r="T42" i="14"/>
  <c r="V42"/>
  <c r="R42"/>
  <c r="O42"/>
  <c r="B45" i="44"/>
  <c r="A45"/>
  <c r="H42" i="14"/>
  <c r="D44" i="44"/>
  <c r="N44" i="24"/>
  <c r="AF47" i="44"/>
  <c r="N44" i="27"/>
  <c r="N44" i="28"/>
  <c r="AG39" i="29"/>
  <c r="AG39" i="30"/>
  <c r="K44" i="38"/>
  <c r="M44" s="1"/>
  <c r="C45" i="53"/>
  <c r="B46"/>
  <c r="AE49" i="44" s="1"/>
  <c r="Q43" i="53"/>
  <c r="B46" i="52"/>
  <c r="P49" i="44" s="1"/>
  <c r="C45" i="52"/>
  <c r="AO43" i="44"/>
  <c r="AT43" s="1"/>
  <c r="W41" i="14"/>
  <c r="H44" i="44"/>
  <c r="Y44"/>
  <c r="AB44" s="1"/>
  <c r="AV48"/>
  <c r="AN41" i="14"/>
  <c r="D41" i="62" s="1"/>
  <c r="G41" s="1"/>
  <c r="AL40" i="14"/>
  <c r="D40" i="61" s="1"/>
  <c r="G40" s="1"/>
  <c r="AP45" i="44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J44" i="44" l="1"/>
  <c r="AC44" i="29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Q48" i="44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M46" i="44"/>
  <c r="V40" i="63"/>
  <c r="O40"/>
  <c r="V41" i="61"/>
  <c r="O41"/>
  <c r="O41" i="63"/>
  <c r="V41"/>
  <c r="V41" i="62"/>
  <c r="O41"/>
  <c r="V39" i="61"/>
  <c r="O39"/>
  <c r="O40"/>
  <c r="V40"/>
  <c r="G45" i="44"/>
  <c r="AM42" i="14"/>
  <c r="E42" i="61" s="1"/>
  <c r="V43" i="14"/>
  <c r="T43"/>
  <c r="O43"/>
  <c r="R43"/>
  <c r="AM43" s="1"/>
  <c r="E43" i="61" s="1"/>
  <c r="B46" i="44"/>
  <c r="A46"/>
  <c r="H43" i="14"/>
  <c r="D45" i="44"/>
  <c r="AF48"/>
  <c r="N45" i="28"/>
  <c r="N45" i="29"/>
  <c r="K45" i="38"/>
  <c r="M45" s="1"/>
  <c r="Q44" i="53"/>
  <c r="C46"/>
  <c r="B47"/>
  <c r="AE50" i="44" s="1"/>
  <c r="B47" i="52"/>
  <c r="P50" i="44" s="1"/>
  <c r="C46" i="52"/>
  <c r="AG38" i="26"/>
  <c r="AG38" i="29"/>
  <c r="AG38" i="27"/>
  <c r="AG38" i="30"/>
  <c r="W42" i="14"/>
  <c r="H45" i="44"/>
  <c r="AO44"/>
  <c r="AT44" s="1"/>
  <c r="Y45"/>
  <c r="AB45" s="1"/>
  <c r="AG40" i="29"/>
  <c r="AG40" i="26"/>
  <c r="AG40" i="27"/>
  <c r="AG40" i="30"/>
  <c r="AV49" i="44"/>
  <c r="AR40" i="14"/>
  <c r="AR41"/>
  <c r="AL42"/>
  <c r="D42" i="61" s="1"/>
  <c r="AQ42" i="14"/>
  <c r="E42" i="63" s="1"/>
  <c r="AP46" i="44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J45" i="44"/>
  <c r="G42" i="61"/>
  <c r="O42" s="1"/>
  <c r="Q49" i="44"/>
  <c r="M46" i="53"/>
  <c r="V46" s="1"/>
  <c r="L46"/>
  <c r="U46" s="1"/>
  <c r="K46"/>
  <c r="T46" s="1"/>
  <c r="O46"/>
  <c r="J46"/>
  <c r="S46" s="1"/>
  <c r="N46" i="24" s="1"/>
  <c r="N46" i="53"/>
  <c r="W46" s="1"/>
  <c r="T45" i="52"/>
  <c r="M45" i="26" s="1"/>
  <c r="O45" i="52"/>
  <c r="Q45" s="1"/>
  <c r="G46" i="44"/>
  <c r="G42" i="63"/>
  <c r="O42" s="1"/>
  <c r="M47" i="44"/>
  <c r="O42" i="62"/>
  <c r="V42"/>
  <c r="G43" i="61"/>
  <c r="R44" i="14"/>
  <c r="T44"/>
  <c r="V44"/>
  <c r="B47" i="44"/>
  <c r="A47"/>
  <c r="H44" i="14"/>
  <c r="D46" i="44"/>
  <c r="AF49"/>
  <c r="N46" i="29"/>
  <c r="N46" i="26"/>
  <c r="N46" i="27"/>
  <c r="N46" i="28"/>
  <c r="K46" i="38"/>
  <c r="M46" s="1"/>
  <c r="C47" i="53"/>
  <c r="B48"/>
  <c r="AE51" i="44" s="1"/>
  <c r="Q45" i="53"/>
  <c r="C47" i="52"/>
  <c r="B48"/>
  <c r="P51" i="44" s="1"/>
  <c r="AG41" i="27"/>
  <c r="AG41" i="30"/>
  <c r="AP43" i="14"/>
  <c r="D43" i="63" s="1"/>
  <c r="H46" i="44"/>
  <c r="Y46"/>
  <c r="AB46" s="1"/>
  <c r="AO45"/>
  <c r="AT45" s="1"/>
  <c r="AV50"/>
  <c r="AG41" i="26"/>
  <c r="AO43" i="14"/>
  <c r="E43" i="62" s="1"/>
  <c r="G43" s="1"/>
  <c r="AR42" i="14"/>
  <c r="AP47" i="44"/>
  <c r="U44" i="1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J46" i="44"/>
  <c r="AC46" i="29"/>
  <c r="AD46" s="1"/>
  <c r="AC45" i="26"/>
  <c r="AD45" s="1"/>
  <c r="Q50" i="44"/>
  <c r="T46" i="52"/>
  <c r="M46" i="26" s="1"/>
  <c r="O46" i="52"/>
  <c r="Q46" s="1"/>
  <c r="K47" i="53"/>
  <c r="T47" s="1"/>
  <c r="O47"/>
  <c r="J47"/>
  <c r="S47" s="1"/>
  <c r="N47"/>
  <c r="W47" s="1"/>
  <c r="N47" i="29" s="1"/>
  <c r="M47" i="53"/>
  <c r="V47" s="1"/>
  <c r="L47"/>
  <c r="U47" s="1"/>
  <c r="G47" i="44"/>
  <c r="V42" i="63"/>
  <c r="M48" i="44"/>
  <c r="O43" i="62"/>
  <c r="V43"/>
  <c r="V43" i="61"/>
  <c r="O43"/>
  <c r="G43" i="63"/>
  <c r="V45" i="14"/>
  <c r="T45"/>
  <c r="R45"/>
  <c r="B48" i="44"/>
  <c r="A48"/>
  <c r="H45" i="14"/>
  <c r="D47" i="44"/>
  <c r="AF50"/>
  <c r="N47" i="24"/>
  <c r="N47" i="28"/>
  <c r="N47" i="26"/>
  <c r="N47" i="27"/>
  <c r="AG42" i="26"/>
  <c r="AG42" i="29"/>
  <c r="AG41"/>
  <c r="AG43" i="27"/>
  <c r="AG43" i="29"/>
  <c r="AG43" i="26"/>
  <c r="AG43" i="30"/>
  <c r="K47" i="38"/>
  <c r="M47" s="1"/>
  <c r="Q46" i="53"/>
  <c r="C48"/>
  <c r="B49"/>
  <c r="AE52" i="44" s="1"/>
  <c r="C48" i="52"/>
  <c r="B49"/>
  <c r="P52" i="44" s="1"/>
  <c r="W44" i="14"/>
  <c r="H47" i="44"/>
  <c r="AO46"/>
  <c r="AT46" s="1"/>
  <c r="Y47"/>
  <c r="AB47" s="1"/>
  <c r="AV51"/>
  <c r="AR43" i="14"/>
  <c r="AP48" i="44"/>
  <c r="U45" i="14"/>
  <c r="O45"/>
  <c r="AN44"/>
  <c r="D44" i="62" s="1"/>
  <c r="AO44" i="14"/>
  <c r="E44" i="62" s="1"/>
  <c r="AP44" i="14"/>
  <c r="D44" i="63" s="1"/>
  <c r="Q46" i="14"/>
  <c r="S46"/>
  <c r="G48" i="44" l="1"/>
  <c r="AC47" i="29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Q51" i="44"/>
  <c r="J47"/>
  <c r="M49"/>
  <c r="V43" i="63"/>
  <c r="O43"/>
  <c r="R46" i="14"/>
  <c r="V46"/>
  <c r="T46"/>
  <c r="AO46" s="1"/>
  <c r="E46" i="62" s="1"/>
  <c r="O46" i="14"/>
  <c r="B49" i="44"/>
  <c r="A49"/>
  <c r="H46" i="14"/>
  <c r="D48" i="44"/>
  <c r="N48" i="24"/>
  <c r="AF51" i="44"/>
  <c r="N48" i="28"/>
  <c r="AG42" i="27"/>
  <c r="AG42" i="30"/>
  <c r="K48" i="38"/>
  <c r="M48" s="1"/>
  <c r="C49" i="53"/>
  <c r="B50"/>
  <c r="AE53" i="44" s="1"/>
  <c r="Q47" i="53"/>
  <c r="B50" i="52"/>
  <c r="P53" i="44" s="1"/>
  <c r="C49" i="52"/>
  <c r="W45" i="14"/>
  <c r="H48" i="44"/>
  <c r="AO47"/>
  <c r="AT47" s="1"/>
  <c r="Y48"/>
  <c r="AB48" s="1"/>
  <c r="AV52"/>
  <c r="AP49"/>
  <c r="AN46" i="14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J48" i="44" l="1"/>
  <c r="G49"/>
  <c r="J49" s="1"/>
  <c r="AC48" i="29"/>
  <c r="AD48" s="1"/>
  <c r="AC48" i="27"/>
  <c r="AD48" s="1"/>
  <c r="AC48" i="28"/>
  <c r="AD48" s="1"/>
  <c r="AG48" s="1"/>
  <c r="AC48" i="24"/>
  <c r="AD48" s="1"/>
  <c r="AG48" s="1"/>
  <c r="AC47" i="26"/>
  <c r="AD47" s="1"/>
  <c r="H49" i="44"/>
  <c r="O44" i="62"/>
  <c r="T48" i="52"/>
  <c r="M48" i="26" s="1"/>
  <c r="O48" i="52"/>
  <c r="Q48" s="1"/>
  <c r="Q52" i="44"/>
  <c r="K49" i="53"/>
  <c r="T49" s="1"/>
  <c r="N49" i="26" s="1"/>
  <c r="O49" i="53"/>
  <c r="J49"/>
  <c r="S49" s="1"/>
  <c r="N49"/>
  <c r="W49" s="1"/>
  <c r="N49" i="29" s="1"/>
  <c r="M49" i="53"/>
  <c r="V49" s="1"/>
  <c r="N49" i="28" s="1"/>
  <c r="L49" i="53"/>
  <c r="U49" s="1"/>
  <c r="N49" i="27" s="1"/>
  <c r="G46" i="62"/>
  <c r="V46" s="1"/>
  <c r="M50" i="44"/>
  <c r="O44" i="63"/>
  <c r="V44"/>
  <c r="G44" i="61"/>
  <c r="O47" i="14"/>
  <c r="V47"/>
  <c r="AQ47" s="1"/>
  <c r="E47" i="63" s="1"/>
  <c r="R47" i="14"/>
  <c r="T47"/>
  <c r="B50" i="44"/>
  <c r="A50"/>
  <c r="H47" i="14"/>
  <c r="D49" i="44"/>
  <c r="AF52"/>
  <c r="N49" i="24"/>
  <c r="K49" i="38"/>
  <c r="M49" s="1"/>
  <c r="Q48" i="53"/>
  <c r="C50"/>
  <c r="B51"/>
  <c r="AE54" i="44" s="1"/>
  <c r="B51" i="52"/>
  <c r="P54" i="44" s="1"/>
  <c r="C50" i="52"/>
  <c r="AO48" i="44"/>
  <c r="AT48" s="1"/>
  <c r="Y49"/>
  <c r="AB49" s="1"/>
  <c r="AG44" i="26"/>
  <c r="AG44" i="30"/>
  <c r="AV53" i="44"/>
  <c r="AG44" i="29"/>
  <c r="AG44" i="27"/>
  <c r="AP46" i="14"/>
  <c r="D46" i="63" s="1"/>
  <c r="AP50" i="44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O46" i="62" l="1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O50"/>
  <c r="J50"/>
  <c r="S50" s="1"/>
  <c r="N50" i="24" s="1"/>
  <c r="N50" i="53"/>
  <c r="W50" s="1"/>
  <c r="N50" i="29" s="1"/>
  <c r="Q53" i="44"/>
  <c r="T49" i="52"/>
  <c r="M49" i="26" s="1"/>
  <c r="O49" i="52"/>
  <c r="Q49" s="1"/>
  <c r="M51" i="44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G50" i="44"/>
  <c r="T48" i="14"/>
  <c r="R48"/>
  <c r="V48"/>
  <c r="B51" i="44"/>
  <c r="A51"/>
  <c r="H48" i="14"/>
  <c r="D50" i="44"/>
  <c r="AF53"/>
  <c r="N50" i="28"/>
  <c r="N50" i="26"/>
  <c r="K50" i="38"/>
  <c r="M50" s="1"/>
  <c r="C51" i="53"/>
  <c r="B52"/>
  <c r="AE55" i="44" s="1"/>
  <c r="Q49" i="53"/>
  <c r="C51" i="52"/>
  <c r="B52"/>
  <c r="P55" i="44" s="1"/>
  <c r="AO49"/>
  <c r="AT49" s="1"/>
  <c r="AP47" i="14"/>
  <c r="D47" i="63" s="1"/>
  <c r="G47" s="1"/>
  <c r="H50" i="44"/>
  <c r="Y50"/>
  <c r="AB50" s="1"/>
  <c r="AG45" i="27"/>
  <c r="AG45" i="29"/>
  <c r="AG45" i="26"/>
  <c r="AV54" i="44"/>
  <c r="AG45" i="30"/>
  <c r="AR45" i="14"/>
  <c r="AR46"/>
  <c r="AP51" i="44"/>
  <c r="U48" i="14"/>
  <c r="Q49"/>
  <c r="O48"/>
  <c r="S49"/>
  <c r="W47"/>
  <c r="AM47"/>
  <c r="E47" i="61" s="1"/>
  <c r="G47" s="1"/>
  <c r="J50" i="44" l="1"/>
  <c r="AC50" i="29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Q54" i="44"/>
  <c r="K51" i="53"/>
  <c r="T51" s="1"/>
  <c r="N51" i="26" s="1"/>
  <c r="O51" i="53"/>
  <c r="J51"/>
  <c r="S51" s="1"/>
  <c r="N51"/>
  <c r="W51" s="1"/>
  <c r="M51"/>
  <c r="V51" s="1"/>
  <c r="N51" i="28" s="1"/>
  <c r="L51" i="53"/>
  <c r="U51" s="1"/>
  <c r="N51" i="27" s="1"/>
  <c r="G51" i="44"/>
  <c r="M52"/>
  <c r="V47" i="61"/>
  <c r="O47"/>
  <c r="V47" i="62"/>
  <c r="O47"/>
  <c r="V47" i="63"/>
  <c r="O47"/>
  <c r="V46"/>
  <c r="O46"/>
  <c r="V49" i="14"/>
  <c r="R49"/>
  <c r="AM49" s="1"/>
  <c r="E49" i="61" s="1"/>
  <c r="T49" i="14"/>
  <c r="O49"/>
  <c r="B52" i="44"/>
  <c r="A52"/>
  <c r="H49" i="14"/>
  <c r="D51" i="44"/>
  <c r="AF54"/>
  <c r="N51" i="24"/>
  <c r="N51" i="29"/>
  <c r="AR47" i="14"/>
  <c r="K51" i="38"/>
  <c r="M51" s="1"/>
  <c r="C52" i="53"/>
  <c r="B53"/>
  <c r="AE56" i="44" s="1"/>
  <c r="Q50" i="53"/>
  <c r="C52" i="52"/>
  <c r="B53"/>
  <c r="P56" i="44" s="1"/>
  <c r="W48" i="14"/>
  <c r="H51" i="44"/>
  <c r="Y51"/>
  <c r="AB51" s="1"/>
  <c r="AO50"/>
  <c r="AT50" s="1"/>
  <c r="AG46" i="26"/>
  <c r="AG46" i="29"/>
  <c r="AG46" i="30"/>
  <c r="AV55" i="44"/>
  <c r="AG46" i="27"/>
  <c r="AP52" i="44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J51" i="44"/>
  <c r="AC51" i="24"/>
  <c r="AD51" s="1"/>
  <c r="AG51" s="1"/>
  <c r="AC51" i="27"/>
  <c r="AD51" s="1"/>
  <c r="AC50" i="26"/>
  <c r="AD50" s="1"/>
  <c r="M52" i="53"/>
  <c r="V52" s="1"/>
  <c r="L52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Q55" i="44"/>
  <c r="G48" i="63"/>
  <c r="V48" s="1"/>
  <c r="M53" i="44"/>
  <c r="G52"/>
  <c r="T50" i="14"/>
  <c r="R50"/>
  <c r="V50"/>
  <c r="B53" i="44"/>
  <c r="A53"/>
  <c r="H50" i="14"/>
  <c r="D52" i="44"/>
  <c r="AF55"/>
  <c r="N52" i="28"/>
  <c r="N52" i="26"/>
  <c r="K52" i="38"/>
  <c r="M52" s="1"/>
  <c r="C53" i="53"/>
  <c r="B54"/>
  <c r="AE57" i="44" s="1"/>
  <c r="Q51" i="53"/>
  <c r="B54" i="52"/>
  <c r="P57" i="44" s="1"/>
  <c r="C53" i="52"/>
  <c r="Y52" i="44"/>
  <c r="AB52" s="1"/>
  <c r="AO51"/>
  <c r="AT51" s="1"/>
  <c r="W49" i="14"/>
  <c r="H52" i="44"/>
  <c r="AV56"/>
  <c r="AO49" i="14"/>
  <c r="E49" i="62" s="1"/>
  <c r="G49" s="1"/>
  <c r="AL49" i="14"/>
  <c r="D49" i="61" s="1"/>
  <c r="G49" s="1"/>
  <c r="AN48" i="14"/>
  <c r="D48" i="62" s="1"/>
  <c r="AL48" i="14"/>
  <c r="D48" i="61" s="1"/>
  <c r="AP53" i="44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J52" i="44"/>
  <c r="T52" i="52"/>
  <c r="M52" i="26" s="1"/>
  <c r="O52" i="52"/>
  <c r="Q52" s="1"/>
  <c r="O48" i="63"/>
  <c r="Q56" i="44"/>
  <c r="K53" i="53"/>
  <c r="T53" s="1"/>
  <c r="O53"/>
  <c r="J53"/>
  <c r="S53" s="1"/>
  <c r="N53" i="24" s="1"/>
  <c r="N53" i="53"/>
  <c r="W53" s="1"/>
  <c r="M53"/>
  <c r="V53" s="1"/>
  <c r="N53" i="28" s="1"/>
  <c r="L53" i="53"/>
  <c r="U53" s="1"/>
  <c r="G53" i="44"/>
  <c r="G48" i="62"/>
  <c r="V48" s="1"/>
  <c r="G48" i="61"/>
  <c r="V48" s="1"/>
  <c r="M54" i="44"/>
  <c r="V49" i="62"/>
  <c r="O49"/>
  <c r="V49" i="61"/>
  <c r="O49"/>
  <c r="G49" i="63"/>
  <c r="V51" i="14"/>
  <c r="R51"/>
  <c r="T51"/>
  <c r="B54" i="44"/>
  <c r="A54"/>
  <c r="H51" i="14"/>
  <c r="D53" i="44"/>
  <c r="AF56"/>
  <c r="N53" i="26"/>
  <c r="N53" i="27"/>
  <c r="N53" i="29"/>
  <c r="AG48" i="27"/>
  <c r="AG48" i="30"/>
  <c r="K53" i="38"/>
  <c r="M53" s="1"/>
  <c r="Q52" i="53"/>
  <c r="C54"/>
  <c r="B55"/>
  <c r="AE58" i="44" s="1"/>
  <c r="B55" i="52"/>
  <c r="P58" i="44" s="1"/>
  <c r="C54" i="52"/>
  <c r="AG47" i="27"/>
  <c r="AG47" i="30"/>
  <c r="AG47" i="29"/>
  <c r="AG47" i="26"/>
  <c r="AO52" i="44"/>
  <c r="AT52" s="1"/>
  <c r="Y53"/>
  <c r="AB53" s="1"/>
  <c r="W50" i="14"/>
  <c r="H53" i="44"/>
  <c r="AV57"/>
  <c r="AG48" i="29"/>
  <c r="AR49" i="14"/>
  <c r="AR48"/>
  <c r="AP54" i="44"/>
  <c r="Q52" i="14"/>
  <c r="S52"/>
  <c r="U51"/>
  <c r="AM50"/>
  <c r="E50" i="61" s="1"/>
  <c r="AN50" i="14"/>
  <c r="D50" i="62" s="1"/>
  <c r="AO50" i="14"/>
  <c r="E50" i="62" s="1"/>
  <c r="AP50" i="14"/>
  <c r="D50" i="63" s="1"/>
  <c r="O51" i="14"/>
  <c r="G54" i="44" l="1"/>
  <c r="J53"/>
  <c r="AC53" i="24"/>
  <c r="AD53" s="1"/>
  <c r="AG53" s="1"/>
  <c r="AC53" i="28"/>
  <c r="AD53" s="1"/>
  <c r="AG53" s="1"/>
  <c r="AC53" i="27"/>
  <c r="AD53" s="1"/>
  <c r="AC53" i="29"/>
  <c r="AD53" s="1"/>
  <c r="AC52" i="26"/>
  <c r="AD52" s="1"/>
  <c r="Q57" i="44"/>
  <c r="M54" i="53"/>
  <c r="V54" s="1"/>
  <c r="L54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H54" i="44"/>
  <c r="J54" s="1"/>
  <c r="O48" i="62"/>
  <c r="O48" i="61"/>
  <c r="M55" i="44"/>
  <c r="O49" i="63"/>
  <c r="V49"/>
  <c r="G50" i="62"/>
  <c r="T52" i="14"/>
  <c r="R52"/>
  <c r="AM52" s="1"/>
  <c r="E52" i="61" s="1"/>
  <c r="V52" i="14"/>
  <c r="AQ52" s="1"/>
  <c r="E52" i="63" s="1"/>
  <c r="O52" i="14"/>
  <c r="B55" i="44"/>
  <c r="A55"/>
  <c r="H52" i="14"/>
  <c r="D54" i="44"/>
  <c r="AF57"/>
  <c r="N54" i="29"/>
  <c r="N54" i="26"/>
  <c r="N54" i="27"/>
  <c r="N54" i="28"/>
  <c r="AG48" i="26"/>
  <c r="K54" i="38"/>
  <c r="M54" s="1"/>
  <c r="C55" i="53"/>
  <c r="B56"/>
  <c r="AE59" i="44" s="1"/>
  <c r="Q53" i="53"/>
  <c r="C55" i="52"/>
  <c r="B56"/>
  <c r="P59" i="44" s="1"/>
  <c r="AO53"/>
  <c r="AT53" s="1"/>
  <c r="Y54"/>
  <c r="AB54" s="1"/>
  <c r="AV58"/>
  <c r="AP55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G55" i="44" l="1"/>
  <c r="AC54" i="24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Q58" i="44"/>
  <c r="G52" i="61"/>
  <c r="O52" s="1"/>
  <c r="M56" i="44"/>
  <c r="O50" i="63"/>
  <c r="V50"/>
  <c r="V50" i="61"/>
  <c r="O50"/>
  <c r="V50" i="62"/>
  <c r="O50"/>
  <c r="O53" i="14"/>
  <c r="V53"/>
  <c r="AQ53" s="1"/>
  <c r="E53" i="63" s="1"/>
  <c r="R53" i="14"/>
  <c r="T53"/>
  <c r="B56" i="44"/>
  <c r="A56"/>
  <c r="H53" i="14"/>
  <c r="D55" i="44"/>
  <c r="AF58"/>
  <c r="N55" i="28"/>
  <c r="N55" i="29"/>
  <c r="N55" i="26"/>
  <c r="K55" i="38"/>
  <c r="M55" s="1"/>
  <c r="Q54" i="53"/>
  <c r="C56"/>
  <c r="B57"/>
  <c r="AE60" i="44" s="1"/>
  <c r="C56" i="52"/>
  <c r="B57"/>
  <c r="P60" i="44" s="1"/>
  <c r="AG51" i="29"/>
  <c r="AG51" i="30"/>
  <c r="AG51" i="27"/>
  <c r="Y55" i="44"/>
  <c r="AB55" s="1"/>
  <c r="W52" i="14"/>
  <c r="H55" i="44"/>
  <c r="AO54"/>
  <c r="AT54" s="1"/>
  <c r="AV59"/>
  <c r="AG50" i="26"/>
  <c r="AG51"/>
  <c r="AG50" i="30"/>
  <c r="AG50" i="27"/>
  <c r="AG50" i="29"/>
  <c r="AN52" i="14"/>
  <c r="D52" i="62" s="1"/>
  <c r="AP56" i="44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J55" i="44" l="1"/>
  <c r="V52" i="6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G56" i="44"/>
  <c r="Q59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M57" i="44"/>
  <c r="V51" i="63"/>
  <c r="O51"/>
  <c r="V51" i="61"/>
  <c r="O51"/>
  <c r="V52" i="63"/>
  <c r="O52"/>
  <c r="V51" i="62"/>
  <c r="O51"/>
  <c r="G52"/>
  <c r="O54" i="14"/>
  <c r="R54"/>
  <c r="T54"/>
  <c r="V54"/>
  <c r="B57" i="44"/>
  <c r="A57"/>
  <c r="H54" i="14"/>
  <c r="D56" i="44"/>
  <c r="N56" i="24"/>
  <c r="AF59" i="44"/>
  <c r="N56" i="29"/>
  <c r="N56" i="26"/>
  <c r="K56" i="38"/>
  <c r="M56" s="1"/>
  <c r="C57" i="53"/>
  <c r="B58"/>
  <c r="AE61" i="44" s="1"/>
  <c r="Q55" i="53"/>
  <c r="B58" i="52"/>
  <c r="P61" i="44" s="1"/>
  <c r="C57" i="52"/>
  <c r="AG49" i="30"/>
  <c r="AG49" i="27"/>
  <c r="AG49" i="29"/>
  <c r="AG49" i="26"/>
  <c r="Y56" i="44"/>
  <c r="AB56" s="1"/>
  <c r="AP53" i="14"/>
  <c r="D53" i="63" s="1"/>
  <c r="G53" s="1"/>
  <c r="H56" i="44"/>
  <c r="AO55"/>
  <c r="AT55" s="1"/>
  <c r="AV60"/>
  <c r="AR51" i="14"/>
  <c r="AR52"/>
  <c r="AP57" i="44"/>
  <c r="S55" i="14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J56" i="44" l="1"/>
  <c r="AC56" i="27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/>
  <c r="W57" s="1"/>
  <c r="M57"/>
  <c r="V57" s="1"/>
  <c r="L57"/>
  <c r="U57" s="1"/>
  <c r="N57" i="27" s="1"/>
  <c r="Q60" i="44"/>
  <c r="T56" i="52"/>
  <c r="M56" i="26" s="1"/>
  <c r="O56" i="52"/>
  <c r="Q56" s="1"/>
  <c r="H57" i="44"/>
  <c r="G57"/>
  <c r="M58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B58" i="44"/>
  <c r="A58"/>
  <c r="H55" i="14"/>
  <c r="D57" i="44"/>
  <c r="AF60"/>
  <c r="N57" i="24"/>
  <c r="N57" i="28"/>
  <c r="N57" i="29"/>
  <c r="N57" i="26"/>
  <c r="K57" i="38"/>
  <c r="M57" s="1"/>
  <c r="C58" i="53"/>
  <c r="B59"/>
  <c r="AE62" i="44" s="1"/>
  <c r="Q56" i="53"/>
  <c r="B59" i="52"/>
  <c r="P62" i="44" s="1"/>
  <c r="C58" i="52"/>
  <c r="AO56" i="44"/>
  <c r="AT56" s="1"/>
  <c r="Y57"/>
  <c r="AB57" s="1"/>
  <c r="AV61"/>
  <c r="AR53" i="14"/>
  <c r="AO54"/>
  <c r="E54" i="62" s="1"/>
  <c r="G54" s="1"/>
  <c r="AP58" i="44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J57" i="44" l="1"/>
  <c r="G58"/>
  <c r="AC57" i="24"/>
  <c r="AD57" s="1"/>
  <c r="AG57" s="1"/>
  <c r="AC57" i="28"/>
  <c r="AD57" s="1"/>
  <c r="AG57" s="1"/>
  <c r="AC56" i="26"/>
  <c r="AD56" s="1"/>
  <c r="AC57" i="29"/>
  <c r="AD57" s="1"/>
  <c r="AC57" i="27"/>
  <c r="AD57" s="1"/>
  <c r="Q61" i="44"/>
  <c r="M58" i="53"/>
  <c r="V58" s="1"/>
  <c r="L58"/>
  <c r="U58" s="1"/>
  <c r="K58"/>
  <c r="T58" s="1"/>
  <c r="N58" i="26" s="1"/>
  <c r="O58" i="53"/>
  <c r="J58"/>
  <c r="S58" s="1"/>
  <c r="N58"/>
  <c r="W58" s="1"/>
  <c r="T57" i="52"/>
  <c r="M57" i="26" s="1"/>
  <c r="O57" i="52"/>
  <c r="Q57" s="1"/>
  <c r="G54" i="63"/>
  <c r="V54" s="1"/>
  <c r="M59" i="44"/>
  <c r="V54" i="62"/>
  <c r="O54"/>
  <c r="V54" i="61"/>
  <c r="O54"/>
  <c r="G55" i="62"/>
  <c r="R56" i="14"/>
  <c r="T56"/>
  <c r="V56"/>
  <c r="B59" i="44"/>
  <c r="A59"/>
  <c r="H56" i="14"/>
  <c r="D58" i="44"/>
  <c r="N58" i="24"/>
  <c r="AF61" i="44"/>
  <c r="N58" i="27"/>
  <c r="N58" i="28"/>
  <c r="N58" i="29"/>
  <c r="K58" i="38"/>
  <c r="M58" s="1"/>
  <c r="C59" i="53"/>
  <c r="B60"/>
  <c r="AE63" i="44" s="1"/>
  <c r="Q57" i="53"/>
  <c r="C59" i="52"/>
  <c r="B60"/>
  <c r="P63" i="44" s="1"/>
  <c r="AO57"/>
  <c r="AT57" s="1"/>
  <c r="Y58"/>
  <c r="AB58" s="1"/>
  <c r="AP55" i="14"/>
  <c r="D55" i="63" s="1"/>
  <c r="G55" s="1"/>
  <c r="H58" i="44"/>
  <c r="AV62"/>
  <c r="AR54" i="14"/>
  <c r="AP59" i="44"/>
  <c r="U56" i="14"/>
  <c r="W55"/>
  <c r="Q57"/>
  <c r="S57"/>
  <c r="O56"/>
  <c r="AM55"/>
  <c r="E55" i="61" s="1"/>
  <c r="G55" s="1"/>
  <c r="J58" i="44" l="1"/>
  <c r="H59"/>
  <c r="AC58" i="27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Q62" i="44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M60" i="44"/>
  <c r="V55" i="61"/>
  <c r="O55"/>
  <c r="O55" i="63"/>
  <c r="V55"/>
  <c r="V55" i="62"/>
  <c r="O55"/>
  <c r="G59" i="44"/>
  <c r="R57" i="14"/>
  <c r="O57"/>
  <c r="V57"/>
  <c r="T57"/>
  <c r="B60" i="44"/>
  <c r="A60"/>
  <c r="H57" i="14"/>
  <c r="D59" i="44"/>
  <c r="AF62"/>
  <c r="N59" i="24"/>
  <c r="N59" i="29"/>
  <c r="AR55" i="14"/>
  <c r="K59" i="38"/>
  <c r="M59" s="1"/>
  <c r="Q58" i="53"/>
  <c r="C60"/>
  <c r="B61"/>
  <c r="AE64" i="44" s="1"/>
  <c r="C60" i="52"/>
  <c r="B61"/>
  <c r="P64" i="44" s="1"/>
  <c r="AG52" i="30"/>
  <c r="AG52" i="26"/>
  <c r="AG52" i="29"/>
  <c r="AG52" i="27"/>
  <c r="Y59" i="44"/>
  <c r="AB59" s="1"/>
  <c r="AO58"/>
  <c r="AT58" s="1"/>
  <c r="AG54" i="27"/>
  <c r="AG55" i="30"/>
  <c r="AG54"/>
  <c r="AV63" i="44"/>
  <c r="AG55" i="27"/>
  <c r="AG55" i="26"/>
  <c r="AG54"/>
  <c r="AG55" i="29"/>
  <c r="AG54"/>
  <c r="AP60" i="4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J59" i="44" l="1"/>
  <c r="AC59" i="24"/>
  <c r="AD59" s="1"/>
  <c r="AG59" s="1"/>
  <c r="AC59" i="28"/>
  <c r="AD59" s="1"/>
  <c r="AG59" s="1"/>
  <c r="AC59" i="29"/>
  <c r="AD59" s="1"/>
  <c r="AC59" i="27"/>
  <c r="AD59" s="1"/>
  <c r="AC58" i="26"/>
  <c r="AD58" s="1"/>
  <c r="H60" i="44"/>
  <c r="M60" i="53"/>
  <c r="V60" s="1"/>
  <c r="L60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Q63" i="44"/>
  <c r="M61"/>
  <c r="G60"/>
  <c r="G56" i="63"/>
  <c r="G56" i="61"/>
  <c r="AQ57" i="14"/>
  <c r="E57" i="63" s="1"/>
  <c r="O58" i="14"/>
  <c r="T58"/>
  <c r="V58"/>
  <c r="R58"/>
  <c r="B61" i="44"/>
  <c r="A61"/>
  <c r="H58" i="14"/>
  <c r="D60" i="44"/>
  <c r="AF63"/>
  <c r="N60" i="27"/>
  <c r="N60" i="28"/>
  <c r="K60" i="38"/>
  <c r="M60" s="1"/>
  <c r="C61" i="53"/>
  <c r="B62"/>
  <c r="AE65" i="44" s="1"/>
  <c r="Q59" i="53"/>
  <c r="B62" i="52"/>
  <c r="P65" i="44" s="1"/>
  <c r="C61" i="52"/>
  <c r="AG53" i="27"/>
  <c r="AG53" i="26"/>
  <c r="AG53" i="30"/>
  <c r="AG53" i="29"/>
  <c r="AO59" i="44"/>
  <c r="AT59" s="1"/>
  <c r="Y60"/>
  <c r="AB60" s="1"/>
  <c r="AV64"/>
  <c r="AP57" i="14"/>
  <c r="D57" i="63" s="1"/>
  <c r="AP61" i="44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J60" i="44" l="1"/>
  <c r="AC60" i="28"/>
  <c r="AD60" s="1"/>
  <c r="AG60" s="1"/>
  <c r="AC60" i="29"/>
  <c r="AD60" s="1"/>
  <c r="H61" i="44"/>
  <c r="AC60" i="27"/>
  <c r="AD60" s="1"/>
  <c r="AC59" i="26"/>
  <c r="AD59" s="1"/>
  <c r="AC60" i="24"/>
  <c r="AD60" s="1"/>
  <c r="AG60" s="1"/>
  <c r="Q64" i="44"/>
  <c r="K61" i="53"/>
  <c r="T61" s="1"/>
  <c r="O61"/>
  <c r="J61"/>
  <c r="S61" s="1"/>
  <c r="N61" i="24" s="1"/>
  <c r="N61" i="53"/>
  <c r="W61" s="1"/>
  <c r="M61"/>
  <c r="V61" s="1"/>
  <c r="N61" i="28" s="1"/>
  <c r="L61" i="53"/>
  <c r="U61" s="1"/>
  <c r="T60" i="52"/>
  <c r="M60" i="26" s="1"/>
  <c r="O60" i="52"/>
  <c r="Q60" s="1"/>
  <c r="G57" i="63"/>
  <c r="V57" s="1"/>
  <c r="M62" i="44"/>
  <c r="O57" i="62"/>
  <c r="V57"/>
  <c r="V57" i="61"/>
  <c r="O57"/>
  <c r="O56" i="63"/>
  <c r="V56"/>
  <c r="AR56" i="14"/>
  <c r="E56" i="62"/>
  <c r="G56" s="1"/>
  <c r="O56" i="61"/>
  <c r="V56"/>
  <c r="G61" i="44"/>
  <c r="V59" i="14"/>
  <c r="R59"/>
  <c r="T59"/>
  <c r="B62" i="44"/>
  <c r="A62"/>
  <c r="H59" i="14"/>
  <c r="D61" i="44"/>
  <c r="AF64"/>
  <c r="N61" i="26"/>
  <c r="N61" i="27"/>
  <c r="N61" i="29"/>
  <c r="AG56"/>
  <c r="K61" i="38"/>
  <c r="M61" s="1"/>
  <c r="C62" i="53"/>
  <c r="B63"/>
  <c r="AE66" i="44" s="1"/>
  <c r="Q60" i="53"/>
  <c r="B63" i="52"/>
  <c r="P66" i="44" s="1"/>
  <c r="C62" i="52"/>
  <c r="AO60" i="44"/>
  <c r="AT60" s="1"/>
  <c r="Y61"/>
  <c r="AB61" s="1"/>
  <c r="AG56" i="26"/>
  <c r="AV65" i="44"/>
  <c r="AG56" i="30"/>
  <c r="AG56" i="27"/>
  <c r="AL58" i="14"/>
  <c r="D58" i="61" s="1"/>
  <c r="AO58" i="14"/>
  <c r="E58" i="62" s="1"/>
  <c r="G58" s="1"/>
  <c r="AP58" i="14"/>
  <c r="D58" i="63" s="1"/>
  <c r="W58" i="14"/>
  <c r="AR57"/>
  <c r="AP62" i="44"/>
  <c r="S60" i="14"/>
  <c r="U59"/>
  <c r="AQ58"/>
  <c r="E58" i="63" s="1"/>
  <c r="Q60" i="14"/>
  <c r="AM58"/>
  <c r="E58" i="61" s="1"/>
  <c r="O59" i="14"/>
  <c r="J61" i="44" l="1"/>
  <c r="AC61" i="28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G62" i="44"/>
  <c r="Q65"/>
  <c r="M62" i="53"/>
  <c r="V62" s="1"/>
  <c r="N62" i="28" s="1"/>
  <c r="L62" i="53"/>
  <c r="U62" s="1"/>
  <c r="K62"/>
  <c r="T62" s="1"/>
  <c r="O62"/>
  <c r="J62"/>
  <c r="S62" s="1"/>
  <c r="N62" i="24" s="1"/>
  <c r="N62" i="53"/>
  <c r="W62" s="1"/>
  <c r="N62" i="29" s="1"/>
  <c r="O57" i="63"/>
  <c r="M63" i="44"/>
  <c r="V58" i="62"/>
  <c r="O58"/>
  <c r="O56"/>
  <c r="V56"/>
  <c r="G58" i="63"/>
  <c r="G58" i="61"/>
  <c r="T60" i="14"/>
  <c r="R60"/>
  <c r="V60"/>
  <c r="B63" i="44"/>
  <c r="A63"/>
  <c r="H60" i="14"/>
  <c r="D62" i="44"/>
  <c r="AF65"/>
  <c r="N62" i="26"/>
  <c r="N62" i="27"/>
  <c r="K62" i="38"/>
  <c r="M62" s="1"/>
  <c r="C63" i="53"/>
  <c r="B64"/>
  <c r="AE67" i="44" s="1"/>
  <c r="Q61" i="53"/>
  <c r="C63" i="52"/>
  <c r="B64"/>
  <c r="P67" i="44" s="1"/>
  <c r="AO61"/>
  <c r="AT61" s="1"/>
  <c r="W59" i="14"/>
  <c r="H62" i="44"/>
  <c r="Y62"/>
  <c r="AB62" s="1"/>
  <c r="AV66"/>
  <c r="AR58" i="14"/>
  <c r="AP63" i="44"/>
  <c r="U60" i="14"/>
  <c r="S61"/>
  <c r="AO59"/>
  <c r="E59" i="62" s="1"/>
  <c r="AQ59" i="14"/>
  <c r="E59" i="63" s="1"/>
  <c r="O60" i="14"/>
  <c r="Q61"/>
  <c r="AP59"/>
  <c r="D59" i="63" s="1"/>
  <c r="J62" i="44" l="1"/>
  <c r="AC62" i="27"/>
  <c r="AD62" s="1"/>
  <c r="AC62" i="24"/>
  <c r="AD62" s="1"/>
  <c r="AG62" s="1"/>
  <c r="AC62" i="28"/>
  <c r="AD62" s="1"/>
  <c r="AG62" s="1"/>
  <c r="AC61" i="26"/>
  <c r="AD61" s="1"/>
  <c r="AC62" i="29"/>
  <c r="AD62" s="1"/>
  <c r="G63" i="44"/>
  <c r="Q66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M64" i="44"/>
  <c r="V58" i="63"/>
  <c r="O58"/>
  <c r="G59"/>
  <c r="O58" i="61"/>
  <c r="V58"/>
  <c r="V61" i="14"/>
  <c r="AQ61" s="1"/>
  <c r="E61" i="63" s="1"/>
  <c r="O61" i="14"/>
  <c r="R61"/>
  <c r="T61"/>
  <c r="B64" i="44"/>
  <c r="A64"/>
  <c r="H61" i="14"/>
  <c r="D63" i="44"/>
  <c r="AF66"/>
  <c r="N63" i="24"/>
  <c r="N63" i="26"/>
  <c r="N63" i="28"/>
  <c r="K63" i="38"/>
  <c r="M63" s="1"/>
  <c r="Q62" i="53"/>
  <c r="C64"/>
  <c r="B65"/>
  <c r="AE68" i="44" s="1"/>
  <c r="C64" i="52"/>
  <c r="B65"/>
  <c r="P68" i="44" s="1"/>
  <c r="AO62"/>
  <c r="AT62" s="1"/>
  <c r="W60" i="14"/>
  <c r="H63" i="44"/>
  <c r="Y63"/>
  <c r="AB63" s="1"/>
  <c r="AG59" i="29"/>
  <c r="AG58" i="27"/>
  <c r="AG58" i="30"/>
  <c r="AG58" i="26"/>
  <c r="AV67" i="44"/>
  <c r="AG58" i="29"/>
  <c r="AL59" i="14"/>
  <c r="D59" i="61" s="1"/>
  <c r="AN59" i="14"/>
  <c r="D59" i="62" s="1"/>
  <c r="G59" s="1"/>
  <c r="AP64" i="44"/>
  <c r="AN60" i="14"/>
  <c r="D60" i="62" s="1"/>
  <c r="S62" i="14"/>
  <c r="Q62"/>
  <c r="AP60"/>
  <c r="D60" i="63" s="1"/>
  <c r="AN61" i="14"/>
  <c r="D61" i="62" s="1"/>
  <c r="U61" i="14"/>
  <c r="AM59"/>
  <c r="E59" i="61" s="1"/>
  <c r="G64" i="44" l="1"/>
  <c r="AC63" i="27"/>
  <c r="AD63" s="1"/>
  <c r="AC63" i="29"/>
  <c r="AD63" s="1"/>
  <c r="AC63" i="24"/>
  <c r="AD63" s="1"/>
  <c r="AG63" s="1"/>
  <c r="AC62" i="26"/>
  <c r="AD62" s="1"/>
  <c r="AC63" i="28"/>
  <c r="AD63" s="1"/>
  <c r="AG63" s="1"/>
  <c r="J63" i="44"/>
  <c r="T63" i="52"/>
  <c r="M63" i="26" s="1"/>
  <c r="O63" i="52"/>
  <c r="Q63" s="1"/>
  <c r="M64" i="53"/>
  <c r="V64" s="1"/>
  <c r="L64"/>
  <c r="U64" s="1"/>
  <c r="K64"/>
  <c r="T64" s="1"/>
  <c r="N64" i="26" s="1"/>
  <c r="O64" i="53"/>
  <c r="J64"/>
  <c r="S64" s="1"/>
  <c r="N64" i="24" s="1"/>
  <c r="N64" i="53"/>
  <c r="W64" s="1"/>
  <c r="H64" i="44"/>
  <c r="Q67"/>
  <c r="M65"/>
  <c r="V59" i="62"/>
  <c r="O59"/>
  <c r="V59" i="63"/>
  <c r="O59"/>
  <c r="G59" i="61"/>
  <c r="T62" i="14"/>
  <c r="R62"/>
  <c r="V62"/>
  <c r="B65" i="44"/>
  <c r="A65"/>
  <c r="H62" i="14"/>
  <c r="D64" i="44"/>
  <c r="AF67"/>
  <c r="N64" i="27"/>
  <c r="N64" i="28"/>
  <c r="N64" i="29"/>
  <c r="AG59" i="30"/>
  <c r="K64" i="38"/>
  <c r="M64" s="1"/>
  <c r="C65" i="53"/>
  <c r="B66"/>
  <c r="AE69" i="44" s="1"/>
  <c r="Q63" i="53"/>
  <c r="B66" i="52"/>
  <c r="P69" i="44" s="1"/>
  <c r="C65" i="52"/>
  <c r="AG59" i="26"/>
  <c r="AG59" i="27"/>
  <c r="AG57" i="30"/>
  <c r="AG57" i="29"/>
  <c r="AG57" i="27"/>
  <c r="AG57" i="26"/>
  <c r="Y64" i="44"/>
  <c r="AB64" s="1"/>
  <c r="AO63"/>
  <c r="AT63" s="1"/>
  <c r="AV68"/>
  <c r="AR59" i="14"/>
  <c r="AL61"/>
  <c r="D61" i="61" s="1"/>
  <c r="AP61" i="14"/>
  <c r="D61" i="63" s="1"/>
  <c r="G61" s="1"/>
  <c r="AO61" i="14"/>
  <c r="E61" i="62" s="1"/>
  <c r="G61" s="1"/>
  <c r="W61" i="14"/>
  <c r="AP65" i="44"/>
  <c r="Q63" i="14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J64" i="44" l="1"/>
  <c r="AC64" i="24"/>
  <c r="AD64" s="1"/>
  <c r="AG64" s="1"/>
  <c r="AC64" i="27"/>
  <c r="AD64" s="1"/>
  <c r="G61" i="61"/>
  <c r="V61" s="1"/>
  <c r="AC64" i="28"/>
  <c r="AD64" s="1"/>
  <c r="AG64" s="1"/>
  <c r="AC64" i="29"/>
  <c r="AD64" s="1"/>
  <c r="AC63" i="26"/>
  <c r="AD63" s="1"/>
  <c r="Q68" i="44"/>
  <c r="K65" i="53"/>
  <c r="T65" s="1"/>
  <c r="O65"/>
  <c r="J65"/>
  <c r="S65" s="1"/>
  <c r="N65"/>
  <c r="W65" s="1"/>
  <c r="M65"/>
  <c r="V65" s="1"/>
  <c r="L65"/>
  <c r="U65" s="1"/>
  <c r="T64" i="52"/>
  <c r="M64" i="26" s="1"/>
  <c r="O64" i="52"/>
  <c r="Q64" s="1"/>
  <c r="G65" i="44"/>
  <c r="G60" i="61"/>
  <c r="V60" s="1"/>
  <c r="M66" i="44"/>
  <c r="O61" i="62"/>
  <c r="V61"/>
  <c r="O60" i="63"/>
  <c r="V60"/>
  <c r="V60" i="62"/>
  <c r="O60"/>
  <c r="O61" i="63"/>
  <c r="V61"/>
  <c r="V59" i="61"/>
  <c r="O59"/>
  <c r="T63" i="14"/>
  <c r="V63"/>
  <c r="R63"/>
  <c r="B66" i="44"/>
  <c r="A66"/>
  <c r="H63" i="14"/>
  <c r="D65" i="44"/>
  <c r="AF68"/>
  <c r="N65" i="24"/>
  <c r="N65" i="27"/>
  <c r="N65" i="28"/>
  <c r="N65" i="29"/>
  <c r="N65" i="26"/>
  <c r="K65" i="38"/>
  <c r="M65" s="1"/>
  <c r="Q64" i="53"/>
  <c r="C66"/>
  <c r="B67"/>
  <c r="AE70" i="44" s="1"/>
  <c r="B67" i="52"/>
  <c r="P70" i="44" s="1"/>
  <c r="C66" i="52"/>
  <c r="AO64" i="44"/>
  <c r="AT64" s="1"/>
  <c r="W62" i="14"/>
  <c r="H65" i="44"/>
  <c r="Y65"/>
  <c r="AB65" s="1"/>
  <c r="AV69"/>
  <c r="AR61" i="14"/>
  <c r="AR60"/>
  <c r="AP66" i="44"/>
  <c r="Q64" i="14"/>
  <c r="AN62"/>
  <c r="D62" i="62" s="1"/>
  <c r="AL62" i="14"/>
  <c r="D62" i="61" s="1"/>
  <c r="U63" i="14"/>
  <c r="O63"/>
  <c r="S64"/>
  <c r="AP62"/>
  <c r="D62" i="63" s="1"/>
  <c r="J65" i="44" l="1"/>
  <c r="O61" i="61"/>
  <c r="O60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Q69" i="44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G66" i="44"/>
  <c r="M67"/>
  <c r="R64" i="14"/>
  <c r="V64"/>
  <c r="T64"/>
  <c r="O64"/>
  <c r="B67" i="44"/>
  <c r="A67"/>
  <c r="H64" i="14"/>
  <c r="D66" i="44"/>
  <c r="N66" i="24"/>
  <c r="AF69" i="44"/>
  <c r="K66" i="38"/>
  <c r="M66" s="1"/>
  <c r="C67" i="53"/>
  <c r="B68"/>
  <c r="AE71" i="44" s="1"/>
  <c r="Q65" i="53"/>
  <c r="C67" i="52"/>
  <c r="B68"/>
  <c r="P71" i="44" s="1"/>
  <c r="Y66"/>
  <c r="AB66" s="1"/>
  <c r="W63" i="14"/>
  <c r="H66" i="44"/>
  <c r="AO65"/>
  <c r="AT65" s="1"/>
  <c r="AV70"/>
  <c r="AG61" i="30"/>
  <c r="AQ62" i="14"/>
  <c r="E62" i="63" s="1"/>
  <c r="G62" s="1"/>
  <c r="AP67" i="44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J66" i="44" l="1"/>
  <c r="AC66" i="24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7" i="44"/>
  <c r="Q70"/>
  <c r="G63" i="62"/>
  <c r="O63" s="1"/>
  <c r="M68" i="44"/>
  <c r="O62" i="63"/>
  <c r="V62"/>
  <c r="O62" i="61"/>
  <c r="V62"/>
  <c r="V62" i="62"/>
  <c r="O62"/>
  <c r="G63" i="63"/>
  <c r="T65" i="14"/>
  <c r="AO65" s="1"/>
  <c r="E65" i="62" s="1"/>
  <c r="V65" i="14"/>
  <c r="R65"/>
  <c r="O65"/>
  <c r="B68" i="44"/>
  <c r="A68"/>
  <c r="H65" i="14"/>
  <c r="D67" i="44"/>
  <c r="AF70"/>
  <c r="N67" i="24"/>
  <c r="N67" i="27"/>
  <c r="AG62" i="26"/>
  <c r="AG62" i="27"/>
  <c r="AG62" i="30"/>
  <c r="K67" i="38"/>
  <c r="M67" s="1"/>
  <c r="Q66" i="53"/>
  <c r="C68"/>
  <c r="B69"/>
  <c r="AE72" i="44" s="1"/>
  <c r="AG61" i="27"/>
  <c r="C68" i="52"/>
  <c r="B69"/>
  <c r="P72" i="44" s="1"/>
  <c r="AG61" i="26"/>
  <c r="AG61" i="29"/>
  <c r="AG60" i="27"/>
  <c r="AG60" i="29"/>
  <c r="AG60" i="26"/>
  <c r="AG60" i="30"/>
  <c r="W64" i="14"/>
  <c r="H67" i="44"/>
  <c r="AO66"/>
  <c r="AT66" s="1"/>
  <c r="Y67"/>
  <c r="AB67" s="1"/>
  <c r="AV71"/>
  <c r="AR62" i="14"/>
  <c r="AP68" i="44"/>
  <c r="U65" i="14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J67" i="44" l="1"/>
  <c r="AC67" i="29"/>
  <c r="AD67" s="1"/>
  <c r="AC67" i="27"/>
  <c r="AD67" s="1"/>
  <c r="AC66" i="26"/>
  <c r="AD66" s="1"/>
  <c r="AC67" i="24"/>
  <c r="AD67" s="1"/>
  <c r="AG67" s="1"/>
  <c r="AC67" i="28"/>
  <c r="AD67" s="1"/>
  <c r="AG67" s="1"/>
  <c r="G68" i="44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Q71" i="44"/>
  <c r="G64" i="63"/>
  <c r="V64" s="1"/>
  <c r="G63" i="61"/>
  <c r="V63" s="1"/>
  <c r="M69" i="44"/>
  <c r="O64" i="61"/>
  <c r="V64"/>
  <c r="V64" i="62"/>
  <c r="O64"/>
  <c r="V63" i="63"/>
  <c r="O63"/>
  <c r="R66" i="14"/>
  <c r="T66"/>
  <c r="V66"/>
  <c r="AQ66" s="1"/>
  <c r="E66" i="63" s="1"/>
  <c r="O66" i="14"/>
  <c r="B69" i="44"/>
  <c r="A69"/>
  <c r="H66" i="14"/>
  <c r="D68" i="44"/>
  <c r="AF71"/>
  <c r="N68" i="28"/>
  <c r="N68" i="26"/>
  <c r="AG62" i="29"/>
  <c r="K68" i="38"/>
  <c r="M68" s="1"/>
  <c r="C69" i="53"/>
  <c r="B70"/>
  <c r="AE73" i="44" s="1"/>
  <c r="Q67" i="53"/>
  <c r="B70" i="52"/>
  <c r="P73" i="44" s="1"/>
  <c r="C69" i="52"/>
  <c r="W65" i="14"/>
  <c r="H68" i="44"/>
  <c r="AO67"/>
  <c r="AT67" s="1"/>
  <c r="Y68"/>
  <c r="AB68" s="1"/>
  <c r="AV72"/>
  <c r="AN65" i="14"/>
  <c r="D65" i="62" s="1"/>
  <c r="G65" s="1"/>
  <c r="AM65" i="14"/>
  <c r="E65" i="61" s="1"/>
  <c r="G65" s="1"/>
  <c r="AR64" i="14"/>
  <c r="AP69" i="44"/>
  <c r="O67" i="14"/>
  <c r="Q67"/>
  <c r="U66"/>
  <c r="AN66"/>
  <c r="D66" i="62" s="1"/>
  <c r="S67" i="14"/>
  <c r="AQ65"/>
  <c r="E65" i="63" s="1"/>
  <c r="AP65" i="14"/>
  <c r="D65" i="63" s="1"/>
  <c r="AL66" i="14"/>
  <c r="D66" i="61" s="1"/>
  <c r="AR63" i="14"/>
  <c r="H69" i="44" l="1"/>
  <c r="J68"/>
  <c r="AC68" i="29"/>
  <c r="AD68" s="1"/>
  <c r="AC68" i="27"/>
  <c r="AD68" s="1"/>
  <c r="AC68" i="24"/>
  <c r="AD68" s="1"/>
  <c r="AG68" s="1"/>
  <c r="AC67" i="26"/>
  <c r="AD67" s="1"/>
  <c r="AC68" i="28"/>
  <c r="AD68" s="1"/>
  <c r="AG68" s="1"/>
  <c r="Q72" i="44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M70" i="44"/>
  <c r="V65" i="61"/>
  <c r="O65"/>
  <c r="O65" i="62"/>
  <c r="V65"/>
  <c r="G65" i="63"/>
  <c r="G69" i="44"/>
  <c r="R67" i="14"/>
  <c r="V67"/>
  <c r="AQ67" s="1"/>
  <c r="E67" i="63" s="1"/>
  <c r="T67" i="14"/>
  <c r="B70" i="44"/>
  <c r="A70"/>
  <c r="H67" i="14"/>
  <c r="D69" i="44"/>
  <c r="AF72"/>
  <c r="N69" i="29"/>
  <c r="N69" i="27"/>
  <c r="K69" i="38"/>
  <c r="M69" s="1"/>
  <c r="Q68" i="53"/>
  <c r="C70"/>
  <c r="B71"/>
  <c r="AE74" i="44" s="1"/>
  <c r="B71" i="52"/>
  <c r="P74" i="44" s="1"/>
  <c r="C70" i="52"/>
  <c r="W66" i="14"/>
  <c r="AO68" i="44"/>
  <c r="AT68" s="1"/>
  <c r="Y69"/>
  <c r="AB69" s="1"/>
  <c r="AG64" i="30"/>
  <c r="AV73" i="44"/>
  <c r="AR65" i="14"/>
  <c r="AP70" i="44"/>
  <c r="S68" i="14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J69" i="44" l="1"/>
  <c r="AC69" i="28"/>
  <c r="AD69" s="1"/>
  <c r="AG69" s="1"/>
  <c r="AC68" i="26"/>
  <c r="AD68" s="1"/>
  <c r="AC69" i="24"/>
  <c r="AD69" s="1"/>
  <c r="AG69" s="1"/>
  <c r="G70" i="44"/>
  <c r="AC69" i="29"/>
  <c r="AD69" s="1"/>
  <c r="AC69" i="27"/>
  <c r="AD69" s="1"/>
  <c r="T69" i="52"/>
  <c r="M69" i="26" s="1"/>
  <c r="O69" i="52"/>
  <c r="Q69" s="1"/>
  <c r="Q73" i="44"/>
  <c r="M70" i="53"/>
  <c r="V70" s="1"/>
  <c r="N70" i="28" s="1"/>
  <c r="L70" i="53"/>
  <c r="U70" s="1"/>
  <c r="N70" i="27" s="1"/>
  <c r="K70" i="53"/>
  <c r="T70" s="1"/>
  <c r="O70"/>
  <c r="J70"/>
  <c r="S70" s="1"/>
  <c r="N70"/>
  <c r="W70" s="1"/>
  <c r="N70" i="29" s="1"/>
  <c r="H70" i="44"/>
  <c r="M71"/>
  <c r="V66" i="61"/>
  <c r="O66"/>
  <c r="O66" i="62"/>
  <c r="V66"/>
  <c r="O65" i="63"/>
  <c r="V65"/>
  <c r="V66"/>
  <c r="O66"/>
  <c r="T68" i="14"/>
  <c r="AO68" s="1"/>
  <c r="E68" i="62" s="1"/>
  <c r="V68" i="14"/>
  <c r="O68"/>
  <c r="R68"/>
  <c r="B71" i="44"/>
  <c r="A71"/>
  <c r="H68" i="14"/>
  <c r="D70" i="44"/>
  <c r="N70" i="24"/>
  <c r="AF73" i="44"/>
  <c r="N70" i="26"/>
  <c r="AG64" i="27"/>
  <c r="AG64" i="26"/>
  <c r="AG64" i="29"/>
  <c r="K70" i="38"/>
  <c r="M70" s="1"/>
  <c r="C71" i="53"/>
  <c r="B72"/>
  <c r="AE75" i="44" s="1"/>
  <c r="Q69" i="53"/>
  <c r="C71" i="52"/>
  <c r="B72"/>
  <c r="P75" i="44" s="1"/>
  <c r="AG63" i="29"/>
  <c r="AG63" i="26"/>
  <c r="AG63" i="30"/>
  <c r="AG63" i="27"/>
  <c r="Y70" i="44"/>
  <c r="AB70" s="1"/>
  <c r="AO69"/>
  <c r="AT69" s="1"/>
  <c r="AV74"/>
  <c r="AP67" i="14"/>
  <c r="D67" i="63" s="1"/>
  <c r="G67" s="1"/>
  <c r="AO67" i="14"/>
  <c r="E67" i="62" s="1"/>
  <c r="G67" s="1"/>
  <c r="AR66" i="14"/>
  <c r="AP71" i="44"/>
  <c r="Q69" i="14"/>
  <c r="W67"/>
  <c r="AN68"/>
  <c r="D68" i="62" s="1"/>
  <c r="S69" i="14"/>
  <c r="AM67"/>
  <c r="E67" i="61" s="1"/>
  <c r="G67" s="1"/>
  <c r="U68" i="14"/>
  <c r="H71" i="44" l="1"/>
  <c r="J70"/>
  <c r="AC70" i="24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O71"/>
  <c r="J71"/>
  <c r="S71" s="1"/>
  <c r="N71"/>
  <c r="W71" s="1"/>
  <c r="N71" i="29" s="1"/>
  <c r="M71" i="53"/>
  <c r="V71" s="1"/>
  <c r="L71"/>
  <c r="U71" s="1"/>
  <c r="N71" i="27" s="1"/>
  <c r="T70" i="52"/>
  <c r="M70" i="26" s="1"/>
  <c r="O70" i="52"/>
  <c r="Q70" s="1"/>
  <c r="Q74" i="44"/>
  <c r="G68" i="62"/>
  <c r="V68" s="1"/>
  <c r="G71" i="44"/>
  <c r="M72"/>
  <c r="O67" i="62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B72" i="44"/>
  <c r="A72"/>
  <c r="H69" i="14"/>
  <c r="D71" i="44"/>
  <c r="AF74"/>
  <c r="N71" i="24"/>
  <c r="N71" i="26"/>
  <c r="N71" i="28"/>
  <c r="AG67" i="27"/>
  <c r="K71" i="38"/>
  <c r="M71" s="1"/>
  <c r="C72" i="53"/>
  <c r="B73"/>
  <c r="AE76" i="44" s="1"/>
  <c r="Q70" i="53"/>
  <c r="C72" i="52"/>
  <c r="B73"/>
  <c r="P76" i="44" s="1"/>
  <c r="AO70"/>
  <c r="AT70" s="1"/>
  <c r="Y71"/>
  <c r="AB71" s="1"/>
  <c r="AG66" i="29"/>
  <c r="AV75" i="44"/>
  <c r="AG66" i="26"/>
  <c r="AG67" i="30"/>
  <c r="AG66"/>
  <c r="AG66" i="27"/>
  <c r="AR67" i="14"/>
  <c r="AP68"/>
  <c r="D68" i="63" s="1"/>
  <c r="AL68" i="14"/>
  <c r="D68" i="61" s="1"/>
  <c r="AP72" i="44"/>
  <c r="W68" i="14"/>
  <c r="AQ68"/>
  <c r="E68" i="63" s="1"/>
  <c r="AL69" i="14"/>
  <c r="D69" i="61" s="1"/>
  <c r="S70" i="14"/>
  <c r="U69"/>
  <c r="Q70"/>
  <c r="AM68"/>
  <c r="E68" i="61" s="1"/>
  <c r="J71" i="44" l="1"/>
  <c r="G69" i="61"/>
  <c r="V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Q75" i="44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/>
  <c r="W72" s="1"/>
  <c r="N72" i="29" s="1"/>
  <c r="G68" i="63"/>
  <c r="O68" s="1"/>
  <c r="G68" i="61"/>
  <c r="O68" s="1"/>
  <c r="M73" i="44"/>
  <c r="G72"/>
  <c r="V70" i="14"/>
  <c r="AQ70" s="1"/>
  <c r="E70" i="63" s="1"/>
  <c r="R70" i="14"/>
  <c r="T70"/>
  <c r="O70"/>
  <c r="B73" i="44"/>
  <c r="A73"/>
  <c r="H70" i="14"/>
  <c r="D72" i="44"/>
  <c r="N72" i="24"/>
  <c r="AF75" i="44"/>
  <c r="N72" i="28"/>
  <c r="N72" i="26"/>
  <c r="AG67"/>
  <c r="AG67" i="29"/>
  <c r="K72" i="38"/>
  <c r="M72" s="1"/>
  <c r="C73" i="53"/>
  <c r="B74"/>
  <c r="AE77" i="44" s="1"/>
  <c r="Q71" i="53"/>
  <c r="B74" i="52"/>
  <c r="P77" i="44" s="1"/>
  <c r="C73" i="52"/>
  <c r="AG65" i="26"/>
  <c r="AG65" i="29"/>
  <c r="AG65" i="27"/>
  <c r="AG65" i="30"/>
  <c r="W69" i="14"/>
  <c r="H72" i="44"/>
  <c r="Y72"/>
  <c r="AB72" s="1"/>
  <c r="AO71"/>
  <c r="AT71" s="1"/>
  <c r="AV76"/>
  <c r="AR68" i="14"/>
  <c r="AN69"/>
  <c r="D69" i="62" s="1"/>
  <c r="G69" s="1"/>
  <c r="AP73" i="44"/>
  <c r="AL70" i="14"/>
  <c r="D70" i="61" s="1"/>
  <c r="AN70" i="14"/>
  <c r="D70" i="62" s="1"/>
  <c r="S71" i="14"/>
  <c r="U70"/>
  <c r="Q71"/>
  <c r="AP69"/>
  <c r="D69" i="63" s="1"/>
  <c r="G69" s="1"/>
  <c r="O69" i="61" l="1"/>
  <c r="H73" i="44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J72" i="44"/>
  <c r="T72" i="52"/>
  <c r="M72" i="26" s="1"/>
  <c r="O72" i="52"/>
  <c r="Q72" s="1"/>
  <c r="V68" i="63"/>
  <c r="Q76" i="44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M74" i="44"/>
  <c r="V69" i="62"/>
  <c r="O69"/>
  <c r="V69" i="63"/>
  <c r="O69"/>
  <c r="G73" i="44"/>
  <c r="J73" s="1"/>
  <c r="T71" i="14"/>
  <c r="R71"/>
  <c r="V71"/>
  <c r="B74" i="44"/>
  <c r="A74"/>
  <c r="H71" i="14"/>
  <c r="D73" i="44"/>
  <c r="AF76"/>
  <c r="AG68" i="29"/>
  <c r="AG68" i="27"/>
  <c r="AG68" i="30"/>
  <c r="K73" i="38"/>
  <c r="M73" s="1"/>
  <c r="Q72" i="53"/>
  <c r="C74"/>
  <c r="B75"/>
  <c r="AE78" i="44" s="1"/>
  <c r="B75" i="52"/>
  <c r="P78" i="44" s="1"/>
  <c r="C74" i="52"/>
  <c r="AR69" i="14"/>
  <c r="Y73" i="44"/>
  <c r="AB73" s="1"/>
  <c r="AO72"/>
  <c r="AT72" s="1"/>
  <c r="AG68" i="26"/>
  <c r="AV77" i="44"/>
  <c r="AO70" i="14"/>
  <c r="E70" i="62" s="1"/>
  <c r="G70" s="1"/>
  <c r="AP74" i="44"/>
  <c r="Q72" i="14"/>
  <c r="S72"/>
  <c r="U71"/>
  <c r="O71"/>
  <c r="AP70"/>
  <c r="D70" i="63" s="1"/>
  <c r="G70" s="1"/>
  <c r="W70" i="14"/>
  <c r="AM70"/>
  <c r="E70" i="61" s="1"/>
  <c r="G70" s="1"/>
  <c r="AC73" i="24" l="1"/>
  <c r="AD73" s="1"/>
  <c r="AG73" s="1"/>
  <c r="AC73" i="28"/>
  <c r="AD73" s="1"/>
  <c r="AG73" s="1"/>
  <c r="AC73" i="27"/>
  <c r="AD73" s="1"/>
  <c r="AC73" i="29"/>
  <c r="AD73" s="1"/>
  <c r="AC72" i="26"/>
  <c r="AD72" s="1"/>
  <c r="Q77" i="44"/>
  <c r="M74" i="53"/>
  <c r="V74" s="1"/>
  <c r="N74" i="28" s="1"/>
  <c r="L74" i="53"/>
  <c r="U74" s="1"/>
  <c r="K74"/>
  <c r="T74" s="1"/>
  <c r="N74" i="26" s="1"/>
  <c r="O74" i="53"/>
  <c r="J74"/>
  <c r="S74" s="1"/>
  <c r="N74"/>
  <c r="W74" s="1"/>
  <c r="T73" i="52"/>
  <c r="M73" i="26" s="1"/>
  <c r="O73" i="52"/>
  <c r="Q73" s="1"/>
  <c r="G74" i="44"/>
  <c r="M75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B75" i="44"/>
  <c r="A75"/>
  <c r="H72" i="14"/>
  <c r="D74" i="44"/>
  <c r="N74" i="24"/>
  <c r="AF77" i="44"/>
  <c r="N74" i="29"/>
  <c r="N74" i="27"/>
  <c r="K74" i="38"/>
  <c r="M74" s="1"/>
  <c r="C75" i="53"/>
  <c r="B76"/>
  <c r="AE79" i="44" s="1"/>
  <c r="Q73" i="53"/>
  <c r="C75" i="52"/>
  <c r="B76"/>
  <c r="P79" i="44" s="1"/>
  <c r="AO73"/>
  <c r="AT73" s="1"/>
  <c r="W71" i="14"/>
  <c r="H74" i="44"/>
  <c r="J74" s="1"/>
  <c r="Y74"/>
  <c r="AB74" s="1"/>
  <c r="AV78"/>
  <c r="AR70" i="14"/>
  <c r="AP75" i="44"/>
  <c r="AL72" i="14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C74" i="28" l="1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Q78" i="44"/>
  <c r="M76"/>
  <c r="G72" i="62"/>
  <c r="G71" i="63"/>
  <c r="G75" i="44"/>
  <c r="R73" i="14"/>
  <c r="AM73" s="1"/>
  <c r="E73" i="61" s="1"/>
  <c r="T73" i="14"/>
  <c r="AO73" s="1"/>
  <c r="E73" i="62" s="1"/>
  <c r="V73" i="14"/>
  <c r="AQ73" s="1"/>
  <c r="E73" i="63" s="1"/>
  <c r="O73" i="14"/>
  <c r="B76" i="44"/>
  <c r="A76"/>
  <c r="H73" i="14"/>
  <c r="D75" i="44"/>
  <c r="AF78"/>
  <c r="N75" i="28"/>
  <c r="N75" i="26"/>
  <c r="K75" i="38"/>
  <c r="M75" s="1"/>
  <c r="Q74" i="53"/>
  <c r="C76"/>
  <c r="B77"/>
  <c r="AE80" i="44" s="1"/>
  <c r="C76" i="52"/>
  <c r="B77"/>
  <c r="P80" i="44" s="1"/>
  <c r="AO74"/>
  <c r="AT74" s="1"/>
  <c r="AP72" i="14"/>
  <c r="D72" i="63" s="1"/>
  <c r="G72" s="1"/>
  <c r="H75" i="44"/>
  <c r="Y75"/>
  <c r="AB75" s="1"/>
  <c r="AV79"/>
  <c r="AM72" i="14"/>
  <c r="E72" i="61" s="1"/>
  <c r="G72" s="1"/>
  <c r="AP76" i="44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H76" i="44"/>
  <c r="J75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Q79" i="44"/>
  <c r="G76"/>
  <c r="G71" i="61"/>
  <c r="O71" s="1"/>
  <c r="M77" i="44"/>
  <c r="V71" i="62"/>
  <c r="O71"/>
  <c r="O72" i="61"/>
  <c r="V72"/>
  <c r="O72" i="62"/>
  <c r="V72"/>
  <c r="V71" i="63"/>
  <c r="O71"/>
  <c r="V72"/>
  <c r="O72"/>
  <c r="T74" i="14"/>
  <c r="R74"/>
  <c r="V74"/>
  <c r="B77" i="44"/>
  <c r="A77"/>
  <c r="H74" i="14"/>
  <c r="D76" i="44"/>
  <c r="N76" i="24"/>
  <c r="AF79" i="44"/>
  <c r="N76" i="28"/>
  <c r="N76" i="29"/>
  <c r="K76" i="38"/>
  <c r="M76" s="1"/>
  <c r="C77" i="53"/>
  <c r="B78"/>
  <c r="AE81" i="44" s="1"/>
  <c r="Q75" i="53"/>
  <c r="B78" i="52"/>
  <c r="P81" i="44" s="1"/>
  <c r="C77" i="52"/>
  <c r="AG69" i="27"/>
  <c r="AG69" i="30"/>
  <c r="AG69" i="26"/>
  <c r="AG69" i="29"/>
  <c r="AR72" i="14"/>
  <c r="AO75" i="44"/>
  <c r="AT75" s="1"/>
  <c r="Y76"/>
  <c r="AB76" s="1"/>
  <c r="AV80"/>
  <c r="AP73" i="14"/>
  <c r="D73" i="63" s="1"/>
  <c r="G73" s="1"/>
  <c r="AN73" i="14"/>
  <c r="D73" i="62" s="1"/>
  <c r="G73" s="1"/>
  <c r="AL73" i="14"/>
  <c r="D73" i="61" s="1"/>
  <c r="G73" s="1"/>
  <c r="AP77" i="44"/>
  <c r="U74" i="14"/>
  <c r="S75"/>
  <c r="AR71"/>
  <c r="O75"/>
  <c r="Q75"/>
  <c r="O74"/>
  <c r="W73"/>
  <c r="J76" i="44" l="1"/>
  <c r="V71" i="6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Q80" i="44"/>
  <c r="K77" i="53"/>
  <c r="T77" s="1"/>
  <c r="N77" i="26" s="1"/>
  <c r="O77" i="53"/>
  <c r="J77"/>
  <c r="S77" s="1"/>
  <c r="N77"/>
  <c r="W77" s="1"/>
  <c r="M77"/>
  <c r="V77" s="1"/>
  <c r="N77" i="28" s="1"/>
  <c r="L77" i="53"/>
  <c r="U77" s="1"/>
  <c r="N77" i="27" s="1"/>
  <c r="M78" i="44"/>
  <c r="V73" i="62"/>
  <c r="O73"/>
  <c r="V73" i="63"/>
  <c r="O73"/>
  <c r="O73" i="61"/>
  <c r="V73"/>
  <c r="G77" i="44"/>
  <c r="V75" i="14"/>
  <c r="AQ75" s="1"/>
  <c r="E75" i="63" s="1"/>
  <c r="R75" i="14"/>
  <c r="T75"/>
  <c r="B78" i="44"/>
  <c r="A78"/>
  <c r="H75" i="14"/>
  <c r="D77" i="44"/>
  <c r="AF80"/>
  <c r="N77" i="24"/>
  <c r="N77" i="29"/>
  <c r="K77" i="38"/>
  <c r="M77" s="1"/>
  <c r="Q76" i="53"/>
  <c r="C78"/>
  <c r="B79"/>
  <c r="AE82" i="44" s="1"/>
  <c r="B79" i="52"/>
  <c r="P82" i="44" s="1"/>
  <c r="C78" i="52"/>
  <c r="AG71" i="27"/>
  <c r="AG71" i="26"/>
  <c r="AG70" i="27"/>
  <c r="AG70" i="30"/>
  <c r="AG71"/>
  <c r="AG70" i="26"/>
  <c r="AG71" i="29"/>
  <c r="AG70"/>
  <c r="W74" i="14"/>
  <c r="H77" i="44"/>
  <c r="AO76"/>
  <c r="AT76" s="1"/>
  <c r="Y77"/>
  <c r="AB77" s="1"/>
  <c r="AG72" i="26"/>
  <c r="AG72" i="27"/>
  <c r="AV81" i="44"/>
  <c r="AG72" i="29"/>
  <c r="AG72" i="30"/>
  <c r="AR73" i="14"/>
  <c r="AP78" i="44"/>
  <c r="AN75" i="14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H78" i="44" l="1"/>
  <c r="AC77" i="29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/>
  <c r="W78" s="1"/>
  <c r="N78" i="29" s="1"/>
  <c r="Q81" i="44"/>
  <c r="T77" i="52"/>
  <c r="M77" i="26" s="1"/>
  <c r="O77" i="52"/>
  <c r="Q77" s="1"/>
  <c r="G78" i="44"/>
  <c r="G74" i="62"/>
  <c r="V74" s="1"/>
  <c r="M79" i="44"/>
  <c r="J77"/>
  <c r="V76" i="14"/>
  <c r="T76"/>
  <c r="AO76" s="1"/>
  <c r="E76" i="62" s="1"/>
  <c r="R76" i="14"/>
  <c r="B79" i="44"/>
  <c r="A79"/>
  <c r="H76" i="14"/>
  <c r="D78" i="44"/>
  <c r="N78" i="24"/>
  <c r="AF81" i="44"/>
  <c r="N78" i="26"/>
  <c r="N78" i="27"/>
  <c r="K78" i="38"/>
  <c r="M78" s="1"/>
  <c r="C79" i="53"/>
  <c r="B80"/>
  <c r="AE83" i="44" s="1"/>
  <c r="Q77" i="53"/>
  <c r="C79" i="52"/>
  <c r="B80"/>
  <c r="P83" i="44" s="1"/>
  <c r="Y78"/>
  <c r="AB78" s="1"/>
  <c r="AO77"/>
  <c r="AT77" s="1"/>
  <c r="AV82"/>
  <c r="AP74" i="14"/>
  <c r="D74" i="63" s="1"/>
  <c r="AP75" i="14"/>
  <c r="D75" i="63" s="1"/>
  <c r="G75" s="1"/>
  <c r="AP79" i="44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J78" i="44" l="1"/>
  <c r="AC77" i="26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O79"/>
  <c r="J79"/>
  <c r="S79" s="1"/>
  <c r="N79"/>
  <c r="W79" s="1"/>
  <c r="N79" i="29" s="1"/>
  <c r="M79" i="53"/>
  <c r="V79" s="1"/>
  <c r="L79"/>
  <c r="U79" s="1"/>
  <c r="T78" i="52"/>
  <c r="M78" i="26" s="1"/>
  <c r="O78" i="52"/>
  <c r="Q78" s="1"/>
  <c r="Q82" i="44"/>
  <c r="G76" i="62"/>
  <c r="O76" s="1"/>
  <c r="O74"/>
  <c r="G74" i="63"/>
  <c r="O74" s="1"/>
  <c r="M80" i="44"/>
  <c r="V75" i="61"/>
  <c r="O75"/>
  <c r="V75" i="62"/>
  <c r="O75"/>
  <c r="V75" i="63"/>
  <c r="O75"/>
  <c r="V74" i="61"/>
  <c r="O74"/>
  <c r="G79" i="44"/>
  <c r="V77" i="14"/>
  <c r="R77"/>
  <c r="T77"/>
  <c r="B80" i="44"/>
  <c r="A80"/>
  <c r="H77" i="14"/>
  <c r="D79" i="44"/>
  <c r="AF82"/>
  <c r="N79" i="24"/>
  <c r="N79" i="28"/>
  <c r="N79" i="26"/>
  <c r="N79" i="27"/>
  <c r="K79" i="38"/>
  <c r="M79" s="1"/>
  <c r="Q78" i="53"/>
  <c r="C80"/>
  <c r="B81"/>
  <c r="AE84" i="44" s="1"/>
  <c r="C80" i="52"/>
  <c r="B81"/>
  <c r="P84" i="44" s="1"/>
  <c r="AP76" i="14"/>
  <c r="D76" i="63" s="1"/>
  <c r="H79" i="44"/>
  <c r="AO78"/>
  <c r="AT78" s="1"/>
  <c r="Y79"/>
  <c r="AB79" s="1"/>
  <c r="AV83"/>
  <c r="AQ76" i="14"/>
  <c r="E76" i="63" s="1"/>
  <c r="AM76" i="14"/>
  <c r="E76" i="61" s="1"/>
  <c r="G76" s="1"/>
  <c r="AR75" i="14"/>
  <c r="AR74"/>
  <c r="AP80" i="44"/>
  <c r="W76" i="14"/>
  <c r="Q78"/>
  <c r="U77"/>
  <c r="S78"/>
  <c r="O77"/>
  <c r="V76" i="62" l="1"/>
  <c r="H80" i="44"/>
  <c r="G80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Q83" i="44"/>
  <c r="J79"/>
  <c r="V74" i="63"/>
  <c r="M81" i="44"/>
  <c r="O76" i="61"/>
  <c r="V76"/>
  <c r="G76" i="63"/>
  <c r="R78" i="14"/>
  <c r="AM78" s="1"/>
  <c r="E78" i="61" s="1"/>
  <c r="V78" i="14"/>
  <c r="O78"/>
  <c r="T78"/>
  <c r="B81" i="44"/>
  <c r="A81"/>
  <c r="H78" i="14"/>
  <c r="D80" i="44"/>
  <c r="AF83"/>
  <c r="N80" i="29"/>
  <c r="N80" i="26"/>
  <c r="K80" i="38"/>
  <c r="M80" s="1"/>
  <c r="C81" i="53"/>
  <c r="B82"/>
  <c r="AE85" i="44" s="1"/>
  <c r="Q79" i="53"/>
  <c r="B82" i="52"/>
  <c r="P85" i="44" s="1"/>
  <c r="C81" i="52"/>
  <c r="AG73" i="29"/>
  <c r="AG73" i="26"/>
  <c r="AG73" i="30"/>
  <c r="AG73" i="27"/>
  <c r="AO79" i="44"/>
  <c r="AT79" s="1"/>
  <c r="Y80"/>
  <c r="AB80" s="1"/>
  <c r="AV84"/>
  <c r="AR76" i="14"/>
  <c r="AP81" i="44"/>
  <c r="U78" i="14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J80" i="44" l="1"/>
  <c r="AC80" i="27"/>
  <c r="AD80" s="1"/>
  <c r="AC79" i="26"/>
  <c r="AD79" s="1"/>
  <c r="G81" i="44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Q84" i="44"/>
  <c r="K81" i="53"/>
  <c r="T81" s="1"/>
  <c r="N81" i="26" s="1"/>
  <c r="O81" i="53"/>
  <c r="J81"/>
  <c r="S81" s="1"/>
  <c r="N81"/>
  <c r="W81" s="1"/>
  <c r="M81"/>
  <c r="V81" s="1"/>
  <c r="N81" i="28" s="1"/>
  <c r="L81" i="53"/>
  <c r="U81" s="1"/>
  <c r="N81" i="27" s="1"/>
  <c r="G77" i="63"/>
  <c r="O77" s="1"/>
  <c r="M82" i="44"/>
  <c r="AQ78" i="14"/>
  <c r="E78" i="63" s="1"/>
  <c r="O76"/>
  <c r="V76"/>
  <c r="AO78" i="14"/>
  <c r="E78" i="62" s="1"/>
  <c r="G78" s="1"/>
  <c r="T79" i="14"/>
  <c r="V79"/>
  <c r="R79"/>
  <c r="B82" i="44"/>
  <c r="A82"/>
  <c r="H79" i="14"/>
  <c r="D81" i="44"/>
  <c r="AF84"/>
  <c r="N81" i="24"/>
  <c r="N81" i="29"/>
  <c r="K81" i="38"/>
  <c r="M81" s="1"/>
  <c r="C82" i="53"/>
  <c r="B83"/>
  <c r="AE86" i="44" s="1"/>
  <c r="Q80" i="53"/>
  <c r="B83" i="52"/>
  <c r="P86" i="44" s="1"/>
  <c r="C82" i="52"/>
  <c r="AG75" i="29"/>
  <c r="AG74"/>
  <c r="AG75" i="30"/>
  <c r="AG74" i="27"/>
  <c r="AG74" i="30"/>
  <c r="AG75" i="27"/>
  <c r="AG75" i="26"/>
  <c r="AG74"/>
  <c r="AO80" i="44"/>
  <c r="AT80" s="1"/>
  <c r="W78" i="14"/>
  <c r="H81" i="44"/>
  <c r="Y81"/>
  <c r="AB81" s="1"/>
  <c r="AG76" i="26"/>
  <c r="AG76" i="30"/>
  <c r="AG76" i="29"/>
  <c r="AV85" i="44"/>
  <c r="AG76" i="27"/>
  <c r="AP78" i="14"/>
  <c r="D78" i="63" s="1"/>
  <c r="AL78" i="14"/>
  <c r="D78" i="61" s="1"/>
  <c r="G78" s="1"/>
  <c r="AP82" i="44"/>
  <c r="U79" i="14"/>
  <c r="Q80"/>
  <c r="S80"/>
  <c r="AM77"/>
  <c r="E77" i="61" s="1"/>
  <c r="G77" s="1"/>
  <c r="AO77" i="14"/>
  <c r="E77" i="62" s="1"/>
  <c r="G77" s="1"/>
  <c r="O79" i="14"/>
  <c r="J81" i="44" l="1"/>
  <c r="AC81" i="24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G82" i="44"/>
  <c r="Q85"/>
  <c r="M82" i="53"/>
  <c r="V82" s="1"/>
  <c r="N82" i="28" s="1"/>
  <c r="L82" i="53"/>
  <c r="U82" s="1"/>
  <c r="K82"/>
  <c r="T82" s="1"/>
  <c r="O82"/>
  <c r="J82"/>
  <c r="S82" s="1"/>
  <c r="N82" i="24" s="1"/>
  <c r="N82" i="53"/>
  <c r="W82" s="1"/>
  <c r="N82" i="29" s="1"/>
  <c r="G78" i="63"/>
  <c r="V78" s="1"/>
  <c r="V77"/>
  <c r="M83" i="44"/>
  <c r="O77" i="61"/>
  <c r="V77"/>
  <c r="V78" i="62"/>
  <c r="O78"/>
  <c r="V77"/>
  <c r="O77"/>
  <c r="O78" i="61"/>
  <c r="V78"/>
  <c r="T80" i="14"/>
  <c r="R80"/>
  <c r="V80"/>
  <c r="B83" i="44"/>
  <c r="A83"/>
  <c r="H80" i="14"/>
  <c r="D82" i="44"/>
  <c r="AF85"/>
  <c r="N82" i="26"/>
  <c r="N82" i="27"/>
  <c r="K82" i="38"/>
  <c r="M82" s="1"/>
  <c r="C83" i="53"/>
  <c r="B84"/>
  <c r="AE87" i="44" s="1"/>
  <c r="Q81" i="53"/>
  <c r="C83" i="52"/>
  <c r="B84"/>
  <c r="P87" i="44" s="1"/>
  <c r="W79" i="14"/>
  <c r="H82" i="44"/>
  <c r="AO81"/>
  <c r="AT81" s="1"/>
  <c r="Y82"/>
  <c r="AB82" s="1"/>
  <c r="AV86"/>
  <c r="AG77" i="27"/>
  <c r="AG77" i="29"/>
  <c r="AG77" i="30"/>
  <c r="AG77" i="26"/>
  <c r="AR78" i="14"/>
  <c r="AR77"/>
  <c r="AP83" i="44"/>
  <c r="O81" i="14"/>
  <c r="U80"/>
  <c r="S81"/>
  <c r="AQ79"/>
  <c r="E79" i="63" s="1"/>
  <c r="AP79" i="14"/>
  <c r="D79" i="63" s="1"/>
  <c r="AO79" i="14"/>
  <c r="E79" i="62" s="1"/>
  <c r="Q81" i="14"/>
  <c r="O80"/>
  <c r="H83" i="44" l="1"/>
  <c r="O78" i="63"/>
  <c r="J82" i="44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Q86" i="44"/>
  <c r="K83" i="53"/>
  <c r="T83" s="1"/>
  <c r="O83"/>
  <c r="J83"/>
  <c r="S83" s="1"/>
  <c r="N83" i="24" s="1"/>
  <c r="N83" i="53"/>
  <c r="W83" s="1"/>
  <c r="M83"/>
  <c r="V83" s="1"/>
  <c r="L83"/>
  <c r="U83" s="1"/>
  <c r="T82" i="52"/>
  <c r="M82" i="26" s="1"/>
  <c r="O82" i="52"/>
  <c r="Q82" s="1"/>
  <c r="G79" i="63"/>
  <c r="V79" s="1"/>
  <c r="G83" i="44"/>
  <c r="M84"/>
  <c r="V81" i="14"/>
  <c r="R81"/>
  <c r="T81"/>
  <c r="B84" i="44"/>
  <c r="A84"/>
  <c r="H81" i="14"/>
  <c r="D83" i="44"/>
  <c r="AF86"/>
  <c r="N83" i="27"/>
  <c r="N83" i="28"/>
  <c r="N83" i="29"/>
  <c r="N83" i="26"/>
  <c r="K83" i="38"/>
  <c r="M83" s="1"/>
  <c r="Q82" i="53"/>
  <c r="C84"/>
  <c r="B85"/>
  <c r="AE88" i="44" s="1"/>
  <c r="C84" i="52"/>
  <c r="B85"/>
  <c r="P88" i="44" s="1"/>
  <c r="AO82"/>
  <c r="AT82" s="1"/>
  <c r="Y83"/>
  <c r="AB83" s="1"/>
  <c r="AV87"/>
  <c r="AM79" i="14"/>
  <c r="E79" i="61" s="1"/>
  <c r="AP84" i="44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J83" i="44" l="1"/>
  <c r="O79" i="63"/>
  <c r="G84" i="44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Q87" i="44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G79"/>
  <c r="O79" s="1"/>
  <c r="M85" i="44"/>
  <c r="V79" i="62"/>
  <c r="O79"/>
  <c r="R82" i="14"/>
  <c r="V82"/>
  <c r="AQ82" s="1"/>
  <c r="E82" i="63" s="1"/>
  <c r="T82" i="14"/>
  <c r="O82"/>
  <c r="B85" i="44"/>
  <c r="A85"/>
  <c r="H82" i="14"/>
  <c r="D84" i="44"/>
  <c r="AF87"/>
  <c r="K84" i="38"/>
  <c r="M84" s="1"/>
  <c r="C85" i="53"/>
  <c r="B86"/>
  <c r="AE89" i="44" s="1"/>
  <c r="Q83" i="53"/>
  <c r="B86" i="52"/>
  <c r="P89" i="44" s="1"/>
  <c r="C85" i="52"/>
  <c r="AO83" i="44"/>
  <c r="AT83" s="1"/>
  <c r="AP81" i="14"/>
  <c r="D81" i="63" s="1"/>
  <c r="H84" i="44"/>
  <c r="Y84"/>
  <c r="AB84" s="1"/>
  <c r="AG79" i="26"/>
  <c r="AG79" i="30"/>
  <c r="AV88" i="44"/>
  <c r="AG79" i="27"/>
  <c r="AG79" i="29"/>
  <c r="AP85" i="44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J84" i="44" l="1"/>
  <c r="O81" i="61"/>
  <c r="V8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G85" i="44"/>
  <c r="W82" i="14"/>
  <c r="Q88" i="44"/>
  <c r="K85" i="53"/>
  <c r="T85" s="1"/>
  <c r="O85"/>
  <c r="J85"/>
  <c r="S85" s="1"/>
  <c r="N85" i="24" s="1"/>
  <c r="N85" i="53"/>
  <c r="W85" s="1"/>
  <c r="M85"/>
  <c r="V85" s="1"/>
  <c r="N85" i="28" s="1"/>
  <c r="L85" i="53"/>
  <c r="U85" s="1"/>
  <c r="T84" i="52"/>
  <c r="M84" i="26" s="1"/>
  <c r="O84" i="52"/>
  <c r="Q84" s="1"/>
  <c r="V79" i="61"/>
  <c r="M86" i="44"/>
  <c r="O81" i="62"/>
  <c r="V81"/>
  <c r="V80" i="61"/>
  <c r="O80"/>
  <c r="V80" i="63"/>
  <c r="O80"/>
  <c r="G81"/>
  <c r="V80" i="62"/>
  <c r="O80"/>
  <c r="V83" i="14"/>
  <c r="T83"/>
  <c r="R83"/>
  <c r="B86" i="44"/>
  <c r="A86"/>
  <c r="H83" i="14"/>
  <c r="D85" i="44"/>
  <c r="AF88"/>
  <c r="N85" i="26"/>
  <c r="N85" i="27"/>
  <c r="N85" i="29"/>
  <c r="K85" i="38"/>
  <c r="M85" s="1"/>
  <c r="Q84" i="53"/>
  <c r="C86"/>
  <c r="B87"/>
  <c r="AE90" i="44" s="1"/>
  <c r="B87" i="52"/>
  <c r="P90" i="44" s="1"/>
  <c r="C86" i="52"/>
  <c r="AG80" i="29"/>
  <c r="AG80" i="26"/>
  <c r="AG78" i="30"/>
  <c r="AG78" i="26"/>
  <c r="AG78" i="29"/>
  <c r="AG78" i="27"/>
  <c r="AO84" i="44"/>
  <c r="AT84" s="1"/>
  <c r="Y85"/>
  <c r="AB85" s="1"/>
  <c r="AP82" i="14"/>
  <c r="D82" i="63" s="1"/>
  <c r="G82" s="1"/>
  <c r="H85" i="44"/>
  <c r="J85" s="1"/>
  <c r="AV89"/>
  <c r="AG80" i="30"/>
  <c r="AR81" i="14"/>
  <c r="AP86" i="44"/>
  <c r="U83" i="14"/>
  <c r="O84"/>
  <c r="Q84"/>
  <c r="S84"/>
  <c r="O83"/>
  <c r="AR80"/>
  <c r="AM82"/>
  <c r="E82" i="61" s="1"/>
  <c r="G82" s="1"/>
  <c r="AO82" i="14"/>
  <c r="E82" i="62" s="1"/>
  <c r="G82" s="1"/>
  <c r="H86" i="44" l="1"/>
  <c r="AC85" i="28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Q89" i="44"/>
  <c r="G86"/>
  <c r="M87"/>
  <c r="O82" i="61"/>
  <c r="V82"/>
  <c r="V82" i="62"/>
  <c r="O82"/>
  <c r="O82" i="63"/>
  <c r="V82"/>
  <c r="O81"/>
  <c r="V81"/>
  <c r="R84" i="14"/>
  <c r="T84"/>
  <c r="V84"/>
  <c r="W83"/>
  <c r="B87" i="44"/>
  <c r="A87"/>
  <c r="H84" i="14"/>
  <c r="D86" i="44"/>
  <c r="N86" i="24"/>
  <c r="AF89" i="44"/>
  <c r="N86" i="28"/>
  <c r="N86" i="29"/>
  <c r="AG80" i="27"/>
  <c r="K86" i="38"/>
  <c r="M86" s="1"/>
  <c r="AG81" i="29"/>
  <c r="C87" i="53"/>
  <c r="B88"/>
  <c r="AE91" i="44" s="1"/>
  <c r="Q85" i="53"/>
  <c r="C87" i="52"/>
  <c r="B88"/>
  <c r="P91" i="44" s="1"/>
  <c r="AG81" i="26"/>
  <c r="AG81" i="27"/>
  <c r="AO85" i="44"/>
  <c r="AT85" s="1"/>
  <c r="Y86"/>
  <c r="AB86" s="1"/>
  <c r="AV90"/>
  <c r="AR82" i="14"/>
  <c r="AP87" i="44"/>
  <c r="U84" i="14"/>
  <c r="S85"/>
  <c r="Q85"/>
  <c r="AN84"/>
  <c r="D84" i="62" s="1"/>
  <c r="AL84" i="14"/>
  <c r="D84" i="61" s="1"/>
  <c r="J86" i="44" l="1"/>
  <c r="AC86" i="27"/>
  <c r="AD86" s="1"/>
  <c r="AC86" i="28"/>
  <c r="AD86" s="1"/>
  <c r="AG86" s="1"/>
  <c r="AC86" i="29"/>
  <c r="AD86" s="1"/>
  <c r="AC85" i="26"/>
  <c r="AD85" s="1"/>
  <c r="AC86" i="24"/>
  <c r="AD86" s="1"/>
  <c r="AG86" s="1"/>
  <c r="G87" i="44"/>
  <c r="Q90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M88" i="44"/>
  <c r="O85" i="14"/>
  <c r="V85"/>
  <c r="T85"/>
  <c r="R85"/>
  <c r="B88" i="44"/>
  <c r="A88"/>
  <c r="H85" i="14"/>
  <c r="D87" i="44"/>
  <c r="AF90"/>
  <c r="N87" i="28"/>
  <c r="N87" i="27"/>
  <c r="AG81" i="30"/>
  <c r="K87" i="38"/>
  <c r="M87" s="1"/>
  <c r="Q86" i="53"/>
  <c r="C88"/>
  <c r="B89"/>
  <c r="AE92" i="44" s="1"/>
  <c r="C88" i="52"/>
  <c r="B89"/>
  <c r="P92" i="44" s="1"/>
  <c r="W84" i="14"/>
  <c r="H87" i="44"/>
  <c r="AO86"/>
  <c r="AT86" s="1"/>
  <c r="Y87"/>
  <c r="AB87" s="1"/>
  <c r="AV91"/>
  <c r="AO83" i="14"/>
  <c r="E83" i="62" s="1"/>
  <c r="AL83" i="14"/>
  <c r="D83" i="61" s="1"/>
  <c r="AP83" i="14"/>
  <c r="D83" i="63" s="1"/>
  <c r="AP88" i="44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G83" i="62" l="1"/>
  <c r="AC87" i="29"/>
  <c r="AD87" s="1"/>
  <c r="AC87" i="27"/>
  <c r="AD87" s="1"/>
  <c r="AC87" i="24"/>
  <c r="AD87" s="1"/>
  <c r="AG87" s="1"/>
  <c r="AC86" i="26"/>
  <c r="AD86" s="1"/>
  <c r="AC87" i="28"/>
  <c r="AD87" s="1"/>
  <c r="AG87" s="1"/>
  <c r="J87" i="44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Q91" i="44"/>
  <c r="G83" i="61"/>
  <c r="O83" s="1"/>
  <c r="G84" i="63"/>
  <c r="V84" s="1"/>
  <c r="G83"/>
  <c r="O83" s="1"/>
  <c r="M89" i="44"/>
  <c r="V84" i="62"/>
  <c r="O84"/>
  <c r="V84" i="61"/>
  <c r="O84"/>
  <c r="V83" i="62"/>
  <c r="O83"/>
  <c r="G88" i="44"/>
  <c r="O86" i="14"/>
  <c r="R86"/>
  <c r="T86"/>
  <c r="V86"/>
  <c r="B89" i="44"/>
  <c r="A89"/>
  <c r="H86" i="14"/>
  <c r="D88" i="44"/>
  <c r="AF91"/>
  <c r="N88" i="27"/>
  <c r="N88" i="28"/>
  <c r="K88" i="38"/>
  <c r="M88" s="1"/>
  <c r="C89" i="53"/>
  <c r="B90"/>
  <c r="AE93" i="44" s="1"/>
  <c r="Q87" i="53"/>
  <c r="B90" i="52"/>
  <c r="P93" i="44" s="1"/>
  <c r="C89" i="52"/>
  <c r="AG82" i="30"/>
  <c r="AG82" i="26"/>
  <c r="AG82" i="27"/>
  <c r="AG82" i="29"/>
  <c r="Y88" i="44"/>
  <c r="AB88" s="1"/>
  <c r="AO87"/>
  <c r="AT87" s="1"/>
  <c r="W85" i="14"/>
  <c r="H88" i="44"/>
  <c r="AG83" i="27"/>
  <c r="AG83" i="26"/>
  <c r="AG83" i="30"/>
  <c r="AV92" i="44"/>
  <c r="AG83" i="29"/>
  <c r="AR83" i="14"/>
  <c r="AM85"/>
  <c r="E85" i="61" s="1"/>
  <c r="G85" s="1"/>
  <c r="AR84" i="14"/>
  <c r="AP89" i="44"/>
  <c r="U86" i="14"/>
  <c r="S87"/>
  <c r="AL86"/>
  <c r="D86" i="61" s="1"/>
  <c r="Q87" i="14"/>
  <c r="AP85"/>
  <c r="D85" i="63" s="1"/>
  <c r="AQ85" i="14"/>
  <c r="E85" i="63" s="1"/>
  <c r="AO85" i="14"/>
  <c r="E85" i="62" s="1"/>
  <c r="G85" s="1"/>
  <c r="V83" i="63" l="1"/>
  <c r="H89" i="44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Q92" i="44"/>
  <c r="K89" i="53"/>
  <c r="T89" s="1"/>
  <c r="N89" i="26" s="1"/>
  <c r="O89" i="53"/>
  <c r="J89"/>
  <c r="S89" s="1"/>
  <c r="N89"/>
  <c r="W89" s="1"/>
  <c r="M89"/>
  <c r="V89" s="1"/>
  <c r="N89" i="28" s="1"/>
  <c r="L89" i="53"/>
  <c r="U89" s="1"/>
  <c r="J88" i="44"/>
  <c r="V83" i="61"/>
  <c r="O84" i="63"/>
  <c r="M90" i="44"/>
  <c r="V85" i="61"/>
  <c r="O85"/>
  <c r="V85" i="62"/>
  <c r="O85"/>
  <c r="G85" i="63"/>
  <c r="G89" i="44"/>
  <c r="V87" i="14"/>
  <c r="T87"/>
  <c r="R87"/>
  <c r="B90" i="44"/>
  <c r="A90"/>
  <c r="H87" i="14"/>
  <c r="D89" i="44"/>
  <c r="AF92"/>
  <c r="N89" i="24"/>
  <c r="N89" i="27"/>
  <c r="N89" i="29"/>
  <c r="AG84"/>
  <c r="AG84" i="27"/>
  <c r="K89" i="38"/>
  <c r="M89" s="1"/>
  <c r="C90" i="53"/>
  <c r="B91"/>
  <c r="AE94" i="44" s="1"/>
  <c r="Q88" i="53"/>
  <c r="B91" i="52"/>
  <c r="P94" i="44" s="1"/>
  <c r="C90" i="52"/>
  <c r="AO88" i="44"/>
  <c r="AT88" s="1"/>
  <c r="Y89"/>
  <c r="AB89" s="1"/>
  <c r="AV93"/>
  <c r="AG84" i="26"/>
  <c r="AO86" i="14"/>
  <c r="E86" i="62" s="1"/>
  <c r="AQ86" i="14"/>
  <c r="E86" i="63" s="1"/>
  <c r="AN86" i="14"/>
  <c r="D86" i="62" s="1"/>
  <c r="AR85" i="14"/>
  <c r="AP90" i="44"/>
  <c r="U87" i="14"/>
  <c r="AP86"/>
  <c r="D86" i="63" s="1"/>
  <c r="W86" i="14"/>
  <c r="Q88"/>
  <c r="S88"/>
  <c r="AM86"/>
  <c r="E86" i="61" s="1"/>
  <c r="G86" s="1"/>
  <c r="O87" i="14"/>
  <c r="J89" i="44" l="1"/>
  <c r="G90"/>
  <c r="AC89" i="24"/>
  <c r="AD89" s="1"/>
  <c r="AG89" s="1"/>
  <c r="AC89" i="29"/>
  <c r="AD89" s="1"/>
  <c r="AC89" i="27"/>
  <c r="AD89" s="1"/>
  <c r="AC88" i="26"/>
  <c r="AD88" s="1"/>
  <c r="AC89" i="28"/>
  <c r="AD89" s="1"/>
  <c r="AG89" s="1"/>
  <c r="Q93" i="44"/>
  <c r="M90" i="53"/>
  <c r="V90" s="1"/>
  <c r="L90"/>
  <c r="U90" s="1"/>
  <c r="K90"/>
  <c r="T90" s="1"/>
  <c r="N90" i="26" s="1"/>
  <c r="O90" i="53"/>
  <c r="J90"/>
  <c r="S90" s="1"/>
  <c r="N90"/>
  <c r="W90" s="1"/>
  <c r="T89" i="52"/>
  <c r="M89" i="26" s="1"/>
  <c r="O89" i="52"/>
  <c r="Q89" s="1"/>
  <c r="G86" i="63"/>
  <c r="O86" s="1"/>
  <c r="G86" i="62"/>
  <c r="V86" s="1"/>
  <c r="M91" i="44"/>
  <c r="V86" i="61"/>
  <c r="O86"/>
  <c r="V85" i="63"/>
  <c r="O85"/>
  <c r="R88" i="14"/>
  <c r="T88"/>
  <c r="V88"/>
  <c r="B91" i="44"/>
  <c r="A91"/>
  <c r="H88" i="14"/>
  <c r="D90" i="44"/>
  <c r="N90" i="24"/>
  <c r="AF93" i="44"/>
  <c r="N90" i="29"/>
  <c r="N90" i="27"/>
  <c r="N90" i="28"/>
  <c r="AG84" i="30"/>
  <c r="K90" i="38"/>
  <c r="M90" s="1"/>
  <c r="C91" i="53"/>
  <c r="B92"/>
  <c r="AE95" i="44" s="1"/>
  <c r="Q89" i="53"/>
  <c r="C91" i="52"/>
  <c r="B92"/>
  <c r="P95" i="44" s="1"/>
  <c r="W87" i="14"/>
  <c r="H90" i="44"/>
  <c r="Y90"/>
  <c r="AB90" s="1"/>
  <c r="AO89"/>
  <c r="AT89" s="1"/>
  <c r="AV94"/>
  <c r="AG85" i="27"/>
  <c r="AG85" i="29"/>
  <c r="AG85" i="30"/>
  <c r="AG85" i="26"/>
  <c r="AR86" i="14"/>
  <c r="AP91" i="44"/>
  <c r="U88" i="14"/>
  <c r="S89"/>
  <c r="AN87"/>
  <c r="D87" i="62" s="1"/>
  <c r="Q89" i="14"/>
  <c r="O88"/>
  <c r="H91" i="44" l="1"/>
  <c r="J90"/>
  <c r="AC89" i="26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G91" i="44"/>
  <c r="Q94"/>
  <c r="V86" i="63"/>
  <c r="O86" i="62"/>
  <c r="M92" i="44"/>
  <c r="T89" i="14"/>
  <c r="R89"/>
  <c r="AM89" s="1"/>
  <c r="E89" i="61" s="1"/>
  <c r="O89" i="14"/>
  <c r="V89"/>
  <c r="B92" i="44"/>
  <c r="A92"/>
  <c r="H89" i="14"/>
  <c r="D91" i="44"/>
  <c r="AF94"/>
  <c r="N91" i="28"/>
  <c r="N91" i="26"/>
  <c r="AG86" i="27"/>
  <c r="AG87" i="26"/>
  <c r="AG87" i="27"/>
  <c r="K91" i="38"/>
  <c r="M91" s="1"/>
  <c r="Q90" i="53"/>
  <c r="C92"/>
  <c r="B93"/>
  <c r="AE96" i="44" s="1"/>
  <c r="C92" i="52"/>
  <c r="B93"/>
  <c r="P96" i="44" s="1"/>
  <c r="AO90"/>
  <c r="AT90" s="1"/>
  <c r="Y91"/>
  <c r="AB91" s="1"/>
  <c r="AV95"/>
  <c r="AG87" i="30"/>
  <c r="AM87" i="14"/>
  <c r="E87" i="61" s="1"/>
  <c r="AP87" i="14"/>
  <c r="D87" i="63" s="1"/>
  <c r="AQ87" i="14"/>
  <c r="E87" i="63" s="1"/>
  <c r="AP92" i="44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J91" i="44" l="1"/>
  <c r="AC91" i="27"/>
  <c r="AD91" s="1"/>
  <c r="AC91" i="28"/>
  <c r="AD91" s="1"/>
  <c r="AG91" s="1"/>
  <c r="AC91" i="24"/>
  <c r="AD91" s="1"/>
  <c r="AG91" s="1"/>
  <c r="AC90" i="26"/>
  <c r="AD90" s="1"/>
  <c r="AC91" i="29"/>
  <c r="AD91" s="1"/>
  <c r="Q95" i="44"/>
  <c r="T91" i="52"/>
  <c r="M91" i="26" s="1"/>
  <c r="O91" i="52"/>
  <c r="Q91" s="1"/>
  <c r="M92" i="53"/>
  <c r="V92" s="1"/>
  <c r="N92" i="28" s="1"/>
  <c r="L92" i="53"/>
  <c r="U92" s="1"/>
  <c r="K92"/>
  <c r="T92" s="1"/>
  <c r="N92" i="26" s="1"/>
  <c r="O92" i="53"/>
  <c r="J92"/>
  <c r="S92" s="1"/>
  <c r="N92"/>
  <c r="W92" s="1"/>
  <c r="G92" i="44"/>
  <c r="M93"/>
  <c r="O87" i="62"/>
  <c r="V87"/>
  <c r="G87" i="61"/>
  <c r="G89"/>
  <c r="G87" i="63"/>
  <c r="V90" i="14"/>
  <c r="T90"/>
  <c r="R90"/>
  <c r="B93" i="44"/>
  <c r="A93"/>
  <c r="H90" i="14"/>
  <c r="D92" i="44"/>
  <c r="N92" i="24"/>
  <c r="AF95" i="44"/>
  <c r="N92" i="27"/>
  <c r="N92" i="29"/>
  <c r="AG86" i="26"/>
  <c r="AG86" i="29"/>
  <c r="AG87"/>
  <c r="AG86" i="30"/>
  <c r="K92" i="38"/>
  <c r="M92" s="1"/>
  <c r="C93" i="53"/>
  <c r="B94"/>
  <c r="AE97" i="44" s="1"/>
  <c r="Q91" i="53"/>
  <c r="B94" i="52"/>
  <c r="P97" i="44" s="1"/>
  <c r="C93" i="52"/>
  <c r="AO91" i="44"/>
  <c r="AT91" s="1"/>
  <c r="Y92"/>
  <c r="AB92" s="1"/>
  <c r="W89" i="14"/>
  <c r="H92" i="44"/>
  <c r="AV96"/>
  <c r="AR87" i="14"/>
  <c r="AL88"/>
  <c r="D88" i="61" s="1"/>
  <c r="AP88" i="14"/>
  <c r="D88" i="63" s="1"/>
  <c r="AP93" i="44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H93" i="44" l="1"/>
  <c r="AC92" i="28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Q96" i="44"/>
  <c r="K93" i="53"/>
  <c r="T93" s="1"/>
  <c r="N93" i="26" s="1"/>
  <c r="O93" i="53"/>
  <c r="J93"/>
  <c r="S93" s="1"/>
  <c r="N93"/>
  <c r="W93" s="1"/>
  <c r="M93"/>
  <c r="V93" s="1"/>
  <c r="N93" i="28" s="1"/>
  <c r="L93" i="53"/>
  <c r="U93" s="1"/>
  <c r="N93" i="27" s="1"/>
  <c r="J92" i="44"/>
  <c r="G88" i="61"/>
  <c r="V88" s="1"/>
  <c r="G88" i="62"/>
  <c r="V88" s="1"/>
  <c r="M94" i="44"/>
  <c r="V89" i="62"/>
  <c r="O89"/>
  <c r="V87" i="63"/>
  <c r="O87"/>
  <c r="G88"/>
  <c r="G89"/>
  <c r="V87" i="61"/>
  <c r="O87"/>
  <c r="V89"/>
  <c r="O89"/>
  <c r="G93" i="44"/>
  <c r="R91" i="14"/>
  <c r="V91"/>
  <c r="T91"/>
  <c r="B94" i="44"/>
  <c r="A94"/>
  <c r="H91" i="14"/>
  <c r="D93" i="44"/>
  <c r="AF96"/>
  <c r="N93" i="24"/>
  <c r="N93" i="29"/>
  <c r="K93" i="38"/>
  <c r="M93" s="1"/>
  <c r="Q92" i="53"/>
  <c r="C94"/>
  <c r="B95"/>
  <c r="AE98" i="44" s="1"/>
  <c r="B95" i="52"/>
  <c r="P98" i="44" s="1"/>
  <c r="C94" i="52"/>
  <c r="Y93" i="44"/>
  <c r="AB93" s="1"/>
  <c r="AO92"/>
  <c r="AT92" s="1"/>
  <c r="AV97"/>
  <c r="AG88" i="27"/>
  <c r="AR88" i="14"/>
  <c r="AR89"/>
  <c r="AP94" i="44"/>
  <c r="U91" i="14"/>
  <c r="Q92"/>
  <c r="S92"/>
  <c r="O91"/>
  <c r="AL90"/>
  <c r="D90" i="61" s="1"/>
  <c r="AO90" i="14"/>
  <c r="E90" i="62" s="1"/>
  <c r="AM90" i="14"/>
  <c r="E90" i="61" s="1"/>
  <c r="W90" i="14"/>
  <c r="J93" i="44" l="1"/>
  <c r="O88" i="62"/>
  <c r="AC93" i="29"/>
  <c r="AD93" s="1"/>
  <c r="AC93" i="28"/>
  <c r="AD93" s="1"/>
  <c r="AG93" s="1"/>
  <c r="AC93" i="27"/>
  <c r="AD93" s="1"/>
  <c r="AC92" i="26"/>
  <c r="AD92" s="1"/>
  <c r="AC93" i="24"/>
  <c r="AD93" s="1"/>
  <c r="AG93" s="1"/>
  <c r="Q97" i="44"/>
  <c r="M94" i="53"/>
  <c r="V94" s="1"/>
  <c r="N94" i="28" s="1"/>
  <c r="L94" i="53"/>
  <c r="U94" s="1"/>
  <c r="K94"/>
  <c r="T94" s="1"/>
  <c r="N94" i="26" s="1"/>
  <c r="O94" i="53"/>
  <c r="J94"/>
  <c r="S94" s="1"/>
  <c r="N94"/>
  <c r="W94" s="1"/>
  <c r="T93" i="52"/>
  <c r="M93" i="26" s="1"/>
  <c r="O93" i="52"/>
  <c r="Q93" s="1"/>
  <c r="G90" i="61"/>
  <c r="V90" s="1"/>
  <c r="O88"/>
  <c r="M95" i="44"/>
  <c r="V88" i="63"/>
  <c r="O88"/>
  <c r="O89"/>
  <c r="V89"/>
  <c r="G94" i="44"/>
  <c r="V92" i="14"/>
  <c r="T92"/>
  <c r="R92"/>
  <c r="B95" i="44"/>
  <c r="A95"/>
  <c r="H92" i="14"/>
  <c r="D94" i="44"/>
  <c r="N94" i="24"/>
  <c r="AF97" i="44"/>
  <c r="N94" i="29"/>
  <c r="N94" i="27"/>
  <c r="AG88" i="29"/>
  <c r="AG88" i="30"/>
  <c r="AG88" i="26"/>
  <c r="K94" i="38"/>
  <c r="M94" s="1"/>
  <c r="C95" i="53"/>
  <c r="B96"/>
  <c r="AE99" i="44" s="1"/>
  <c r="Q93" i="53"/>
  <c r="C95" i="52"/>
  <c r="B96"/>
  <c r="P99" i="44" s="1"/>
  <c r="W91" i="14"/>
  <c r="H94" i="44"/>
  <c r="Y94"/>
  <c r="AB94" s="1"/>
  <c r="AO93"/>
  <c r="AT93" s="1"/>
  <c r="AV98"/>
  <c r="AG89" i="30"/>
  <c r="AG89" i="29"/>
  <c r="AG89" i="26"/>
  <c r="AG89" i="27"/>
  <c r="AP90" i="14"/>
  <c r="D90" i="63" s="1"/>
  <c r="AP95" i="44"/>
  <c r="Q93" i="14"/>
  <c r="U92"/>
  <c r="S93"/>
  <c r="AQ90"/>
  <c r="E90" i="63" s="1"/>
  <c r="AN90" i="14"/>
  <c r="D90" i="62" s="1"/>
  <c r="G90" s="1"/>
  <c r="O92" i="14"/>
  <c r="H95" i="44" l="1"/>
  <c r="J94"/>
  <c r="AC94" i="28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O95"/>
  <c r="J95"/>
  <c r="S95" s="1"/>
  <c r="N95" i="24" s="1"/>
  <c r="N95" i="53"/>
  <c r="W95" s="1"/>
  <c r="N95" i="29" s="1"/>
  <c r="M95" i="53"/>
  <c r="V95" s="1"/>
  <c r="L95"/>
  <c r="U95" s="1"/>
  <c r="Q98" i="44"/>
  <c r="G90" i="63"/>
  <c r="O90" s="1"/>
  <c r="M96" i="44"/>
  <c r="V90" i="62"/>
  <c r="O90"/>
  <c r="G95" i="44"/>
  <c r="O93" i="14"/>
  <c r="R93"/>
  <c r="T93"/>
  <c r="V93"/>
  <c r="B96" i="44"/>
  <c r="A96"/>
  <c r="H93" i="14"/>
  <c r="D95" i="44"/>
  <c r="AF98"/>
  <c r="N95" i="27"/>
  <c r="N95" i="28"/>
  <c r="N95" i="26"/>
  <c r="AG91" i="30"/>
  <c r="K95" i="38"/>
  <c r="M95" s="1"/>
  <c r="C96" i="53"/>
  <c r="B97"/>
  <c r="AE100" i="44" s="1"/>
  <c r="Q94" i="53"/>
  <c r="C96" i="52"/>
  <c r="B97"/>
  <c r="P100" i="44" s="1"/>
  <c r="Y95"/>
  <c r="AB95" s="1"/>
  <c r="AO94"/>
  <c r="AT94" s="1"/>
  <c r="AG91" i="29"/>
  <c r="AG91" i="27"/>
  <c r="AG90" i="30"/>
  <c r="AG90" i="27"/>
  <c r="AG90" i="29"/>
  <c r="AV99" i="44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AP96" i="44"/>
  <c r="Q94" i="14"/>
  <c r="AL93"/>
  <c r="D93" i="61" s="1"/>
  <c r="AO92" i="14"/>
  <c r="E92" i="62" s="1"/>
  <c r="U93" i="14"/>
  <c r="AN93"/>
  <c r="D93" i="62" s="1"/>
  <c r="S94" i="14"/>
  <c r="W92"/>
  <c r="J95" i="44" l="1"/>
  <c r="G91" i="62"/>
  <c r="O91" s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O91" s="1"/>
  <c r="G96" i="44"/>
  <c r="T95" i="52"/>
  <c r="M95" i="26" s="1"/>
  <c r="O95" i="52"/>
  <c r="Q95" s="1"/>
  <c r="Q99" i="44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M97" i="44"/>
  <c r="G91" i="61"/>
  <c r="R94" i="14"/>
  <c r="V94"/>
  <c r="T94"/>
  <c r="B97" i="44"/>
  <c r="A97"/>
  <c r="H94" i="14"/>
  <c r="D96" i="44"/>
  <c r="N96" i="24"/>
  <c r="AF99" i="44"/>
  <c r="N96" i="26"/>
  <c r="AG91"/>
  <c r="AG92" i="29"/>
  <c r="K96" i="38"/>
  <c r="M96" s="1"/>
  <c r="L99" i="24"/>
  <c r="C97" i="53"/>
  <c r="B98"/>
  <c r="AE101" i="44" s="1"/>
  <c r="Q95" i="53"/>
  <c r="B98" i="52"/>
  <c r="P101" i="44" s="1"/>
  <c r="P102" s="1"/>
  <c r="C97" i="52"/>
  <c r="Y96" i="44"/>
  <c r="AB96" s="1"/>
  <c r="AO95"/>
  <c r="AT95" s="1"/>
  <c r="AP93" i="14"/>
  <c r="D93" i="63" s="1"/>
  <c r="H96" i="44"/>
  <c r="AG92" i="30"/>
  <c r="AG92" i="27"/>
  <c r="AV100" i="44"/>
  <c r="AR91" i="14"/>
  <c r="AP92"/>
  <c r="D92" i="63" s="1"/>
  <c r="AM93" i="14"/>
  <c r="E93" i="61" s="1"/>
  <c r="G93" s="1"/>
  <c r="AP97" i="44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V91" i="63" l="1"/>
  <c r="G97" i="44"/>
  <c r="V91" i="62"/>
  <c r="AC96" i="29"/>
  <c r="AD96" s="1"/>
  <c r="AC96" i="27"/>
  <c r="AD96" s="1"/>
  <c r="AC95" i="26"/>
  <c r="AD95" s="1"/>
  <c r="J96" i="44"/>
  <c r="AC96" i="24"/>
  <c r="AD96" s="1"/>
  <c r="AG96" s="1"/>
  <c r="AC96" i="28"/>
  <c r="AD96" s="1"/>
  <c r="AG96" s="1"/>
  <c r="Q100" i="44"/>
  <c r="K97" i="53"/>
  <c r="T97" s="1"/>
  <c r="O97"/>
  <c r="J97"/>
  <c r="S97" s="1"/>
  <c r="N97"/>
  <c r="W97" s="1"/>
  <c r="M97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M98" i="44"/>
  <c r="V93" i="61"/>
  <c r="O93"/>
  <c r="V93" i="62"/>
  <c r="O93"/>
  <c r="V91" i="61"/>
  <c r="O91"/>
  <c r="G93" i="63"/>
  <c r="O92" i="62"/>
  <c r="V92"/>
  <c r="V95" i="14"/>
  <c r="R95"/>
  <c r="T95"/>
  <c r="B98" i="44"/>
  <c r="A98"/>
  <c r="H95" i="14"/>
  <c r="D97" i="44"/>
  <c r="AF100"/>
  <c r="N97" i="24"/>
  <c r="N97" i="29"/>
  <c r="N97" i="26"/>
  <c r="AG92"/>
  <c r="L99" i="29"/>
  <c r="B99" i="38"/>
  <c r="K97"/>
  <c r="M97" s="1"/>
  <c r="Q96" i="53"/>
  <c r="C98"/>
  <c r="B99"/>
  <c r="C98" i="52"/>
  <c r="B99"/>
  <c r="AO96" i="44"/>
  <c r="AT96" s="1"/>
  <c r="Y97"/>
  <c r="AB97" s="1"/>
  <c r="W94" i="14"/>
  <c r="H97" i="44"/>
  <c r="AV101"/>
  <c r="AE102"/>
  <c r="AR93" i="14"/>
  <c r="AR92"/>
  <c r="AP98" i="44"/>
  <c r="AP94" i="1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J97" i="44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Q101" i="44"/>
  <c r="Q102" s="1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M99" i="44"/>
  <c r="V93" i="63"/>
  <c r="O93"/>
  <c r="G94"/>
  <c r="G98" i="44"/>
  <c r="R96" i="14"/>
  <c r="V96"/>
  <c r="T96"/>
  <c r="O96"/>
  <c r="B99" i="44"/>
  <c r="A99"/>
  <c r="H96" i="14"/>
  <c r="D98" i="44"/>
  <c r="N98" i="24"/>
  <c r="AF101" i="44"/>
  <c r="N98" i="26"/>
  <c r="N98" i="27"/>
  <c r="H99" i="38"/>
  <c r="J99"/>
  <c r="K98"/>
  <c r="C99"/>
  <c r="D99"/>
  <c r="F99"/>
  <c r="C99" i="53"/>
  <c r="Q97"/>
  <c r="W95" i="14"/>
  <c r="H98" i="44"/>
  <c r="Y98"/>
  <c r="AB98" s="1"/>
  <c r="AO97"/>
  <c r="AT97" s="1"/>
  <c r="AG93" i="27"/>
  <c r="AV102" i="44"/>
  <c r="AV103" s="1"/>
  <c r="AG93" i="29"/>
  <c r="AG93" i="30"/>
  <c r="AG93" i="26"/>
  <c r="M99" i="24"/>
  <c r="AF102" i="44"/>
  <c r="E99" i="15"/>
  <c r="C99"/>
  <c r="AP99" i="44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J98" i="44" l="1"/>
  <c r="N98" i="29"/>
  <c r="AC98" i="27"/>
  <c r="AD98" s="1"/>
  <c r="AC98" i="24"/>
  <c r="AD98" s="1"/>
  <c r="AG98" s="1"/>
  <c r="AC97" i="26"/>
  <c r="AD97" s="1"/>
  <c r="K99" i="38"/>
  <c r="M98"/>
  <c r="T98" i="52"/>
  <c r="O98"/>
  <c r="Q98" s="1"/>
  <c r="K99"/>
  <c r="N98" i="28"/>
  <c r="G99" i="44"/>
  <c r="G95" i="63"/>
  <c r="V95" s="1"/>
  <c r="M100" i="44"/>
  <c r="V94" i="62"/>
  <c r="O94"/>
  <c r="V94" i="61"/>
  <c r="O94"/>
  <c r="V94" i="63"/>
  <c r="O94"/>
  <c r="AO96" i="14"/>
  <c r="E96" i="62" s="1"/>
  <c r="G96" s="1"/>
  <c r="R97" i="14"/>
  <c r="V97"/>
  <c r="T97"/>
  <c r="N99"/>
  <c r="B100" i="44"/>
  <c r="A100"/>
  <c r="H97" i="14"/>
  <c r="D99" i="44"/>
  <c r="M99" i="38"/>
  <c r="J99" i="53"/>
  <c r="N99"/>
  <c r="K99"/>
  <c r="M99"/>
  <c r="L99"/>
  <c r="M99" i="27"/>
  <c r="M99" i="28"/>
  <c r="M99" i="29"/>
  <c r="AO98" i="44"/>
  <c r="AT98" s="1"/>
  <c r="W96" i="14"/>
  <c r="H99" i="44"/>
  <c r="Y99"/>
  <c r="AB99" s="1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AP100" i="44"/>
  <c r="U97" i="14"/>
  <c r="Q98"/>
  <c r="I99"/>
  <c r="AP96"/>
  <c r="D96" i="63" s="1"/>
  <c r="S98" i="14"/>
  <c r="K99"/>
  <c r="AM95"/>
  <c r="E95" i="61" s="1"/>
  <c r="AM96" i="14"/>
  <c r="E96" i="61" s="1"/>
  <c r="O97" i="14"/>
  <c r="H100" i="44" l="1"/>
  <c r="AC98" i="28"/>
  <c r="AD98" s="1"/>
  <c r="AG98" s="1"/>
  <c r="AC98" i="29"/>
  <c r="AD98" s="1"/>
  <c r="J99" i="44"/>
  <c r="M98" i="26"/>
  <c r="AC98" s="1"/>
  <c r="T99" i="52"/>
  <c r="G100" i="44"/>
  <c r="O95" i="63"/>
  <c r="G95" i="61"/>
  <c r="V95" s="1"/>
  <c r="G96"/>
  <c r="V96" s="1"/>
  <c r="G96" i="63"/>
  <c r="O96" s="1"/>
  <c r="M101" i="44"/>
  <c r="M102" s="1"/>
  <c r="O96" i="62"/>
  <c r="V96"/>
  <c r="G95"/>
  <c r="O98" i="14"/>
  <c r="R98"/>
  <c r="R99" s="1"/>
  <c r="J99"/>
  <c r="V98"/>
  <c r="V99" s="1"/>
  <c r="T98"/>
  <c r="T99" s="1"/>
  <c r="L99"/>
  <c r="B101" i="44"/>
  <c r="B102" s="1"/>
  <c r="F99" i="14"/>
  <c r="A101" i="44"/>
  <c r="C99" i="14"/>
  <c r="H98"/>
  <c r="H99" s="1"/>
  <c r="D100" i="44"/>
  <c r="O99" i="53"/>
  <c r="Q98"/>
  <c r="Q99" s="1"/>
  <c r="AC99" i="24"/>
  <c r="AO99" i="44"/>
  <c r="AT99" s="1"/>
  <c r="Y100"/>
  <c r="AB100" s="1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J100" i="44" l="1"/>
  <c r="H101"/>
  <c r="H102" s="1"/>
  <c r="V96" i="63"/>
  <c r="G101" i="44"/>
  <c r="AD98" i="26"/>
  <c r="M99"/>
  <c r="O95" i="61"/>
  <c r="O96"/>
  <c r="V95" i="62"/>
  <c r="O95"/>
  <c r="AK99" i="14"/>
  <c r="D101" i="44"/>
  <c r="D102" s="1"/>
  <c r="A102"/>
  <c r="AG94" i="26"/>
  <c r="AG94" i="30"/>
  <c r="N99" i="26"/>
  <c r="AG94" i="27"/>
  <c r="N99" i="29"/>
  <c r="N99" i="28"/>
  <c r="N99" i="27"/>
  <c r="AG94" i="29"/>
  <c r="AO100" i="44"/>
  <c r="AT100" s="1"/>
  <c r="Y101"/>
  <c r="AB101" s="1"/>
  <c r="G102"/>
  <c r="AG96" i="26"/>
  <c r="AG96" i="30"/>
  <c r="AG96" i="27"/>
  <c r="AG96" i="29"/>
  <c r="AL97" i="14"/>
  <c r="D97" i="61" s="1"/>
  <c r="Z99" i="14"/>
  <c r="Y102" i="44"/>
  <c r="AO101"/>
  <c r="AG99" i="14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J101" i="44" l="1"/>
  <c r="J102" s="1"/>
  <c r="E99" i="63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O102" i="44"/>
  <c r="AP101"/>
  <c r="AP102" s="1"/>
  <c r="AB102"/>
  <c r="AB103" s="1"/>
  <c r="Y103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T101" i="44"/>
  <c r="AT102" s="1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<sst xmlns="http://schemas.openxmlformats.org/spreadsheetml/2006/main" count="8161" uniqueCount="504">
  <si>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</si>
  <si>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</si>
  <si>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</si>
  <si>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</si>
  <si>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</si>
  <si>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</si>
  <si>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</si>
  <si>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</si>
  <si>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</si>
  <si>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</si>
  <si>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</si>
  <si>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</si>
  <si>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</si>
  <si>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</si>
  <si>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</si>
  <si>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</si>
  <si>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</si>
  <si>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</si>
  <si>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</si>
  <si>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</si>
  <si>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</si>
  <si>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</si>
  <si>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</si>
  <si>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</si>
  <si>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</si>
  <si>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</si>
  <si>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</si>
  <si>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</si>
  <si>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</si>
  <si>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</si>
  <si>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</si>
  <si>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</si>
  <si>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</si>
  <si>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</si>
  <si>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</si>
  <si>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</si>
  <si>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</si>
  <si>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</si>
  <si>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</si>
  <si>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</si>
  <si>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</si>
  <si>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</si>
  <si>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</si>
  <si>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</si>
  <si>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</si>
  <si>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</si>
  <si>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</si>
  <si>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</si>
  <si>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</si>
  <si>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</si>
  <si>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</si>
  <si>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</si>
  <si>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</si>
  <si>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</si>
  <si>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</si>
  <si>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</si>
  <si>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</si>
  <si>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</si>
  <si>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</si>
  <si>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</si>
  <si>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</si>
  <si>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</si>
  <si>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</si>
  <si>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</si>
  <si>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</si>
  <si>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</si>
  <si>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</si>
  <si>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</si>
  <si>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</si>
  <si>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</si>
  <si>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</si>
  <si>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</si>
  <si>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</si>
  <si>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</si>
  <si>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</si>
  <si>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</si>
  <si>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</si>
  <si>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</si>
  <si>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</si>
  <si>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</si>
  <si>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</si>
  <si>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</si>
  <si>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</si>
  <si>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</si>
  <si>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</si>
  <si>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</si>
  <si>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</si>
  <si>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</si>
  <si>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</si>
  <si>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</si>
  <si>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</si>
  <si>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</si>
  <si>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</si>
  <si>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</si>
  <si>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</si>
  <si>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</si>
  <si>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</si>
  <si>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</si>
  <si>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</si>
  <si>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</si>
  <si>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</si>
  <si>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</si>
  <si>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</si>
  <si>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</si>
  <si>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</si>
  <si>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</si>
  <si>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</si>
  <si>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</si>
  <si>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</si>
  <si>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</si>
  <si>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</si>
  <si>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</si>
  <si>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</si>
  <si>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</si>
  <si>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</si>
  <si>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</si>
  <si>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</si>
  <si>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</si>
  <si>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</si>
  <si>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</si>
  <si>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</si>
  <si>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</si>
  <si>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</si>
  <si>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</si>
  <si>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</si>
  <si>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</si>
  <si>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</si>
  <si>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</si>
  <si>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</si>
  <si>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</si>
  <si>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</si>
  <si>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</si>
  <si>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</si>
  <si>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</si>
  <si>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</si>
  <si>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</si>
  <si>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</si>
  <si>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</si>
  <si>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</si>
  <si>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</si>
  <si>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</si>
  <si>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</si>
  <si>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</si>
  <si>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</si>
  <si>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</si>
  <si>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</si>
  <si>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</si>
  <si>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</si>
  <si>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</si>
  <si>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</si>
  <si>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</si>
  <si>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</si>
  <si>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</si>
  <si>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</si>
  <si>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</si>
  <si>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</si>
  <si>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</si>
  <si>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</si>
  <si>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</si>
  <si>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</si>
  <si>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</si>
  <si>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</si>
  <si>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</si>
  <si>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</si>
  <si>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</si>
  <si>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</si>
  <si>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</si>
  <si>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</si>
  <si>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</si>
  <si>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</si>
  <si>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</si>
  <si>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</si>
  <si>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</si>
  <si>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</si>
  <si>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</si>
  <si>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</si>
  <si>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</si>
  <si>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</si>
  <si>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</si>
  <si>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</si>
  <si>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</si>
  <si>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</si>
  <si>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</si>
  <si>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</si>
  <si>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</si>
  <si>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</si>
  <si>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</si>
  <si>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</si>
  <si>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</si>
  <si>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</si>
  <si>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</si>
  <si>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</si>
  <si>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</si>
  <si>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</si>
  <si>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</si>
  <si>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</si>
  <si>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</si>
  <si>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</si>
  <si>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</si>
  <si>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</si>
  <si>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</si>
  <si>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</si>
  <si>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</si>
  <si>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</si>
  <si>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</si>
  <si>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</si>
  <si>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</si>
  <si>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</si>
  <si>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</si>
  <si>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</si>
  <si>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</si>
  <si>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</si>
  <si>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</si>
  <si>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</si>
  <si>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</si>
  <si>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</si>
  <si>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</si>
  <si>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</si>
  <si>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</si>
  <si>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 xml:space="preserve">Date 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</si>
  <si>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</si>
  <si>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</si>
  <si>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</si>
  <si>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</si>
  <si>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</si>
  <si>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</si>
  <si>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</si>
  <si>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</si>
  <si>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% Loss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</si>
  <si>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</si>
  <si>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</si>
  <si>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</si>
  <si>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</si>
  <si>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</si>
  <si>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</si>
  <si>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</si>
  <si>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</si>
  <si>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</si>
  <si>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</si>
  <si>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</si>
  <si>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</si>
  <si>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</si>
  <si>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</si>
  <si>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</si>
  <si>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</si>
  <si>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</si>
  <si>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</si>
  <si>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</si>
  <si>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</si>
  <si>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</si>
  <si>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</si>
  <si>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</si>
  <si>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</si>
  <si>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</si>
  <si>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</si>
  <si>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</si>
  <si>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</si>
  <si>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</si>
  <si>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</si>
  <si>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</si>
  <si>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</si>
  <si>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</si>
  <si>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</si>
  <si>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</si>
  <si>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</si>
  <si>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</si>
  <si>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</si>
  <si>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</si>
  <si>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</si>
  <si>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</si>
  <si>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</si>
  <si>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</si>
  <si>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</si>
  <si>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</si>
  <si>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</si>
  <si>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</si>
  <si>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</si>
  <si>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</si>
  <si>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</si>
  <si>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</si>
  <si>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</si>
  <si>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</si>
  <si>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</si>
  <si>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</si>
  <si>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BAWANA</t>
  </si>
  <si>
    <t>MSW BAWANA</t>
  </si>
  <si>
    <t>PPCL</t>
  </si>
  <si>
    <t>SG</t>
  </si>
  <si>
    <t>GAS</t>
  </si>
  <si>
    <t>SPOT RLNG</t>
  </si>
  <si>
    <t>LF</t>
  </si>
  <si>
    <t>Scheduled Energy  in Mus.</t>
  </si>
  <si>
    <t>15 Minute time Blk Starting from Hrs.</t>
  </si>
  <si>
    <t>Scheduled Energy on Gas  in Mus.</t>
  </si>
  <si>
    <t>comb. N Gas</t>
  </si>
  <si>
    <t>open on gas</t>
  </si>
  <si>
    <t>comb. On spot</t>
  </si>
  <si>
    <t>open on spot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</si>
  <si>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</si>
  <si>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</si>
  <si>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</si>
  <si>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</si>
  <si>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</si>
  <si>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</si>
  <si>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</si>
  <si>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</si>
  <si>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</si>
  <si>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</si>
  <si>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</si>
  <si>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</si>
  <si>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</si>
  <si>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</si>
  <si>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</si>
  <si>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</si>
  <si>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</si>
  <si>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</si>
  <si>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</si>
  <si>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SQL Import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</si>
  <si>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</si>
  <si>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</si>
  <si>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</si>
  <si>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</si>
  <si>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</si>
  <si>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</si>
  <si>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</si>
  <si>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</si>
  <si>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</si>
  <si>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</si>
  <si>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</si>
  <si>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</si>
  <si>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</si>
  <si>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</si>
  <si>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</si>
  <si>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</si>
  <si>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</si>
  <si>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</si>
  <si>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</si>
  <si>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</si>
  <si>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</si>
  <si>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</si>
  <si>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RUMS(DMRC)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</si>
  <si>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</si>
  <si>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</si>
  <si>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</si>
  <si>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</si>
  <si>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</si>
  <si>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</si>
  <si>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</si>
  <si>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</si>
  <si>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</si>
  <si>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</si>
  <si>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</si>
  <si>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</si>
  <si>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</si>
  <si>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</si>
  <si>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</si>
  <si>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</si>
  <si>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</si>
  <si>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</si>
  <si>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</si>
  <si>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</si>
  <si>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</si>
  <si>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</si>
  <si>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</si>
  <si>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</si>
  <si>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</si>
  <si>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</si>
  <si>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</si>
  <si>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</si>
  <si>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</si>
  <si>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</si>
  <si>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</si>
  <si>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</si>
  <si>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</si>
  <si>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</si>
  <si>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</si>
  <si>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</si>
  <si>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</si>
  <si>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</si>
  <si>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</si>
  <si>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</si>
  <si>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</si>
  <si>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</si>
  <si>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</si>
  <si>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</si>
  <si>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</si>
  <si>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</si>
  <si>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</si>
  <si>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</si>
  <si>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</si>
  <si>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</si>
  <si>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</si>
  <si>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</si>
  <si>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</si>
  <si>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</si>
  <si>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</si>
  <si>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</si>
  <si>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</si>
  <si>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</si>
  <si>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</si>
  <si>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</si>
  <si>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</si>
  <si>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</si>
  <si>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</si>
  <si>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</si>
  <si>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</si>
  <si>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</si>
  <si>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</si>
  <si>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</si>
  <si>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</si>
  <si>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</si>
  <si>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</si>
  <si>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</si>
  <si>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</si>
  <si>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</si>
  <si>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</si>
  <si>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</si>
  <si>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</si>
  <si>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</si>
  <si>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</si>
  <si>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</si>
  <si>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</si>
  <si>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</si>
  <si>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</si>
  <si>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</si>
  <si>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</si>
  <si>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</si>
  <si>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</si>
  <si>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</si>
  <si>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</si>
  <si>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</si>
  <si>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</si>
  <si>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</si>
  <si>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</si>
  <si>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</si>
  <si>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</si>
  <si>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</si>
  <si>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</si>
  <si>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</si>
  <si>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>NDMC-South</t>
  </si>
  <si>
    <t xml:space="preserve">NDMC </t>
  </si>
  <si>
    <t>BSES Rajdhani Power Limited</t>
  </si>
  <si>
    <t>Import</t>
  </si>
  <si>
    <t>Export</t>
  </si>
  <si>
    <t>LODHI</t>
  </si>
  <si>
    <t>VODAFONE_MATHURA</t>
  </si>
  <si>
    <t>VODAFONE_OKHLA</t>
  </si>
  <si>
    <t>L_NR_2022_08</t>
  </si>
  <si>
    <t>L_NR_2022_09</t>
  </si>
  <si>
    <t>L_NR_2022_10</t>
  </si>
  <si>
    <t>w.e.f. 01st Oct 2022</t>
  </si>
  <si>
    <t>w.e.f 16.10.22 DERC allocation to NDMC</t>
  </si>
  <si>
    <t>NDMC-100 % entt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</si>
  <si>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</si>
  <si>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</si>
  <si>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</si>
  <si>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</si>
  <si>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</si>
  <si>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</si>
  <si>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</si>
  <si>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</si>
  <si>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</si>
  <si>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</si>
  <si>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</si>
  <si>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</si>
  <si>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</si>
  <si>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</si>
  <si>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</si>
  <si>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</si>
  <si>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</si>
  <si>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</si>
  <si>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</si>
  <si>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</si>
  <si>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</si>
  <si>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</si>
  <si>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</si>
  <si>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</si>
  <si>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</si>
  <si>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</si>
  <si>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</si>
  <si>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</si>
  <si>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</si>
  <si>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</si>
  <si>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</si>
  <si>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w.e.f. 01st Nov 2022</t>
  </si>
  <si>
    <t>w.e.f.01 Nov 2022</t>
  </si>
  <si>
    <t>NDMC-SR/WR/ER/NR*</t>
  </si>
  <si>
    <t>52IS2022/11/17</t>
  </si>
  <si>
    <t>ADHPL</t>
  </si>
  <si>
    <t>CHANJUII</t>
  </si>
  <si>
    <t>GBHHPL</t>
  </si>
  <si>
    <t>NSLSUGARALAND</t>
  </si>
  <si>
    <t>SHPPBPL</t>
  </si>
  <si>
    <t>SIKKIM</t>
  </si>
  <si>
    <t>SORANG_HEP</t>
  </si>
  <si>
    <t>Teesta_III</t>
  </si>
  <si>
    <t>GOA_Beneficiary</t>
  </si>
  <si>
    <t>HP</t>
  </si>
  <si>
    <t>MePDCL</t>
  </si>
  <si>
    <t>MSPDCL</t>
  </si>
  <si>
    <t>NOVELSUGAR01</t>
  </si>
  <si>
    <t>NPCL(UP)</t>
  </si>
  <si>
    <t>RSL</t>
  </si>
  <si>
    <t>TS1PL_BKN</t>
  </si>
</sst>
</file>

<file path=xl/styles.xml><?xml version="1.0" encoding="utf-8"?>
<styleSheet xmlns="http://schemas.openxmlformats.org/spreadsheetml/2006/main">
  <numFmts count="3">
    <numFmt numFmtId="164" formatCode="0.00000"/>
    <numFmt numFmtId="165" formatCode="0.000000"/>
    <numFmt numFmtId="166" formatCode="0.000"/>
  </numFmts>
  <fonts count="1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10"/>
      <color indexed="13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2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8" fillId="15" borderId="0" applyNumberFormat="0" applyBorder="0" applyAlignment="0" applyProtection="0"/>
  </cellStyleXfs>
  <cellXfs count="236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0" fontId="4" fillId="0" borderId="0" xfId="0" applyFont="1" applyAlignment="1">
      <alignment wrapText="1"/>
    </xf>
    <xf numFmtId="0" fontId="4" fillId="0" borderId="0" xfId="0" applyFont="1"/>
    <xf numFmtId="0" fontId="5" fillId="0" borderId="0" xfId="0" applyFont="1"/>
    <xf numFmtId="15" fontId="0" fillId="0" borderId="0" xfId="0" applyNumberFormat="1"/>
    <xf numFmtId="15" fontId="0" fillId="0" borderId="0" xfId="0" applyNumberFormat="1" applyAlignment="1">
      <alignment wrapText="1"/>
    </xf>
    <xf numFmtId="0" fontId="0" fillId="0" borderId="0" xfId="0" applyAlignment="1">
      <alignment horizontal="center"/>
    </xf>
    <xf numFmtId="0" fontId="4" fillId="8" borderId="5" xfId="0" applyFont="1" applyFill="1" applyBorder="1" applyAlignment="1">
      <alignment horizontal="center"/>
    </xf>
    <xf numFmtId="0" fontId="4" fillId="8" borderId="6" xfId="0" applyFont="1" applyFill="1" applyBorder="1" applyAlignment="1">
      <alignment horizontal="center"/>
    </xf>
    <xf numFmtId="0" fontId="4" fillId="8" borderId="7" xfId="0" applyFont="1" applyFill="1" applyBorder="1"/>
    <xf numFmtId="0" fontId="0" fillId="8" borderId="0" xfId="0" applyFill="1"/>
    <xf numFmtId="0" fontId="4" fillId="8" borderId="1" xfId="0" applyFont="1" applyFill="1" applyBorder="1" applyAlignment="1">
      <alignment horizontal="center"/>
    </xf>
    <xf numFmtId="0" fontId="4" fillId="8" borderId="2" xfId="0" applyFont="1" applyFill="1" applyBorder="1" applyAlignment="1">
      <alignment horizontal="center"/>
    </xf>
    <xf numFmtId="0" fontId="4" fillId="8" borderId="0" xfId="0" applyFont="1" applyFill="1" applyBorder="1" applyAlignment="1">
      <alignment horizontal="center"/>
    </xf>
    <xf numFmtId="49" fontId="4" fillId="0" borderId="22" xfId="0" applyNumberFormat="1" applyFont="1" applyBorder="1" applyAlignment="1">
      <alignment vertical="top" wrapText="1"/>
    </xf>
    <xf numFmtId="49" fontId="6" fillId="0" borderId="22" xfId="0" applyNumberFormat="1" applyFont="1" applyBorder="1" applyAlignment="1">
      <alignment horizontal="center" vertical="top" wrapText="1"/>
    </xf>
    <xf numFmtId="49" fontId="6" fillId="0" borderId="22" xfId="0" applyNumberFormat="1" applyFont="1" applyBorder="1" applyAlignment="1">
      <alignment vertical="top" wrapText="1"/>
    </xf>
    <xf numFmtId="0" fontId="7" fillId="9" borderId="5" xfId="0" applyFont="1" applyFill="1" applyBorder="1" applyAlignment="1">
      <alignment horizontal="center" wrapText="1"/>
    </xf>
    <xf numFmtId="0" fontId="7" fillId="9" borderId="6" xfId="0" applyFont="1" applyFill="1" applyBorder="1" applyAlignment="1">
      <alignment horizontal="center" wrapText="1"/>
    </xf>
    <xf numFmtId="0" fontId="7" fillId="9" borderId="7" xfId="0" applyFont="1" applyFill="1" applyBorder="1" applyAlignment="1">
      <alignment wrapText="1"/>
    </xf>
    <xf numFmtId="0" fontId="7" fillId="9" borderId="6" xfId="0" applyFont="1" applyFill="1" applyBorder="1" applyAlignment="1">
      <alignment wrapText="1"/>
    </xf>
    <xf numFmtId="2" fontId="4" fillId="8" borderId="22" xfId="0" applyNumberFormat="1" applyFont="1" applyFill="1" applyBorder="1" applyAlignment="1">
      <alignment horizontal="center"/>
    </xf>
    <xf numFmtId="0" fontId="4" fillId="8" borderId="22" xfId="0" applyFont="1" applyFill="1" applyBorder="1" applyAlignment="1">
      <alignment horizontal="center"/>
    </xf>
    <xf numFmtId="165" fontId="0" fillId="0" borderId="22" xfId="0" applyNumberFormat="1" applyBorder="1" applyAlignment="1">
      <alignment horizontal="center"/>
    </xf>
    <xf numFmtId="20" fontId="0" fillId="0" borderId="22" xfId="0" applyNumberForma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/>
    <xf numFmtId="2" fontId="4" fillId="0" borderId="22" xfId="0" applyNumberFormat="1" applyFont="1" applyBorder="1" applyAlignment="1">
      <alignment horizontal="center" wrapText="1"/>
    </xf>
    <xf numFmtId="2" fontId="4" fillId="0" borderId="22" xfId="0" applyNumberFormat="1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20" fontId="2" fillId="0" borderId="22" xfId="0" applyNumberFormat="1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20" fontId="2" fillId="10" borderId="22" xfId="0" applyNumberFormat="1" applyFont="1" applyFill="1" applyBorder="1" applyAlignment="1">
      <alignment horizontal="center"/>
    </xf>
    <xf numFmtId="20" fontId="2" fillId="0" borderId="22" xfId="0" applyNumberFormat="1" applyFont="1" applyFill="1" applyBorder="1" applyAlignment="1">
      <alignment horizontal="center"/>
    </xf>
    <xf numFmtId="0" fontId="2" fillId="0" borderId="0" xfId="0" applyFont="1" applyFill="1" applyAlignment="1">
      <alignment wrapText="1"/>
    </xf>
    <xf numFmtId="0" fontId="0" fillId="0" borderId="22" xfId="0" applyBorder="1" applyAlignment="1">
      <alignment horizontal="center"/>
    </xf>
    <xf numFmtId="165" fontId="4" fillId="0" borderId="22" xfId="0" applyNumberFormat="1" applyFont="1" applyBorder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0" xfId="0" applyNumberFormat="1"/>
    <xf numFmtId="165" fontId="4" fillId="0" borderId="0" xfId="0" applyNumberFormat="1" applyFont="1" applyBorder="1" applyAlignment="1">
      <alignment horizontal="center"/>
    </xf>
    <xf numFmtId="0" fontId="0" fillId="11" borderId="0" xfId="0" applyFill="1"/>
    <xf numFmtId="0" fontId="0" fillId="12" borderId="0" xfId="0" applyFill="1"/>
    <xf numFmtId="0" fontId="0" fillId="13" borderId="0" xfId="0" applyFill="1"/>
    <xf numFmtId="0" fontId="0" fillId="14" borderId="0" xfId="0" applyFill="1"/>
    <xf numFmtId="0" fontId="0" fillId="0" borderId="0" xfId="0" applyFill="1" applyAlignment="1">
      <alignment vertical="center" wrapText="1"/>
    </xf>
    <xf numFmtId="0" fontId="0" fillId="0" borderId="0" xfId="0" applyFill="1"/>
    <xf numFmtId="0" fontId="8" fillId="15" borderId="0" xfId="2"/>
    <xf numFmtId="0" fontId="0" fillId="14" borderId="0" xfId="0" applyFill="1" applyAlignment="1">
      <alignment horizontal="center" vertical="center" wrapText="1"/>
    </xf>
    <xf numFmtId="0" fontId="0" fillId="14" borderId="5" xfId="0" applyFill="1" applyBorder="1"/>
    <xf numFmtId="0" fontId="0" fillId="14" borderId="0" xfId="0" applyFill="1" applyBorder="1"/>
    <xf numFmtId="0" fontId="0" fillId="14" borderId="6" xfId="0" applyFill="1" applyBorder="1"/>
    <xf numFmtId="0" fontId="9" fillId="0" borderId="0" xfId="0" applyFont="1" applyFill="1" applyBorder="1"/>
    <xf numFmtId="0" fontId="8" fillId="15" borderId="22" xfId="2" applyBorder="1"/>
    <xf numFmtId="0" fontId="0" fillId="0" borderId="22" xfId="0" applyBorder="1"/>
    <xf numFmtId="0" fontId="0" fillId="4" borderId="22" xfId="0" applyFill="1" applyBorder="1"/>
    <xf numFmtId="0" fontId="0" fillId="16" borderId="0" xfId="0" applyFill="1" applyAlignment="1">
      <alignment horizontal="center" wrapText="1"/>
    </xf>
    <xf numFmtId="0" fontId="0" fillId="16" borderId="22" xfId="0" applyFill="1" applyBorder="1"/>
    <xf numFmtId="0" fontId="0" fillId="17" borderId="0" xfId="0" applyFill="1" applyAlignment="1">
      <alignment horizontal="center" wrapText="1"/>
    </xf>
    <xf numFmtId="0" fontId="0" fillId="17" borderId="22" xfId="0" applyFill="1" applyBorder="1"/>
    <xf numFmtId="0" fontId="0" fillId="18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8" borderId="5" xfId="0" applyFill="1" applyBorder="1"/>
    <xf numFmtId="0" fontId="0" fillId="19" borderId="0" xfId="0" applyFill="1" applyAlignment="1">
      <alignment horizontal="center" vertical="center" wrapText="1"/>
    </xf>
    <xf numFmtId="0" fontId="0" fillId="19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20" borderId="0" xfId="0" applyFill="1"/>
    <xf numFmtId="0" fontId="0" fillId="0" borderId="0" xfId="0" applyAlignment="1">
      <alignment horizontal="center" wrapText="1"/>
    </xf>
    <xf numFmtId="0" fontId="10" fillId="21" borderId="0" xfId="0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22" borderId="0" xfId="0" applyFont="1" applyFill="1" applyAlignment="1">
      <alignment horizontal="center" vertical="center" wrapText="1"/>
    </xf>
    <xf numFmtId="0" fontId="0" fillId="23" borderId="0" xfId="0" applyFill="1"/>
    <xf numFmtId="0" fontId="0" fillId="24" borderId="0" xfId="0" applyFill="1"/>
    <xf numFmtId="0" fontId="0" fillId="0" borderId="0" xfId="0" applyNumberFormat="1" applyAlignment="1">
      <alignment wrapText="1"/>
    </xf>
    <xf numFmtId="0" fontId="0" fillId="22" borderId="0" xfId="0" applyFill="1"/>
    <xf numFmtId="0" fontId="0" fillId="24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22" borderId="9" xfId="0" applyFill="1" applyBorder="1"/>
    <xf numFmtId="0" fontId="0" fillId="23" borderId="9" xfId="0" applyFill="1" applyBorder="1"/>
    <xf numFmtId="164" fontId="0" fillId="23" borderId="9" xfId="0" applyNumberFormat="1" applyFill="1" applyBorder="1"/>
    <xf numFmtId="0" fontId="0" fillId="0" borderId="0" xfId="0" applyAlignment="1">
      <alignment horizontal="right"/>
    </xf>
    <xf numFmtId="0" fontId="0" fillId="22" borderId="0" xfId="0" applyFill="1" applyAlignment="1">
      <alignment horizontal="right"/>
    </xf>
    <xf numFmtId="0" fontId="0" fillId="23" borderId="0" xfId="0" applyFill="1" applyAlignment="1">
      <alignment horizontal="right"/>
    </xf>
    <xf numFmtId="0" fontId="0" fillId="17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21" borderId="0" xfId="0" applyFill="1"/>
    <xf numFmtId="0" fontId="1" fillId="25" borderId="4" xfId="1" applyFill="1" applyBorder="1" applyAlignment="1">
      <alignment wrapText="1"/>
    </xf>
    <xf numFmtId="0" fontId="1" fillId="25" borderId="7" xfId="1" applyFill="1" applyBorder="1" applyAlignment="1">
      <alignment wrapText="1"/>
    </xf>
    <xf numFmtId="0" fontId="1" fillId="25" borderId="7" xfId="1" applyFill="1" applyBorder="1"/>
    <xf numFmtId="0" fontId="1" fillId="25" borderId="8" xfId="1" applyFill="1" applyBorder="1"/>
    <xf numFmtId="0" fontId="0" fillId="26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7" borderId="0" xfId="0" applyFill="1"/>
    <xf numFmtId="2" fontId="0" fillId="27" borderId="0" xfId="0" applyNumberFormat="1" applyFill="1"/>
    <xf numFmtId="2" fontId="0" fillId="0" borderId="0" xfId="0" applyNumberFormat="1" applyFill="1"/>
    <xf numFmtId="0" fontId="1" fillId="21" borderId="0" xfId="1" applyFill="1"/>
    <xf numFmtId="2" fontId="0" fillId="11" borderId="0" xfId="0" applyNumberFormat="1" applyFill="1"/>
    <xf numFmtId="0" fontId="1" fillId="28" borderId="0" xfId="1" applyFill="1"/>
    <xf numFmtId="0" fontId="0" fillId="0" borderId="0" xfId="0" applyAlignment="1">
      <alignment horizontal="center" vertical="center" wrapText="1"/>
    </xf>
    <xf numFmtId="2" fontId="0" fillId="21" borderId="0" xfId="0" applyNumberFormat="1" applyFill="1"/>
    <xf numFmtId="0" fontId="8" fillId="29" borderId="0" xfId="2" applyFill="1"/>
    <xf numFmtId="0" fontId="8" fillId="29" borderId="22" xfId="2" applyFill="1" applyBorder="1"/>
    <xf numFmtId="0" fontId="0" fillId="29" borderId="22" xfId="0" applyFill="1" applyBorder="1"/>
    <xf numFmtId="2" fontId="0" fillId="14" borderId="0" xfId="0" applyNumberFormat="1" applyFill="1"/>
    <xf numFmtId="2" fontId="0" fillId="30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30" borderId="0" xfId="0" applyFill="1"/>
    <xf numFmtId="0" fontId="0" fillId="31" borderId="0" xfId="0" applyFill="1"/>
    <xf numFmtId="0" fontId="0" fillId="17" borderId="22" xfId="0" applyFill="1" applyBorder="1" applyAlignment="1">
      <alignment horizontal="center" wrapText="1"/>
    </xf>
    <xf numFmtId="0" fontId="0" fillId="30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0" fontId="0" fillId="14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12" borderId="0" xfId="0" applyNumberFormat="1" applyFill="1"/>
    <xf numFmtId="166" fontId="0" fillId="12" borderId="0" xfId="0" applyNumberFormat="1" applyFill="1"/>
    <xf numFmtId="166" fontId="0" fillId="13" borderId="0" xfId="0" applyNumberFormat="1" applyFill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1" fillId="0" borderId="0" xfId="1" applyNumberFormat="1"/>
    <xf numFmtId="0" fontId="0" fillId="0" borderId="0" xfId="0" applyAlignment="1">
      <alignment horizontal="center" vertical="center" wrapText="1"/>
    </xf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8" fillId="15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9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3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3" borderId="0" xfId="0" applyFill="1" applyAlignment="1">
      <alignment horizontal="center" vertical="center" wrapText="1"/>
    </xf>
    <xf numFmtId="0" fontId="0" fillId="14" borderId="0" xfId="0" applyFill="1" applyAlignment="1">
      <alignment horizontal="center" vertical="center" wrapText="1"/>
    </xf>
    <xf numFmtId="0" fontId="0" fillId="20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21" borderId="0" xfId="1" applyFill="1" applyAlignment="1">
      <alignment horizontal="center"/>
    </xf>
    <xf numFmtId="0" fontId="0" fillId="26" borderId="0" xfId="0" applyFill="1" applyAlignment="1">
      <alignment horizontal="center"/>
    </xf>
    <xf numFmtId="0" fontId="0" fillId="0" borderId="0" xfId="0" applyAlignment="1">
      <alignment horizontal="center" vertical="center"/>
    </xf>
  </cellXfs>
  <cellStyles count="3">
    <cellStyle name="Good" xfId="2" builtinId="26"/>
    <cellStyle name="Normal" xfId="0" builtinId="0"/>
    <cellStyle name="Normal 2" xfId="1"/>
  </cellStyles>
  <dxfs count="26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2.xml"/><Relationship Id="rId65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5">
          <cell r="B5">
            <v>0</v>
          </cell>
          <cell r="C5">
            <v>210</v>
          </cell>
          <cell r="D5">
            <v>0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0</v>
          </cell>
          <cell r="C6">
            <v>210</v>
          </cell>
          <cell r="D6">
            <v>0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0</v>
          </cell>
          <cell r="C7">
            <v>210</v>
          </cell>
          <cell r="D7">
            <v>0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0</v>
          </cell>
          <cell r="C8">
            <v>210</v>
          </cell>
          <cell r="D8">
            <v>0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0</v>
          </cell>
          <cell r="C9">
            <v>210</v>
          </cell>
          <cell r="D9">
            <v>0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0</v>
          </cell>
          <cell r="C10">
            <v>210</v>
          </cell>
          <cell r="D10">
            <v>0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0</v>
          </cell>
          <cell r="C11">
            <v>210</v>
          </cell>
          <cell r="D11">
            <v>0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0</v>
          </cell>
          <cell r="C12">
            <v>210</v>
          </cell>
          <cell r="D12">
            <v>0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0</v>
          </cell>
          <cell r="C13">
            <v>210</v>
          </cell>
          <cell r="D13">
            <v>0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0</v>
          </cell>
          <cell r="C14">
            <v>210</v>
          </cell>
          <cell r="D14">
            <v>0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0</v>
          </cell>
          <cell r="C15">
            <v>210</v>
          </cell>
          <cell r="D15">
            <v>0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0</v>
          </cell>
          <cell r="C16">
            <v>210</v>
          </cell>
          <cell r="D16">
            <v>0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0</v>
          </cell>
          <cell r="C17">
            <v>210</v>
          </cell>
          <cell r="D17">
            <v>0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0</v>
          </cell>
          <cell r="C18">
            <v>210</v>
          </cell>
          <cell r="D18">
            <v>0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0</v>
          </cell>
          <cell r="C19">
            <v>210</v>
          </cell>
          <cell r="D19">
            <v>0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0</v>
          </cell>
          <cell r="C20">
            <v>210</v>
          </cell>
          <cell r="D20">
            <v>0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0</v>
          </cell>
          <cell r="C21">
            <v>210</v>
          </cell>
          <cell r="D21">
            <v>0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0</v>
          </cell>
          <cell r="C22">
            <v>210</v>
          </cell>
          <cell r="D22">
            <v>0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0</v>
          </cell>
          <cell r="C23">
            <v>210</v>
          </cell>
          <cell r="D23">
            <v>0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0</v>
          </cell>
          <cell r="C24">
            <v>210</v>
          </cell>
          <cell r="D24">
            <v>0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0</v>
          </cell>
          <cell r="C25">
            <v>210</v>
          </cell>
          <cell r="D25">
            <v>0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0</v>
          </cell>
          <cell r="C26">
            <v>210</v>
          </cell>
          <cell r="D26">
            <v>0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0</v>
          </cell>
          <cell r="C27">
            <v>210</v>
          </cell>
          <cell r="D27">
            <v>0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0</v>
          </cell>
          <cell r="C28">
            <v>210</v>
          </cell>
          <cell r="D28">
            <v>0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0</v>
          </cell>
          <cell r="C29">
            <v>210</v>
          </cell>
          <cell r="D29">
            <v>0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0</v>
          </cell>
          <cell r="C30">
            <v>210</v>
          </cell>
          <cell r="D30">
            <v>0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0</v>
          </cell>
          <cell r="C31">
            <v>210</v>
          </cell>
          <cell r="D31">
            <v>0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0</v>
          </cell>
          <cell r="C32">
            <v>210</v>
          </cell>
          <cell r="D32">
            <v>0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0</v>
          </cell>
          <cell r="C33">
            <v>210</v>
          </cell>
          <cell r="D33">
            <v>0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0</v>
          </cell>
          <cell r="C34">
            <v>210</v>
          </cell>
          <cell r="D34">
            <v>0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0</v>
          </cell>
          <cell r="C35">
            <v>210</v>
          </cell>
          <cell r="D35">
            <v>0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0</v>
          </cell>
          <cell r="C36">
            <v>210</v>
          </cell>
          <cell r="D36">
            <v>0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0</v>
          </cell>
          <cell r="C37">
            <v>210</v>
          </cell>
          <cell r="D37">
            <v>0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0</v>
          </cell>
          <cell r="C38">
            <v>210</v>
          </cell>
          <cell r="D38">
            <v>0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0</v>
          </cell>
          <cell r="C39">
            <v>210</v>
          </cell>
          <cell r="D39">
            <v>0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0</v>
          </cell>
          <cell r="C40">
            <v>210</v>
          </cell>
          <cell r="D40">
            <v>0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0</v>
          </cell>
          <cell r="C41">
            <v>210</v>
          </cell>
          <cell r="D41">
            <v>0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0</v>
          </cell>
          <cell r="C42">
            <v>210</v>
          </cell>
          <cell r="D42">
            <v>0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0</v>
          </cell>
          <cell r="C43">
            <v>210</v>
          </cell>
          <cell r="D43">
            <v>0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0</v>
          </cell>
          <cell r="C44">
            <v>210</v>
          </cell>
          <cell r="D44">
            <v>0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0</v>
          </cell>
          <cell r="C45">
            <v>210</v>
          </cell>
          <cell r="D45">
            <v>0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0</v>
          </cell>
          <cell r="C46">
            <v>210</v>
          </cell>
          <cell r="D46">
            <v>0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0</v>
          </cell>
          <cell r="C47">
            <v>210</v>
          </cell>
          <cell r="D47">
            <v>0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0</v>
          </cell>
          <cell r="C48">
            <v>210</v>
          </cell>
          <cell r="D48">
            <v>0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0</v>
          </cell>
          <cell r="C49">
            <v>210</v>
          </cell>
          <cell r="D49">
            <v>0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0</v>
          </cell>
          <cell r="C50">
            <v>210</v>
          </cell>
          <cell r="D50">
            <v>0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0</v>
          </cell>
          <cell r="C51">
            <v>210</v>
          </cell>
          <cell r="D51">
            <v>0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0</v>
          </cell>
          <cell r="C52">
            <v>210</v>
          </cell>
          <cell r="D52">
            <v>0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0</v>
          </cell>
          <cell r="C53">
            <v>210</v>
          </cell>
          <cell r="D53">
            <v>0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0</v>
          </cell>
          <cell r="C54">
            <v>210</v>
          </cell>
          <cell r="D54">
            <v>0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0</v>
          </cell>
          <cell r="C55">
            <v>210</v>
          </cell>
          <cell r="D55">
            <v>0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0</v>
          </cell>
          <cell r="C56">
            <v>210</v>
          </cell>
          <cell r="D56">
            <v>0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0</v>
          </cell>
          <cell r="C57">
            <v>210</v>
          </cell>
          <cell r="D57">
            <v>0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0</v>
          </cell>
          <cell r="C58">
            <v>210</v>
          </cell>
          <cell r="D58">
            <v>0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0</v>
          </cell>
          <cell r="C59">
            <v>210</v>
          </cell>
          <cell r="D59">
            <v>0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0</v>
          </cell>
          <cell r="C60">
            <v>210</v>
          </cell>
          <cell r="D60">
            <v>0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0</v>
          </cell>
          <cell r="C61">
            <v>210</v>
          </cell>
          <cell r="D61">
            <v>0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0</v>
          </cell>
          <cell r="C62">
            <v>210</v>
          </cell>
          <cell r="D62">
            <v>0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0</v>
          </cell>
          <cell r="C63">
            <v>210</v>
          </cell>
          <cell r="D63">
            <v>0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0</v>
          </cell>
          <cell r="C64">
            <v>210</v>
          </cell>
          <cell r="D64">
            <v>0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0</v>
          </cell>
          <cell r="C65">
            <v>210</v>
          </cell>
          <cell r="D65">
            <v>0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0</v>
          </cell>
          <cell r="C66">
            <v>210</v>
          </cell>
          <cell r="D66">
            <v>0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0</v>
          </cell>
          <cell r="C67">
            <v>210</v>
          </cell>
          <cell r="D67">
            <v>0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0</v>
          </cell>
          <cell r="C68">
            <v>210</v>
          </cell>
          <cell r="D68">
            <v>0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0</v>
          </cell>
          <cell r="C69">
            <v>210</v>
          </cell>
          <cell r="D69">
            <v>0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0</v>
          </cell>
          <cell r="C70">
            <v>210</v>
          </cell>
          <cell r="D70">
            <v>0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0</v>
          </cell>
          <cell r="C71">
            <v>210</v>
          </cell>
          <cell r="D71">
            <v>0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0</v>
          </cell>
          <cell r="C72">
            <v>210</v>
          </cell>
          <cell r="D72">
            <v>0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0</v>
          </cell>
          <cell r="C73">
            <v>210</v>
          </cell>
          <cell r="D73">
            <v>0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0</v>
          </cell>
          <cell r="C74">
            <v>210</v>
          </cell>
          <cell r="D74">
            <v>0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0</v>
          </cell>
          <cell r="C75">
            <v>210</v>
          </cell>
          <cell r="D75">
            <v>0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0</v>
          </cell>
          <cell r="C76">
            <v>210</v>
          </cell>
          <cell r="D76">
            <v>0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0</v>
          </cell>
          <cell r="C77">
            <v>210</v>
          </cell>
          <cell r="D77">
            <v>0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0</v>
          </cell>
          <cell r="C78">
            <v>210</v>
          </cell>
          <cell r="D78">
            <v>0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0</v>
          </cell>
          <cell r="C79">
            <v>210</v>
          </cell>
          <cell r="D79">
            <v>0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0</v>
          </cell>
          <cell r="C80">
            <v>210</v>
          </cell>
          <cell r="D80">
            <v>0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0</v>
          </cell>
          <cell r="C81">
            <v>210</v>
          </cell>
          <cell r="D81">
            <v>0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0</v>
          </cell>
          <cell r="C82">
            <v>210</v>
          </cell>
          <cell r="D82">
            <v>0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0</v>
          </cell>
          <cell r="C83">
            <v>210</v>
          </cell>
          <cell r="D83">
            <v>0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0</v>
          </cell>
          <cell r="C84">
            <v>210</v>
          </cell>
          <cell r="D84">
            <v>0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0</v>
          </cell>
          <cell r="C85">
            <v>210</v>
          </cell>
          <cell r="D85">
            <v>0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0</v>
          </cell>
          <cell r="C86">
            <v>210</v>
          </cell>
          <cell r="D86">
            <v>0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0</v>
          </cell>
          <cell r="C87">
            <v>210</v>
          </cell>
          <cell r="D87">
            <v>0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0</v>
          </cell>
          <cell r="C88">
            <v>210</v>
          </cell>
          <cell r="D88">
            <v>0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0</v>
          </cell>
          <cell r="C89">
            <v>210</v>
          </cell>
          <cell r="D89">
            <v>0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0</v>
          </cell>
          <cell r="C90">
            <v>210</v>
          </cell>
          <cell r="D90">
            <v>0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0</v>
          </cell>
          <cell r="C91">
            <v>210</v>
          </cell>
          <cell r="D91">
            <v>0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0</v>
          </cell>
          <cell r="C92">
            <v>210</v>
          </cell>
          <cell r="D92">
            <v>0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0</v>
          </cell>
          <cell r="C93">
            <v>210</v>
          </cell>
          <cell r="D93">
            <v>0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0</v>
          </cell>
          <cell r="C94">
            <v>210</v>
          </cell>
          <cell r="D94">
            <v>0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0</v>
          </cell>
          <cell r="C95">
            <v>210</v>
          </cell>
          <cell r="D95">
            <v>0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0</v>
          </cell>
          <cell r="C96">
            <v>210</v>
          </cell>
          <cell r="D96">
            <v>0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0</v>
          </cell>
          <cell r="C97">
            <v>210</v>
          </cell>
          <cell r="D97">
            <v>0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0</v>
          </cell>
          <cell r="C98">
            <v>210</v>
          </cell>
          <cell r="D98">
            <v>0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0</v>
          </cell>
          <cell r="C99">
            <v>210</v>
          </cell>
          <cell r="D99">
            <v>0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0</v>
          </cell>
          <cell r="C100">
            <v>210</v>
          </cell>
          <cell r="D100">
            <v>0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16"/>
      <sheetData sheetId="17"/>
      <sheetData sheetId="18"/>
      <sheetData sheetId="19"/>
      <sheetData sheetId="20"/>
      <sheetData sheetId="21">
        <row r="5">
          <cell r="B5">
            <v>0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3"/>
      <sheetName val="14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5">
          <cell r="B5">
            <v>84</v>
          </cell>
          <cell r="C5">
            <v>0</v>
          </cell>
          <cell r="D5">
            <v>0</v>
          </cell>
          <cell r="E5">
            <v>0</v>
          </cell>
          <cell r="H5">
            <v>38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84</v>
          </cell>
          <cell r="C6">
            <v>0</v>
          </cell>
          <cell r="D6">
            <v>0</v>
          </cell>
          <cell r="E6">
            <v>0</v>
          </cell>
          <cell r="H6">
            <v>38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84</v>
          </cell>
          <cell r="C7">
            <v>0</v>
          </cell>
          <cell r="D7">
            <v>0</v>
          </cell>
          <cell r="E7">
            <v>0</v>
          </cell>
          <cell r="H7">
            <v>38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84</v>
          </cell>
          <cell r="C8">
            <v>0</v>
          </cell>
          <cell r="D8">
            <v>0</v>
          </cell>
          <cell r="E8">
            <v>0</v>
          </cell>
          <cell r="H8">
            <v>38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84</v>
          </cell>
          <cell r="C9">
            <v>0</v>
          </cell>
          <cell r="D9">
            <v>0</v>
          </cell>
          <cell r="E9">
            <v>0</v>
          </cell>
          <cell r="H9">
            <v>38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84</v>
          </cell>
          <cell r="C10">
            <v>0</v>
          </cell>
          <cell r="D10">
            <v>0</v>
          </cell>
          <cell r="E10">
            <v>0</v>
          </cell>
          <cell r="H10">
            <v>38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84</v>
          </cell>
          <cell r="C11">
            <v>0</v>
          </cell>
          <cell r="D11">
            <v>0</v>
          </cell>
          <cell r="E11">
            <v>0</v>
          </cell>
          <cell r="H11">
            <v>38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84</v>
          </cell>
          <cell r="C12">
            <v>0</v>
          </cell>
          <cell r="D12">
            <v>0</v>
          </cell>
          <cell r="E12">
            <v>0</v>
          </cell>
          <cell r="H12">
            <v>38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84</v>
          </cell>
          <cell r="C13">
            <v>0</v>
          </cell>
          <cell r="D13">
            <v>0</v>
          </cell>
          <cell r="E13">
            <v>0</v>
          </cell>
          <cell r="H13">
            <v>38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84</v>
          </cell>
          <cell r="C14">
            <v>0</v>
          </cell>
          <cell r="D14">
            <v>0</v>
          </cell>
          <cell r="E14">
            <v>0</v>
          </cell>
          <cell r="H14">
            <v>38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84</v>
          </cell>
          <cell r="C15">
            <v>0</v>
          </cell>
          <cell r="D15">
            <v>0</v>
          </cell>
          <cell r="E15">
            <v>0</v>
          </cell>
          <cell r="H15">
            <v>38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84</v>
          </cell>
          <cell r="C16">
            <v>0</v>
          </cell>
          <cell r="D16">
            <v>0</v>
          </cell>
          <cell r="E16">
            <v>0</v>
          </cell>
          <cell r="H16">
            <v>38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84</v>
          </cell>
          <cell r="C17">
            <v>0</v>
          </cell>
          <cell r="D17">
            <v>0</v>
          </cell>
          <cell r="E17">
            <v>0</v>
          </cell>
          <cell r="H17">
            <v>38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84</v>
          </cell>
          <cell r="C18">
            <v>0</v>
          </cell>
          <cell r="D18">
            <v>0</v>
          </cell>
          <cell r="E18">
            <v>0</v>
          </cell>
          <cell r="H18">
            <v>38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84</v>
          </cell>
          <cell r="C19">
            <v>0</v>
          </cell>
          <cell r="D19">
            <v>0</v>
          </cell>
          <cell r="E19">
            <v>0</v>
          </cell>
          <cell r="H19">
            <v>38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84</v>
          </cell>
          <cell r="C20">
            <v>0</v>
          </cell>
          <cell r="D20">
            <v>0</v>
          </cell>
          <cell r="E20">
            <v>0</v>
          </cell>
          <cell r="H20">
            <v>38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84</v>
          </cell>
          <cell r="C21">
            <v>0</v>
          </cell>
          <cell r="D21">
            <v>0</v>
          </cell>
          <cell r="E21">
            <v>0</v>
          </cell>
          <cell r="H21">
            <v>38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84</v>
          </cell>
          <cell r="C22">
            <v>0</v>
          </cell>
          <cell r="D22">
            <v>0</v>
          </cell>
          <cell r="E22">
            <v>0</v>
          </cell>
          <cell r="H22">
            <v>38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84</v>
          </cell>
          <cell r="C23">
            <v>0</v>
          </cell>
          <cell r="D23">
            <v>0</v>
          </cell>
          <cell r="E23">
            <v>0</v>
          </cell>
          <cell r="H23">
            <v>38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84</v>
          </cell>
          <cell r="C24">
            <v>0</v>
          </cell>
          <cell r="D24">
            <v>0</v>
          </cell>
          <cell r="E24">
            <v>0</v>
          </cell>
          <cell r="H24">
            <v>38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84</v>
          </cell>
          <cell r="C25">
            <v>0</v>
          </cell>
          <cell r="D25">
            <v>0</v>
          </cell>
          <cell r="E25">
            <v>0</v>
          </cell>
          <cell r="H25">
            <v>38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84</v>
          </cell>
          <cell r="C26">
            <v>0</v>
          </cell>
          <cell r="D26">
            <v>0</v>
          </cell>
          <cell r="E26">
            <v>0</v>
          </cell>
          <cell r="H26">
            <v>38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84</v>
          </cell>
          <cell r="C27">
            <v>0</v>
          </cell>
          <cell r="D27">
            <v>0</v>
          </cell>
          <cell r="E27">
            <v>0</v>
          </cell>
          <cell r="H27">
            <v>38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84</v>
          </cell>
          <cell r="C28">
            <v>0</v>
          </cell>
          <cell r="D28">
            <v>0</v>
          </cell>
          <cell r="E28">
            <v>0</v>
          </cell>
          <cell r="H28">
            <v>38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84</v>
          </cell>
          <cell r="C29">
            <v>0</v>
          </cell>
          <cell r="D29">
            <v>0</v>
          </cell>
          <cell r="E29">
            <v>0</v>
          </cell>
          <cell r="H29">
            <v>38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84</v>
          </cell>
          <cell r="C30">
            <v>0</v>
          </cell>
          <cell r="D30">
            <v>0</v>
          </cell>
          <cell r="E30">
            <v>0</v>
          </cell>
          <cell r="H30">
            <v>38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84</v>
          </cell>
          <cell r="C31">
            <v>0</v>
          </cell>
          <cell r="D31">
            <v>0</v>
          </cell>
          <cell r="E31">
            <v>0</v>
          </cell>
          <cell r="H31">
            <v>38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84</v>
          </cell>
          <cell r="C32">
            <v>0</v>
          </cell>
          <cell r="D32">
            <v>0</v>
          </cell>
          <cell r="E32">
            <v>0</v>
          </cell>
          <cell r="H32">
            <v>38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84</v>
          </cell>
          <cell r="C33">
            <v>0</v>
          </cell>
          <cell r="D33">
            <v>0</v>
          </cell>
          <cell r="E33">
            <v>0</v>
          </cell>
          <cell r="H33">
            <v>38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84</v>
          </cell>
          <cell r="C34">
            <v>0</v>
          </cell>
          <cell r="D34">
            <v>0</v>
          </cell>
          <cell r="E34">
            <v>0</v>
          </cell>
          <cell r="H34">
            <v>38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84</v>
          </cell>
          <cell r="C35">
            <v>0</v>
          </cell>
          <cell r="D35">
            <v>0</v>
          </cell>
          <cell r="E35">
            <v>0</v>
          </cell>
          <cell r="H35">
            <v>38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84</v>
          </cell>
          <cell r="C36">
            <v>0</v>
          </cell>
          <cell r="D36">
            <v>0</v>
          </cell>
          <cell r="E36">
            <v>0</v>
          </cell>
          <cell r="H36">
            <v>38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84</v>
          </cell>
          <cell r="C37">
            <v>0</v>
          </cell>
          <cell r="D37">
            <v>0</v>
          </cell>
          <cell r="E37">
            <v>0</v>
          </cell>
          <cell r="H37">
            <v>38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84</v>
          </cell>
          <cell r="C38">
            <v>0</v>
          </cell>
          <cell r="D38">
            <v>0</v>
          </cell>
          <cell r="E38">
            <v>0</v>
          </cell>
          <cell r="H38">
            <v>38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84</v>
          </cell>
          <cell r="C39">
            <v>0</v>
          </cell>
          <cell r="D39">
            <v>0</v>
          </cell>
          <cell r="E39">
            <v>0</v>
          </cell>
          <cell r="H39">
            <v>38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84</v>
          </cell>
          <cell r="C40">
            <v>0</v>
          </cell>
          <cell r="D40">
            <v>0</v>
          </cell>
          <cell r="E40">
            <v>0</v>
          </cell>
          <cell r="H40">
            <v>38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84</v>
          </cell>
          <cell r="C41">
            <v>0</v>
          </cell>
          <cell r="D41">
            <v>0</v>
          </cell>
          <cell r="E41">
            <v>0</v>
          </cell>
          <cell r="H41">
            <v>38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84</v>
          </cell>
          <cell r="C42">
            <v>0</v>
          </cell>
          <cell r="D42">
            <v>0</v>
          </cell>
          <cell r="E42">
            <v>0</v>
          </cell>
          <cell r="H42">
            <v>38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84</v>
          </cell>
          <cell r="C43">
            <v>0</v>
          </cell>
          <cell r="D43">
            <v>0</v>
          </cell>
          <cell r="E43">
            <v>0</v>
          </cell>
          <cell r="H43">
            <v>38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84</v>
          </cell>
          <cell r="C44">
            <v>0</v>
          </cell>
          <cell r="D44">
            <v>0</v>
          </cell>
          <cell r="E44">
            <v>0</v>
          </cell>
          <cell r="H44">
            <v>38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84</v>
          </cell>
          <cell r="C45">
            <v>0</v>
          </cell>
          <cell r="D45">
            <v>0</v>
          </cell>
          <cell r="E45">
            <v>0</v>
          </cell>
          <cell r="H45">
            <v>38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84</v>
          </cell>
          <cell r="C46">
            <v>0</v>
          </cell>
          <cell r="D46">
            <v>0</v>
          </cell>
          <cell r="E46">
            <v>0</v>
          </cell>
          <cell r="H46">
            <v>38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84</v>
          </cell>
          <cell r="C47">
            <v>0</v>
          </cell>
          <cell r="D47">
            <v>0</v>
          </cell>
          <cell r="E47">
            <v>0</v>
          </cell>
          <cell r="H47">
            <v>37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84</v>
          </cell>
          <cell r="C48">
            <v>0</v>
          </cell>
          <cell r="D48">
            <v>0</v>
          </cell>
          <cell r="E48">
            <v>0</v>
          </cell>
          <cell r="H48">
            <v>37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84</v>
          </cell>
          <cell r="C49">
            <v>0</v>
          </cell>
          <cell r="D49">
            <v>0</v>
          </cell>
          <cell r="E49">
            <v>0</v>
          </cell>
          <cell r="H49">
            <v>37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84</v>
          </cell>
          <cell r="C50">
            <v>0</v>
          </cell>
          <cell r="D50">
            <v>0</v>
          </cell>
          <cell r="E50">
            <v>0</v>
          </cell>
          <cell r="H50">
            <v>37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84</v>
          </cell>
          <cell r="C51">
            <v>0</v>
          </cell>
          <cell r="D51">
            <v>0</v>
          </cell>
          <cell r="E51">
            <v>0</v>
          </cell>
          <cell r="H51">
            <v>37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84</v>
          </cell>
          <cell r="C52">
            <v>0</v>
          </cell>
          <cell r="D52">
            <v>0</v>
          </cell>
          <cell r="E52">
            <v>0</v>
          </cell>
          <cell r="H52">
            <v>37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84</v>
          </cell>
          <cell r="C53">
            <v>0</v>
          </cell>
          <cell r="D53">
            <v>0</v>
          </cell>
          <cell r="E53">
            <v>0</v>
          </cell>
          <cell r="H53">
            <v>37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84</v>
          </cell>
          <cell r="C54">
            <v>0</v>
          </cell>
          <cell r="D54">
            <v>0</v>
          </cell>
          <cell r="E54">
            <v>0</v>
          </cell>
          <cell r="H54">
            <v>37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84</v>
          </cell>
          <cell r="C55">
            <v>0</v>
          </cell>
          <cell r="D55">
            <v>0</v>
          </cell>
          <cell r="E55">
            <v>0</v>
          </cell>
          <cell r="H55">
            <v>37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84</v>
          </cell>
          <cell r="C56">
            <v>0</v>
          </cell>
          <cell r="D56">
            <v>0</v>
          </cell>
          <cell r="E56">
            <v>0</v>
          </cell>
          <cell r="H56">
            <v>37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84</v>
          </cell>
          <cell r="C57">
            <v>0</v>
          </cell>
          <cell r="D57">
            <v>0</v>
          </cell>
          <cell r="E57">
            <v>0</v>
          </cell>
          <cell r="H57">
            <v>37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84</v>
          </cell>
          <cell r="C58">
            <v>0</v>
          </cell>
          <cell r="D58">
            <v>0</v>
          </cell>
          <cell r="E58">
            <v>0</v>
          </cell>
          <cell r="H58">
            <v>37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84</v>
          </cell>
          <cell r="C59">
            <v>0</v>
          </cell>
          <cell r="D59">
            <v>0</v>
          </cell>
          <cell r="E59">
            <v>0</v>
          </cell>
          <cell r="H59">
            <v>37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84</v>
          </cell>
          <cell r="C60">
            <v>0</v>
          </cell>
          <cell r="D60">
            <v>0</v>
          </cell>
          <cell r="E60">
            <v>0</v>
          </cell>
          <cell r="H60">
            <v>37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84</v>
          </cell>
          <cell r="C61">
            <v>0</v>
          </cell>
          <cell r="D61">
            <v>0</v>
          </cell>
          <cell r="E61">
            <v>0</v>
          </cell>
          <cell r="H61">
            <v>37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84</v>
          </cell>
          <cell r="C62">
            <v>0</v>
          </cell>
          <cell r="D62">
            <v>0</v>
          </cell>
          <cell r="E62">
            <v>0</v>
          </cell>
          <cell r="H62">
            <v>37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84</v>
          </cell>
          <cell r="C63">
            <v>0</v>
          </cell>
          <cell r="D63">
            <v>0</v>
          </cell>
          <cell r="E63">
            <v>0</v>
          </cell>
          <cell r="H63">
            <v>37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84</v>
          </cell>
          <cell r="C64">
            <v>0</v>
          </cell>
          <cell r="D64">
            <v>0</v>
          </cell>
          <cell r="E64">
            <v>0</v>
          </cell>
          <cell r="H64">
            <v>37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84</v>
          </cell>
          <cell r="C65">
            <v>0</v>
          </cell>
          <cell r="D65">
            <v>0</v>
          </cell>
          <cell r="E65">
            <v>0</v>
          </cell>
          <cell r="H65">
            <v>38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84</v>
          </cell>
          <cell r="C66">
            <v>0</v>
          </cell>
          <cell r="D66">
            <v>0</v>
          </cell>
          <cell r="E66">
            <v>0</v>
          </cell>
          <cell r="H66">
            <v>38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84</v>
          </cell>
          <cell r="C67">
            <v>0</v>
          </cell>
          <cell r="D67">
            <v>0</v>
          </cell>
          <cell r="E67">
            <v>0</v>
          </cell>
          <cell r="H67">
            <v>38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84</v>
          </cell>
          <cell r="C68">
            <v>0</v>
          </cell>
          <cell r="D68">
            <v>0</v>
          </cell>
          <cell r="E68">
            <v>0</v>
          </cell>
          <cell r="H68">
            <v>38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84</v>
          </cell>
          <cell r="C69">
            <v>0</v>
          </cell>
          <cell r="D69">
            <v>0</v>
          </cell>
          <cell r="E69">
            <v>0</v>
          </cell>
          <cell r="H69">
            <v>37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84</v>
          </cell>
          <cell r="C70">
            <v>0</v>
          </cell>
          <cell r="D70">
            <v>0</v>
          </cell>
          <cell r="E70">
            <v>0</v>
          </cell>
          <cell r="H70">
            <v>37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84</v>
          </cell>
          <cell r="C71">
            <v>0</v>
          </cell>
          <cell r="D71">
            <v>0</v>
          </cell>
          <cell r="E71">
            <v>0</v>
          </cell>
          <cell r="H71">
            <v>37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84</v>
          </cell>
          <cell r="C72">
            <v>0</v>
          </cell>
          <cell r="D72">
            <v>0</v>
          </cell>
          <cell r="E72">
            <v>0</v>
          </cell>
          <cell r="H72">
            <v>37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84</v>
          </cell>
          <cell r="C73">
            <v>0</v>
          </cell>
          <cell r="D73">
            <v>0</v>
          </cell>
          <cell r="E73">
            <v>0</v>
          </cell>
          <cell r="H73">
            <v>37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84</v>
          </cell>
          <cell r="C74">
            <v>0</v>
          </cell>
          <cell r="D74">
            <v>0</v>
          </cell>
          <cell r="E74">
            <v>0</v>
          </cell>
          <cell r="H74">
            <v>37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84</v>
          </cell>
          <cell r="C75">
            <v>0</v>
          </cell>
          <cell r="D75">
            <v>0</v>
          </cell>
          <cell r="E75">
            <v>0</v>
          </cell>
          <cell r="H75">
            <v>38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84</v>
          </cell>
          <cell r="C76">
            <v>0</v>
          </cell>
          <cell r="D76">
            <v>0</v>
          </cell>
          <cell r="E76">
            <v>0</v>
          </cell>
          <cell r="H76">
            <v>38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84</v>
          </cell>
          <cell r="C77">
            <v>0</v>
          </cell>
          <cell r="D77">
            <v>0</v>
          </cell>
          <cell r="E77">
            <v>0</v>
          </cell>
          <cell r="H77">
            <v>38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84</v>
          </cell>
          <cell r="C78">
            <v>0</v>
          </cell>
          <cell r="D78">
            <v>0</v>
          </cell>
          <cell r="E78">
            <v>0</v>
          </cell>
          <cell r="H78">
            <v>38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84</v>
          </cell>
          <cell r="C79">
            <v>0</v>
          </cell>
          <cell r="D79">
            <v>0</v>
          </cell>
          <cell r="E79">
            <v>0</v>
          </cell>
          <cell r="H79">
            <v>38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84</v>
          </cell>
          <cell r="C80">
            <v>0</v>
          </cell>
          <cell r="D80">
            <v>0</v>
          </cell>
          <cell r="E80">
            <v>0</v>
          </cell>
          <cell r="H80">
            <v>38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84</v>
          </cell>
          <cell r="C81">
            <v>0</v>
          </cell>
          <cell r="D81">
            <v>0</v>
          </cell>
          <cell r="E81">
            <v>0</v>
          </cell>
          <cell r="H81">
            <v>38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84</v>
          </cell>
          <cell r="C82">
            <v>0</v>
          </cell>
          <cell r="D82">
            <v>0</v>
          </cell>
          <cell r="E82">
            <v>0</v>
          </cell>
          <cell r="H82">
            <v>38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84</v>
          </cell>
          <cell r="C83">
            <v>0</v>
          </cell>
          <cell r="D83">
            <v>0</v>
          </cell>
          <cell r="E83">
            <v>0</v>
          </cell>
          <cell r="H83">
            <v>38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84</v>
          </cell>
          <cell r="C84">
            <v>0</v>
          </cell>
          <cell r="D84">
            <v>0</v>
          </cell>
          <cell r="E84">
            <v>0</v>
          </cell>
          <cell r="H84">
            <v>38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84</v>
          </cell>
          <cell r="C85">
            <v>0</v>
          </cell>
          <cell r="D85">
            <v>0</v>
          </cell>
          <cell r="E85">
            <v>0</v>
          </cell>
          <cell r="H85">
            <v>38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84</v>
          </cell>
          <cell r="C86">
            <v>0</v>
          </cell>
          <cell r="D86">
            <v>0</v>
          </cell>
          <cell r="E86">
            <v>0</v>
          </cell>
          <cell r="H86">
            <v>38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84</v>
          </cell>
          <cell r="C87">
            <v>0</v>
          </cell>
          <cell r="D87">
            <v>0</v>
          </cell>
          <cell r="E87">
            <v>0</v>
          </cell>
          <cell r="H87">
            <v>38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84</v>
          </cell>
          <cell r="C88">
            <v>0</v>
          </cell>
          <cell r="D88">
            <v>0</v>
          </cell>
          <cell r="E88">
            <v>0</v>
          </cell>
          <cell r="H88">
            <v>38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84</v>
          </cell>
          <cell r="C89">
            <v>0</v>
          </cell>
          <cell r="D89">
            <v>0</v>
          </cell>
          <cell r="E89">
            <v>0</v>
          </cell>
          <cell r="H89">
            <v>38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84</v>
          </cell>
          <cell r="C90">
            <v>0</v>
          </cell>
          <cell r="D90">
            <v>0</v>
          </cell>
          <cell r="E90">
            <v>0</v>
          </cell>
          <cell r="H90">
            <v>38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84</v>
          </cell>
          <cell r="C91">
            <v>0</v>
          </cell>
          <cell r="D91">
            <v>0</v>
          </cell>
          <cell r="E91">
            <v>0</v>
          </cell>
          <cell r="H91">
            <v>38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84</v>
          </cell>
          <cell r="C92">
            <v>0</v>
          </cell>
          <cell r="D92">
            <v>0</v>
          </cell>
          <cell r="E92">
            <v>0</v>
          </cell>
          <cell r="H92">
            <v>38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84</v>
          </cell>
          <cell r="C93">
            <v>0</v>
          </cell>
          <cell r="D93">
            <v>0</v>
          </cell>
          <cell r="E93">
            <v>0</v>
          </cell>
          <cell r="H93">
            <v>38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84</v>
          </cell>
          <cell r="C94">
            <v>0</v>
          </cell>
          <cell r="D94">
            <v>0</v>
          </cell>
          <cell r="E94">
            <v>0</v>
          </cell>
          <cell r="H94">
            <v>38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84</v>
          </cell>
          <cell r="C95">
            <v>0</v>
          </cell>
          <cell r="D95">
            <v>0</v>
          </cell>
          <cell r="E95">
            <v>0</v>
          </cell>
          <cell r="H95">
            <v>38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84</v>
          </cell>
          <cell r="C96">
            <v>0</v>
          </cell>
          <cell r="D96">
            <v>0</v>
          </cell>
          <cell r="E96">
            <v>0</v>
          </cell>
          <cell r="H96">
            <v>38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84</v>
          </cell>
          <cell r="C97">
            <v>0</v>
          </cell>
          <cell r="D97">
            <v>0</v>
          </cell>
          <cell r="E97">
            <v>0</v>
          </cell>
          <cell r="H97">
            <v>38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84</v>
          </cell>
          <cell r="C98">
            <v>0</v>
          </cell>
          <cell r="D98">
            <v>0</v>
          </cell>
          <cell r="E98">
            <v>0</v>
          </cell>
          <cell r="H98">
            <v>38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84</v>
          </cell>
          <cell r="C99">
            <v>0</v>
          </cell>
          <cell r="D99">
            <v>0</v>
          </cell>
          <cell r="E99">
            <v>0</v>
          </cell>
          <cell r="H99">
            <v>38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84</v>
          </cell>
          <cell r="C100">
            <v>0</v>
          </cell>
          <cell r="D100">
            <v>0</v>
          </cell>
          <cell r="E100">
            <v>0</v>
          </cell>
          <cell r="H100">
            <v>38</v>
          </cell>
          <cell r="I100">
            <v>0</v>
          </cell>
          <cell r="J100">
            <v>0</v>
          </cell>
          <cell r="K100">
            <v>0</v>
          </cell>
        </row>
      </sheetData>
      <sheetData sheetId="16"/>
      <sheetData sheetId="17"/>
      <sheetData sheetId="18"/>
      <sheetData sheetId="19"/>
      <sheetData sheetId="20"/>
      <sheetData sheetId="21">
        <row r="5">
          <cell r="B5">
            <v>84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  <sheetName val="Sheet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640</v>
          </cell>
          <cell r="G5">
            <v>0</v>
          </cell>
          <cell r="J5">
            <v>270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640</v>
          </cell>
          <cell r="G6">
            <v>0</v>
          </cell>
          <cell r="J6">
            <v>270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640</v>
          </cell>
          <cell r="G7">
            <v>0</v>
          </cell>
          <cell r="J7">
            <v>270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640</v>
          </cell>
          <cell r="G8">
            <v>0</v>
          </cell>
          <cell r="J8">
            <v>270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640</v>
          </cell>
          <cell r="G9">
            <v>0</v>
          </cell>
          <cell r="J9">
            <v>270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640</v>
          </cell>
          <cell r="G10">
            <v>0</v>
          </cell>
          <cell r="J10">
            <v>270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640</v>
          </cell>
          <cell r="G11">
            <v>0</v>
          </cell>
          <cell r="J11">
            <v>270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640</v>
          </cell>
          <cell r="G12">
            <v>0</v>
          </cell>
          <cell r="J12">
            <v>270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640</v>
          </cell>
          <cell r="G13">
            <v>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640</v>
          </cell>
          <cell r="G14">
            <v>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640</v>
          </cell>
          <cell r="G15">
            <v>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640</v>
          </cell>
          <cell r="G16">
            <v>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640</v>
          </cell>
          <cell r="G17">
            <v>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640</v>
          </cell>
          <cell r="G18">
            <v>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640</v>
          </cell>
          <cell r="G19">
            <v>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640</v>
          </cell>
          <cell r="G20">
            <v>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640</v>
          </cell>
          <cell r="G21">
            <v>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640</v>
          </cell>
          <cell r="G22">
            <v>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640</v>
          </cell>
          <cell r="G23">
            <v>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640</v>
          </cell>
          <cell r="G24">
            <v>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640</v>
          </cell>
          <cell r="G25">
            <v>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640</v>
          </cell>
          <cell r="G26">
            <v>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640</v>
          </cell>
          <cell r="G27">
            <v>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640</v>
          </cell>
          <cell r="G28">
            <v>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640</v>
          </cell>
          <cell r="G29">
            <v>0</v>
          </cell>
          <cell r="J29">
            <v>270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640</v>
          </cell>
          <cell r="G30">
            <v>0</v>
          </cell>
          <cell r="J30">
            <v>270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640</v>
          </cell>
          <cell r="G31">
            <v>0</v>
          </cell>
          <cell r="J31">
            <v>270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640</v>
          </cell>
          <cell r="G32">
            <v>0</v>
          </cell>
          <cell r="J32">
            <v>270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640</v>
          </cell>
          <cell r="G33">
            <v>0</v>
          </cell>
          <cell r="J33">
            <v>270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640</v>
          </cell>
          <cell r="G34">
            <v>0</v>
          </cell>
          <cell r="J34">
            <v>270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640</v>
          </cell>
          <cell r="G35">
            <v>0</v>
          </cell>
          <cell r="J35">
            <v>270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640</v>
          </cell>
          <cell r="G36">
            <v>0</v>
          </cell>
          <cell r="J36">
            <v>270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640</v>
          </cell>
          <cell r="G37">
            <v>0</v>
          </cell>
          <cell r="J37">
            <v>270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640</v>
          </cell>
          <cell r="G38">
            <v>0</v>
          </cell>
          <cell r="J38">
            <v>270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640</v>
          </cell>
          <cell r="G39">
            <v>0</v>
          </cell>
          <cell r="J39">
            <v>270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640</v>
          </cell>
          <cell r="G40">
            <v>0</v>
          </cell>
          <cell r="J40">
            <v>270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640</v>
          </cell>
          <cell r="G41">
            <v>0</v>
          </cell>
          <cell r="J41">
            <v>270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640</v>
          </cell>
          <cell r="G42">
            <v>0</v>
          </cell>
          <cell r="J42">
            <v>270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640</v>
          </cell>
          <cell r="G43">
            <v>0</v>
          </cell>
          <cell r="J43">
            <v>274.21600000000001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640</v>
          </cell>
          <cell r="G44">
            <v>0</v>
          </cell>
          <cell r="J44">
            <v>274.21600000000001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640</v>
          </cell>
          <cell r="G45">
            <v>0</v>
          </cell>
          <cell r="J45">
            <v>270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640</v>
          </cell>
          <cell r="G46">
            <v>0</v>
          </cell>
          <cell r="J46">
            <v>270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640</v>
          </cell>
          <cell r="G47">
            <v>0</v>
          </cell>
          <cell r="J47">
            <v>270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640</v>
          </cell>
          <cell r="G48">
            <v>0</v>
          </cell>
          <cell r="J48">
            <v>270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640</v>
          </cell>
          <cell r="G49">
            <v>0</v>
          </cell>
          <cell r="J49">
            <v>270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640</v>
          </cell>
          <cell r="G50">
            <v>0</v>
          </cell>
          <cell r="J50">
            <v>270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640</v>
          </cell>
          <cell r="G51">
            <v>0</v>
          </cell>
          <cell r="J51">
            <v>270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640</v>
          </cell>
          <cell r="G52">
            <v>0</v>
          </cell>
          <cell r="J52">
            <v>270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620</v>
          </cell>
          <cell r="G53">
            <v>0</v>
          </cell>
          <cell r="J53">
            <v>270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620</v>
          </cell>
          <cell r="G54">
            <v>0</v>
          </cell>
          <cell r="J54">
            <v>270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620</v>
          </cell>
          <cell r="G55">
            <v>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620</v>
          </cell>
          <cell r="G56">
            <v>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620</v>
          </cell>
          <cell r="G57">
            <v>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620</v>
          </cell>
          <cell r="G58">
            <v>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620</v>
          </cell>
          <cell r="G59">
            <v>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620</v>
          </cell>
          <cell r="G60">
            <v>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620</v>
          </cell>
          <cell r="G61">
            <v>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620</v>
          </cell>
          <cell r="G62">
            <v>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620</v>
          </cell>
          <cell r="G63">
            <v>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620</v>
          </cell>
          <cell r="G64">
            <v>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620</v>
          </cell>
          <cell r="G65">
            <v>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620</v>
          </cell>
          <cell r="G66">
            <v>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620</v>
          </cell>
          <cell r="G67">
            <v>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620</v>
          </cell>
          <cell r="G68">
            <v>0</v>
          </cell>
          <cell r="J68">
            <v>270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620</v>
          </cell>
          <cell r="G69">
            <v>0</v>
          </cell>
          <cell r="J69">
            <v>270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620</v>
          </cell>
          <cell r="G70">
            <v>0</v>
          </cell>
          <cell r="J70">
            <v>274.21600000000001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620</v>
          </cell>
          <cell r="G71">
            <v>0</v>
          </cell>
          <cell r="J71">
            <v>279.21600000000001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620</v>
          </cell>
          <cell r="G72">
            <v>0</v>
          </cell>
          <cell r="J72">
            <v>279.21600000000001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620</v>
          </cell>
          <cell r="G73">
            <v>0</v>
          </cell>
          <cell r="J73">
            <v>279.21600000000001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620</v>
          </cell>
          <cell r="G74">
            <v>0</v>
          </cell>
          <cell r="J74">
            <v>279.21600000000001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620</v>
          </cell>
          <cell r="G75">
            <v>0</v>
          </cell>
          <cell r="J75">
            <v>286.21600000000001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620</v>
          </cell>
          <cell r="G76">
            <v>0</v>
          </cell>
          <cell r="J76">
            <v>279.21600000000001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640</v>
          </cell>
          <cell r="G77">
            <v>0</v>
          </cell>
          <cell r="J77">
            <v>279.21600000000001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640</v>
          </cell>
          <cell r="G78">
            <v>0</v>
          </cell>
          <cell r="J78">
            <v>279.21600000000001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640</v>
          </cell>
          <cell r="G79">
            <v>0</v>
          </cell>
          <cell r="J79">
            <v>279.21600000000001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640</v>
          </cell>
          <cell r="G80">
            <v>0</v>
          </cell>
          <cell r="J80">
            <v>279.21600000000001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640</v>
          </cell>
          <cell r="G81">
            <v>0</v>
          </cell>
          <cell r="J81">
            <v>286.21600000000001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640</v>
          </cell>
          <cell r="G82">
            <v>0</v>
          </cell>
          <cell r="J82">
            <v>279.21600000000001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640</v>
          </cell>
          <cell r="G83">
            <v>0</v>
          </cell>
          <cell r="J83">
            <v>270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640</v>
          </cell>
          <cell r="G84">
            <v>0</v>
          </cell>
          <cell r="J84">
            <v>270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640</v>
          </cell>
          <cell r="G85">
            <v>0</v>
          </cell>
          <cell r="J85">
            <v>270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640</v>
          </cell>
          <cell r="G86">
            <v>0</v>
          </cell>
          <cell r="J86">
            <v>270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640</v>
          </cell>
          <cell r="G87">
            <v>0</v>
          </cell>
          <cell r="J87">
            <v>270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640</v>
          </cell>
          <cell r="G88">
            <v>0</v>
          </cell>
          <cell r="J88">
            <v>270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640</v>
          </cell>
          <cell r="G89">
            <v>0</v>
          </cell>
          <cell r="J89">
            <v>270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640</v>
          </cell>
          <cell r="G90">
            <v>0</v>
          </cell>
          <cell r="J90">
            <v>270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640</v>
          </cell>
          <cell r="G91">
            <v>0</v>
          </cell>
          <cell r="J91">
            <v>270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640</v>
          </cell>
          <cell r="G92">
            <v>0</v>
          </cell>
          <cell r="J92">
            <v>270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640</v>
          </cell>
          <cell r="G93">
            <v>0</v>
          </cell>
          <cell r="J93">
            <v>270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640</v>
          </cell>
          <cell r="G94">
            <v>0</v>
          </cell>
          <cell r="J94">
            <v>270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640</v>
          </cell>
          <cell r="G95">
            <v>0</v>
          </cell>
          <cell r="J95">
            <v>270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640</v>
          </cell>
          <cell r="G96">
            <v>0</v>
          </cell>
          <cell r="J96">
            <v>270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640</v>
          </cell>
          <cell r="G97">
            <v>0</v>
          </cell>
          <cell r="J97">
            <v>270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640</v>
          </cell>
          <cell r="G98">
            <v>0</v>
          </cell>
          <cell r="J98">
            <v>270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640</v>
          </cell>
          <cell r="G99">
            <v>0</v>
          </cell>
          <cell r="J99">
            <v>270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640</v>
          </cell>
          <cell r="G100">
            <v>0</v>
          </cell>
          <cell r="J100">
            <v>270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16"/>
      <sheetData sheetId="17"/>
      <sheetData sheetId="18"/>
      <sheetData sheetId="19"/>
      <sheetData sheetId="20"/>
      <sheetData sheetId="21">
        <row r="5">
          <cell r="B5">
            <v>320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V105"/>
  <sheetViews>
    <sheetView workbookViewId="0">
      <selection activeCell="A106" sqref="A106:XFD315"/>
    </sheetView>
  </sheetViews>
  <sheetFormatPr defaultRowHeight="15"/>
  <cols>
    <col min="1" max="10" width="16.85546875" customWidth="1"/>
    <col min="12" max="12" width="9.5703125" bestFit="1" customWidth="1"/>
    <col min="15" max="15" width="12.42578125" customWidth="1"/>
    <col min="16" max="16" width="9.5703125" bestFit="1" customWidth="1"/>
    <col min="19" max="19" width="9.5703125" bestFit="1" customWidth="1"/>
    <col min="20" max="20" width="14.85546875" customWidth="1"/>
    <col min="26" max="26" width="9.5703125" bestFit="1" customWidth="1"/>
    <col min="28" max="28" width="15" customWidth="1"/>
    <col min="34" max="47" width="11.7109375" style="33" customWidth="1"/>
    <col min="48" max="48" width="9.5703125" bestFit="1" customWidth="1"/>
  </cols>
  <sheetData>
    <row r="1" spans="1:48">
      <c r="A1" t="s">
        <v>284</v>
      </c>
      <c r="L1" t="s">
        <v>155</v>
      </c>
      <c r="O1" t="s">
        <v>201</v>
      </c>
      <c r="S1" t="s">
        <v>182</v>
      </c>
      <c r="Z1" t="s">
        <v>182</v>
      </c>
      <c r="AD1" t="s">
        <v>285</v>
      </c>
      <c r="AH1" s="33" t="s">
        <v>286</v>
      </c>
      <c r="AV1" t="s">
        <v>154</v>
      </c>
    </row>
    <row r="2" spans="1:48">
      <c r="AH2" s="34" t="s">
        <v>157</v>
      </c>
      <c r="AO2" s="33" t="s">
        <v>287</v>
      </c>
    </row>
    <row r="3" spans="1:48">
      <c r="B3" s="35" t="s">
        <v>157</v>
      </c>
      <c r="H3" s="35" t="s">
        <v>287</v>
      </c>
      <c r="Q3" s="36"/>
      <c r="S3" s="37">
        <f>frq!A1</f>
        <v>44882</v>
      </c>
      <c r="Z3" s="37">
        <f>S3</f>
        <v>44882</v>
      </c>
      <c r="AE3" s="36"/>
      <c r="AH3" s="38">
        <f>AV4</f>
        <v>44882</v>
      </c>
    </row>
    <row r="4" spans="1:48" ht="15.75" thickBot="1">
      <c r="A4" s="37">
        <f>frq!A1</f>
        <v>44882</v>
      </c>
      <c r="L4" s="37">
        <f>frq!A1</f>
        <v>44882</v>
      </c>
      <c r="P4" s="37">
        <f>frq!A1</f>
        <v>44882</v>
      </c>
      <c r="Q4" s="39"/>
      <c r="T4" s="35" t="s">
        <v>157</v>
      </c>
      <c r="Z4" s="35" t="s">
        <v>287</v>
      </c>
      <c r="AE4" s="39"/>
      <c r="AH4" s="10"/>
      <c r="AI4" s="11"/>
      <c r="AJ4" s="11"/>
      <c r="AK4" s="11"/>
      <c r="AL4" s="12"/>
      <c r="AM4" s="10"/>
      <c r="AN4" s="11"/>
      <c r="AO4" s="11"/>
      <c r="AP4" s="11"/>
      <c r="AQ4" s="12"/>
      <c r="AV4" s="37">
        <f>frq!A1</f>
        <v>44882</v>
      </c>
    </row>
    <row r="5" spans="1:48" ht="51">
      <c r="A5" s="40" t="s">
        <v>288</v>
      </c>
      <c r="B5" s="41" t="s">
        <v>289</v>
      </c>
      <c r="C5" s="41" t="s">
        <v>290</v>
      </c>
      <c r="D5" s="42" t="s">
        <v>188</v>
      </c>
      <c r="E5" s="43"/>
      <c r="F5" s="43"/>
      <c r="G5" s="44" t="s">
        <v>288</v>
      </c>
      <c r="H5" s="45" t="s">
        <v>289</v>
      </c>
      <c r="I5" s="41"/>
      <c r="J5" s="42" t="s">
        <v>187</v>
      </c>
      <c r="L5" s="46" t="s">
        <v>157</v>
      </c>
      <c r="M5" s="47" t="s">
        <v>291</v>
      </c>
      <c r="N5" s="47"/>
      <c r="O5" s="48" t="s">
        <v>292</v>
      </c>
      <c r="P5" t="s">
        <v>157</v>
      </c>
      <c r="Q5" s="48" t="s">
        <v>293</v>
      </c>
      <c r="AD5" s="48" t="s">
        <v>292</v>
      </c>
      <c r="AE5" s="48" t="s">
        <v>157</v>
      </c>
      <c r="AF5" s="49" t="s">
        <v>287</v>
      </c>
      <c r="AH5" s="50" t="s">
        <v>294</v>
      </c>
      <c r="AI5" s="50" t="s">
        <v>295</v>
      </c>
      <c r="AJ5" s="50" t="s">
        <v>296</v>
      </c>
      <c r="AK5" s="50" t="s">
        <v>297</v>
      </c>
      <c r="AL5" s="51"/>
      <c r="AM5" s="52" t="s">
        <v>187</v>
      </c>
      <c r="AO5" s="50" t="s">
        <v>294</v>
      </c>
      <c r="AP5" s="50" t="s">
        <v>295</v>
      </c>
      <c r="AQ5" s="50" t="s">
        <v>296</v>
      </c>
      <c r="AR5" s="50" t="s">
        <v>297</v>
      </c>
      <c r="AS5" s="51"/>
      <c r="AT5" s="53" t="s">
        <v>187</v>
      </c>
    </row>
    <row r="6" spans="1:48" ht="38.25">
      <c r="A6" s="54">
        <f>(BAWANA!B3+BAWANA!C3+BAWANA!D3+BAWANA!E3)/4000</f>
        <v>0.08</v>
      </c>
      <c r="B6" s="54">
        <f>(BAWANA!F3+BAWANA!G3)/4000</f>
        <v>0.16</v>
      </c>
      <c r="C6" s="54"/>
      <c r="D6" s="54">
        <f t="shared" ref="D6:D69" si="0">A6+B6+C6</f>
        <v>0.24</v>
      </c>
      <c r="E6" s="55"/>
      <c r="F6" s="43"/>
      <c r="G6" s="54">
        <f>(BAWANA!Q3+BAWANA!R3+BAWANA!S3+BAWANA!T3)/4000</f>
        <v>6.7500000000000004E-2</v>
      </c>
      <c r="H6" s="54">
        <f>(BAWANA!U3+BAWANA!V3)/4000</f>
        <v>0</v>
      </c>
      <c r="I6" s="54"/>
      <c r="J6" s="54">
        <f>G6+H6+I6</f>
        <v>6.7500000000000004E-2</v>
      </c>
      <c r="L6" s="56">
        <f>BTPS!B3/4000</f>
        <v>0</v>
      </c>
      <c r="M6" s="56">
        <f>BTPS!C3/4000</f>
        <v>0</v>
      </c>
      <c r="N6" s="56"/>
      <c r="O6" s="57">
        <v>0</v>
      </c>
      <c r="P6">
        <f>EDWPCL!B3</f>
        <v>0</v>
      </c>
      <c r="Q6">
        <f>EDWPCL!C3</f>
        <v>0</v>
      </c>
      <c r="S6" s="58" t="s">
        <v>288</v>
      </c>
      <c r="T6" s="59" t="s">
        <v>289</v>
      </c>
      <c r="U6" s="59"/>
      <c r="V6" s="60" t="s">
        <v>188</v>
      </c>
      <c r="Y6" s="58" t="s">
        <v>288</v>
      </c>
      <c r="Z6" s="59" t="s">
        <v>289</v>
      </c>
      <c r="AA6" s="59"/>
      <c r="AB6" s="60" t="s">
        <v>188</v>
      </c>
      <c r="AD6" s="57">
        <v>0</v>
      </c>
      <c r="AE6" s="56">
        <f>'MSW BWN'!B3</f>
        <v>0</v>
      </c>
      <c r="AF6" s="56">
        <f>'MSW BWN'!C3</f>
        <v>0</v>
      </c>
      <c r="AH6" s="61" t="e">
        <f>Extra!#REF!/4000</f>
        <v>#REF!</v>
      </c>
      <c r="AI6" s="61" t="e">
        <f>Extra!#REF!/4000</f>
        <v>#REF!</v>
      </c>
      <c r="AJ6" s="61" t="e">
        <f>Extra!#REF!/4000</f>
        <v>#REF!</v>
      </c>
      <c r="AK6" s="61" t="e">
        <f>Extra!#REF!/4000</f>
        <v>#REF!</v>
      </c>
      <c r="AL6" s="61"/>
      <c r="AM6" s="61" t="e">
        <f t="shared" ref="AM6" si="1">SUM(AH6:AL6)</f>
        <v>#REF!</v>
      </c>
      <c r="AO6" s="61" t="e">
        <f>Extra!#REF!/4000</f>
        <v>#REF!</v>
      </c>
      <c r="AP6" s="61" t="e">
        <f>Extra!#REF!/4000</f>
        <v>#REF!</v>
      </c>
      <c r="AQ6" s="61" t="e">
        <f>Extra!#REF!/4000</f>
        <v>#REF!</v>
      </c>
      <c r="AR6" s="61" t="e">
        <f>Extra!#REF!/4000</f>
        <v>#REF!</v>
      </c>
      <c r="AS6" s="61"/>
      <c r="AT6" s="61" t="e">
        <f t="shared" ref="AT6" si="2">SUM(AO6:AS6)</f>
        <v>#REF!</v>
      </c>
      <c r="AV6" s="47" t="s">
        <v>291</v>
      </c>
    </row>
    <row r="7" spans="1:48">
      <c r="A7" s="54">
        <f>(BAWANA!B4+BAWANA!C4+BAWANA!D4+BAWANA!E4)/4000</f>
        <v>0.08</v>
      </c>
      <c r="B7" s="54">
        <f>(BAWANA!F4+BAWANA!G4)/4000</f>
        <v>0.16</v>
      </c>
      <c r="C7" s="54"/>
      <c r="D7" s="54">
        <f t="shared" si="0"/>
        <v>0.24</v>
      </c>
      <c r="E7" s="55"/>
      <c r="F7" s="43"/>
      <c r="G7" s="54">
        <f>(BAWANA!Q4+BAWANA!R4+BAWANA!S4+BAWANA!T4)/4000</f>
        <v>6.7500000000000004E-2</v>
      </c>
      <c r="H7" s="54">
        <f>(BAWANA!U4+BAWANA!V4)/4000</f>
        <v>0</v>
      </c>
      <c r="I7" s="54"/>
      <c r="J7" s="54">
        <f t="shared" ref="J7:J70" si="3">G7+H7+I7</f>
        <v>6.7500000000000004E-2</v>
      </c>
      <c r="L7" s="56">
        <f>BTPS!B4/4000</f>
        <v>0</v>
      </c>
      <c r="M7" s="56">
        <f>BTPS!C4/4000</f>
        <v>0</v>
      </c>
      <c r="N7" s="56"/>
      <c r="O7" s="57">
        <v>1.0416666666666666E-2</v>
      </c>
      <c r="P7">
        <f>EDWPCL!B4</f>
        <v>0</v>
      </c>
      <c r="Q7">
        <f>EDWPCL!C4</f>
        <v>0</v>
      </c>
      <c r="S7" s="62" t="e">
        <f>(Extra!#REF!+Extra!#REF!)/4000</f>
        <v>#REF!</v>
      </c>
      <c r="T7" s="62" t="e">
        <f>(Extra!#REF!+Extra!#REF!)/4000</f>
        <v>#REF!</v>
      </c>
      <c r="U7" s="62"/>
      <c r="V7" s="62" t="e">
        <f t="shared" ref="V7:V70" si="4">SUM(S7:U7)</f>
        <v>#REF!</v>
      </c>
      <c r="W7" s="63"/>
      <c r="Y7" s="62" t="e">
        <f>(Extra!#REF!+Extra!#REF!)/4000</f>
        <v>#REF!</v>
      </c>
      <c r="Z7" s="62" t="e">
        <f>(Extra!#REF!+Extra!#REF!)/4000</f>
        <v>#REF!</v>
      </c>
      <c r="AA7" s="62"/>
      <c r="AB7" s="62" t="e">
        <f t="shared" ref="AB7:AB70" si="5">SUM(Y7:AA7)</f>
        <v>#REF!</v>
      </c>
      <c r="AC7" s="63"/>
      <c r="AD7" s="57">
        <v>1.0416666666666666E-2</v>
      </c>
      <c r="AE7" s="56">
        <f>'MSW BWN'!B4</f>
        <v>0</v>
      </c>
      <c r="AF7" s="56">
        <f>'MSW BWN'!C4</f>
        <v>0</v>
      </c>
      <c r="AH7" s="61" t="e">
        <f>Extra!#REF!/4000</f>
        <v>#REF!</v>
      </c>
      <c r="AI7" s="61" t="e">
        <f>Extra!#REF!/4000</f>
        <v>#REF!</v>
      </c>
      <c r="AJ7" s="61" t="e">
        <f>Extra!#REF!/4000</f>
        <v>#REF!</v>
      </c>
      <c r="AK7" s="61" t="e">
        <f>Extra!#REF!/4000</f>
        <v>#REF!</v>
      </c>
      <c r="AL7" s="61"/>
      <c r="AM7" s="61" t="e">
        <f t="shared" ref="AM7:AM70" si="6">SUM(AH7:AL7)</f>
        <v>#REF!</v>
      </c>
      <c r="AO7" s="61" t="e">
        <f>Extra!#REF!/4000</f>
        <v>#REF!</v>
      </c>
      <c r="AP7" s="61" t="e">
        <f>Extra!#REF!/4000</f>
        <v>#REF!</v>
      </c>
      <c r="AQ7" s="61" t="e">
        <f>Extra!#REF!/4000</f>
        <v>#REF!</v>
      </c>
      <c r="AR7" s="61" t="e">
        <f>Extra!#REF!/4000</f>
        <v>#REF!</v>
      </c>
      <c r="AS7" s="61"/>
      <c r="AT7" s="61" t="e">
        <f t="shared" ref="AT7:AT70" si="7">SUM(AO7:AS7)</f>
        <v>#REF!</v>
      </c>
      <c r="AV7" s="56">
        <f>Extra!C3/4000</f>
        <v>0</v>
      </c>
    </row>
    <row r="8" spans="1:48">
      <c r="A8" s="54">
        <f>(BAWANA!B5+BAWANA!C5+BAWANA!D5+BAWANA!E5)/4000</f>
        <v>0.08</v>
      </c>
      <c r="B8" s="54">
        <f>(BAWANA!F5+BAWANA!G5)/4000</f>
        <v>0.16</v>
      </c>
      <c r="C8" s="54"/>
      <c r="D8" s="54">
        <f t="shared" si="0"/>
        <v>0.24</v>
      </c>
      <c r="E8" s="55"/>
      <c r="F8" s="43"/>
      <c r="G8" s="54">
        <f>(BAWANA!Q5+BAWANA!R5+BAWANA!S5+BAWANA!T5)/4000</f>
        <v>6.7500000000000004E-2</v>
      </c>
      <c r="H8" s="54">
        <f>(BAWANA!U5+BAWANA!V5)/4000</f>
        <v>0</v>
      </c>
      <c r="I8" s="54"/>
      <c r="J8" s="54">
        <f t="shared" si="3"/>
        <v>6.7500000000000004E-2</v>
      </c>
      <c r="L8" s="56">
        <f>BTPS!B5/4000</f>
        <v>0</v>
      </c>
      <c r="M8" s="56">
        <f>BTPS!C5/4000</f>
        <v>0</v>
      </c>
      <c r="N8" s="56"/>
      <c r="O8" s="57">
        <v>2.0833333333333332E-2</v>
      </c>
      <c r="P8">
        <f>EDWPCL!B5</f>
        <v>0</v>
      </c>
      <c r="Q8">
        <f>EDWPCL!C5</f>
        <v>0</v>
      </c>
      <c r="S8" s="62" t="e">
        <f>(Extra!#REF!+Extra!#REF!)/4000</f>
        <v>#REF!</v>
      </c>
      <c r="T8" s="62" t="e">
        <f>(Extra!#REF!+Extra!#REF!)/4000</f>
        <v>#REF!</v>
      </c>
      <c r="U8" s="62"/>
      <c r="V8" s="62" t="e">
        <f t="shared" si="4"/>
        <v>#REF!</v>
      </c>
      <c r="W8" s="63"/>
      <c r="Y8" s="62" t="e">
        <f>(Extra!#REF!+Extra!#REF!)/4000</f>
        <v>#REF!</v>
      </c>
      <c r="Z8" s="62" t="e">
        <f>(Extra!#REF!+Extra!#REF!)/4000</f>
        <v>#REF!</v>
      </c>
      <c r="AA8" s="62"/>
      <c r="AB8" s="62" t="e">
        <f t="shared" si="5"/>
        <v>#REF!</v>
      </c>
      <c r="AC8" s="63"/>
      <c r="AD8" s="57">
        <v>2.0833333333333332E-2</v>
      </c>
      <c r="AE8" s="56">
        <f>'MSW BWN'!B5</f>
        <v>0</v>
      </c>
      <c r="AF8" s="56">
        <f>'MSW BWN'!C5</f>
        <v>0</v>
      </c>
      <c r="AH8" s="61" t="e">
        <f>Extra!#REF!/4000</f>
        <v>#REF!</v>
      </c>
      <c r="AI8" s="61" t="e">
        <f>Extra!#REF!/4000</f>
        <v>#REF!</v>
      </c>
      <c r="AJ8" s="61" t="e">
        <f>Extra!#REF!/4000</f>
        <v>#REF!</v>
      </c>
      <c r="AK8" s="61" t="e">
        <f>Extra!#REF!/4000</f>
        <v>#REF!</v>
      </c>
      <c r="AL8" s="61"/>
      <c r="AM8" s="61" t="e">
        <f t="shared" si="6"/>
        <v>#REF!</v>
      </c>
      <c r="AO8" s="61" t="e">
        <f>Extra!#REF!/4000</f>
        <v>#REF!</v>
      </c>
      <c r="AP8" s="61" t="e">
        <f>Extra!#REF!/4000</f>
        <v>#REF!</v>
      </c>
      <c r="AQ8" s="61" t="e">
        <f>Extra!#REF!/4000</f>
        <v>#REF!</v>
      </c>
      <c r="AR8" s="61" t="e">
        <f>Extra!#REF!/4000</f>
        <v>#REF!</v>
      </c>
      <c r="AS8" s="61"/>
      <c r="AT8" s="61" t="e">
        <f t="shared" si="7"/>
        <v>#REF!</v>
      </c>
      <c r="AV8" s="56">
        <f>Extra!C4/4000</f>
        <v>0</v>
      </c>
    </row>
    <row r="9" spans="1:48">
      <c r="A9" s="54">
        <f>(BAWANA!B6+BAWANA!C6+BAWANA!D6+BAWANA!E6)/4000</f>
        <v>0.08</v>
      </c>
      <c r="B9" s="54">
        <f>(BAWANA!F6+BAWANA!G6)/4000</f>
        <v>0.16</v>
      </c>
      <c r="C9" s="54"/>
      <c r="D9" s="54">
        <f t="shared" si="0"/>
        <v>0.24</v>
      </c>
      <c r="E9" s="55"/>
      <c r="F9" s="43"/>
      <c r="G9" s="54">
        <f>(BAWANA!Q6+BAWANA!R6+BAWANA!S6+BAWANA!T6)/4000</f>
        <v>6.7500000000000004E-2</v>
      </c>
      <c r="H9" s="54">
        <f>(BAWANA!U6+BAWANA!V6)/4000</f>
        <v>0</v>
      </c>
      <c r="I9" s="54"/>
      <c r="J9" s="54">
        <f t="shared" si="3"/>
        <v>6.7500000000000004E-2</v>
      </c>
      <c r="L9" s="56">
        <f>BTPS!B6/4000</f>
        <v>0</v>
      </c>
      <c r="M9" s="56">
        <f>BTPS!C6/4000</f>
        <v>0</v>
      </c>
      <c r="N9" s="56"/>
      <c r="O9" s="57">
        <v>3.125E-2</v>
      </c>
      <c r="P9">
        <f>EDWPCL!B6</f>
        <v>0</v>
      </c>
      <c r="Q9">
        <f>EDWPCL!C6</f>
        <v>0</v>
      </c>
      <c r="S9" s="62" t="e">
        <f>(Extra!#REF!+Extra!#REF!)/4000</f>
        <v>#REF!</v>
      </c>
      <c r="T9" s="62" t="e">
        <f>(Extra!#REF!+Extra!#REF!)/4000</f>
        <v>#REF!</v>
      </c>
      <c r="U9" s="62"/>
      <c r="V9" s="62" t="e">
        <f t="shared" si="4"/>
        <v>#REF!</v>
      </c>
      <c r="W9" s="63"/>
      <c r="Y9" s="62" t="e">
        <f>(Extra!#REF!+Extra!#REF!)/4000</f>
        <v>#REF!</v>
      </c>
      <c r="Z9" s="62" t="e">
        <f>(Extra!#REF!+Extra!#REF!)/4000</f>
        <v>#REF!</v>
      </c>
      <c r="AA9" s="62"/>
      <c r="AB9" s="62" t="e">
        <f t="shared" si="5"/>
        <v>#REF!</v>
      </c>
      <c r="AC9" s="63"/>
      <c r="AD9" s="57">
        <v>3.125E-2</v>
      </c>
      <c r="AE9" s="56">
        <f>'MSW BWN'!B6</f>
        <v>0</v>
      </c>
      <c r="AF9" s="56">
        <f>'MSW BWN'!C6</f>
        <v>0</v>
      </c>
      <c r="AH9" s="61" t="e">
        <f>Extra!#REF!/4000</f>
        <v>#REF!</v>
      </c>
      <c r="AI9" s="61" t="e">
        <f>Extra!#REF!/4000</f>
        <v>#REF!</v>
      </c>
      <c r="AJ9" s="61" t="e">
        <f>Extra!#REF!/4000</f>
        <v>#REF!</v>
      </c>
      <c r="AK9" s="61" t="e">
        <f>Extra!#REF!/4000</f>
        <v>#REF!</v>
      </c>
      <c r="AL9" s="61"/>
      <c r="AM9" s="61" t="e">
        <f t="shared" si="6"/>
        <v>#REF!</v>
      </c>
      <c r="AO9" s="61" t="e">
        <f>Extra!#REF!/4000</f>
        <v>#REF!</v>
      </c>
      <c r="AP9" s="61" t="e">
        <f>Extra!#REF!/4000</f>
        <v>#REF!</v>
      </c>
      <c r="AQ9" s="61" t="e">
        <f>Extra!#REF!/4000</f>
        <v>#REF!</v>
      </c>
      <c r="AR9" s="61" t="e">
        <f>Extra!#REF!/4000</f>
        <v>#REF!</v>
      </c>
      <c r="AS9" s="61"/>
      <c r="AT9" s="61" t="e">
        <f t="shared" si="7"/>
        <v>#REF!</v>
      </c>
      <c r="AV9" s="56">
        <f>Extra!C5/4000</f>
        <v>0</v>
      </c>
    </row>
    <row r="10" spans="1:48">
      <c r="A10" s="54">
        <f>(BAWANA!B7+BAWANA!C7+BAWANA!D7+BAWANA!E7)/4000</f>
        <v>0.08</v>
      </c>
      <c r="B10" s="54">
        <f>(BAWANA!F7+BAWANA!G7)/4000</f>
        <v>0.16</v>
      </c>
      <c r="C10" s="54"/>
      <c r="D10" s="54">
        <f t="shared" si="0"/>
        <v>0.24</v>
      </c>
      <c r="E10" s="55"/>
      <c r="F10" s="43"/>
      <c r="G10" s="54">
        <f>(BAWANA!Q7+BAWANA!R7+BAWANA!S7+BAWANA!T7)/4000</f>
        <v>6.7500000000000004E-2</v>
      </c>
      <c r="H10" s="54">
        <f>(BAWANA!U7+BAWANA!V7)/4000</f>
        <v>0</v>
      </c>
      <c r="I10" s="54"/>
      <c r="J10" s="54">
        <f t="shared" si="3"/>
        <v>6.7500000000000004E-2</v>
      </c>
      <c r="L10" s="56">
        <f>BTPS!B7/4000</f>
        <v>0</v>
      </c>
      <c r="M10" s="56">
        <f>BTPS!C7/4000</f>
        <v>0</v>
      </c>
      <c r="N10" s="56"/>
      <c r="O10" s="57">
        <v>4.1666666666666664E-2</v>
      </c>
      <c r="P10">
        <f>EDWPCL!B7</f>
        <v>0</v>
      </c>
      <c r="Q10">
        <f>EDWPCL!C7</f>
        <v>0</v>
      </c>
      <c r="S10" s="62" t="e">
        <f>(Extra!#REF!+Extra!#REF!)/4000</f>
        <v>#REF!</v>
      </c>
      <c r="T10" s="62" t="e">
        <f>(Extra!#REF!+Extra!#REF!)/4000</f>
        <v>#REF!</v>
      </c>
      <c r="U10" s="62"/>
      <c r="V10" s="62" t="e">
        <f t="shared" si="4"/>
        <v>#REF!</v>
      </c>
      <c r="W10" s="63"/>
      <c r="Y10" s="62" t="e">
        <f>(Extra!#REF!+Extra!#REF!)/4000</f>
        <v>#REF!</v>
      </c>
      <c r="Z10" s="62" t="e">
        <f>(Extra!#REF!+Extra!#REF!)/4000</f>
        <v>#REF!</v>
      </c>
      <c r="AA10" s="62"/>
      <c r="AB10" s="62" t="e">
        <f t="shared" si="5"/>
        <v>#REF!</v>
      </c>
      <c r="AC10" s="63"/>
      <c r="AD10" s="57">
        <v>4.1666666666666664E-2</v>
      </c>
      <c r="AE10" s="56">
        <f>'MSW BWN'!B7</f>
        <v>0</v>
      </c>
      <c r="AF10" s="56">
        <f>'MSW BWN'!C7</f>
        <v>0</v>
      </c>
      <c r="AH10" s="61" t="e">
        <f>Extra!#REF!/4000</f>
        <v>#REF!</v>
      </c>
      <c r="AI10" s="61" t="e">
        <f>Extra!#REF!/4000</f>
        <v>#REF!</v>
      </c>
      <c r="AJ10" s="61" t="e">
        <f>Extra!#REF!/4000</f>
        <v>#REF!</v>
      </c>
      <c r="AK10" s="61" t="e">
        <f>Extra!#REF!/4000</f>
        <v>#REF!</v>
      </c>
      <c r="AL10" s="61"/>
      <c r="AM10" s="61" t="e">
        <f t="shared" si="6"/>
        <v>#REF!</v>
      </c>
      <c r="AO10" s="61" t="e">
        <f>Extra!#REF!/4000</f>
        <v>#REF!</v>
      </c>
      <c r="AP10" s="61" t="e">
        <f>Extra!#REF!/4000</f>
        <v>#REF!</v>
      </c>
      <c r="AQ10" s="61" t="e">
        <f>Extra!#REF!/4000</f>
        <v>#REF!</v>
      </c>
      <c r="AR10" s="61" t="e">
        <f>Extra!#REF!/4000</f>
        <v>#REF!</v>
      </c>
      <c r="AS10" s="61"/>
      <c r="AT10" s="61" t="e">
        <f t="shared" si="7"/>
        <v>#REF!</v>
      </c>
      <c r="AV10" s="56">
        <f>Extra!C6/4000</f>
        <v>0</v>
      </c>
    </row>
    <row r="11" spans="1:48">
      <c r="A11" s="54">
        <f>(BAWANA!B8+BAWANA!C8+BAWANA!D8+BAWANA!E8)/4000</f>
        <v>0.08</v>
      </c>
      <c r="B11" s="54">
        <f>(BAWANA!F8+BAWANA!G8)/4000</f>
        <v>0.16</v>
      </c>
      <c r="C11" s="54"/>
      <c r="D11" s="54">
        <f t="shared" si="0"/>
        <v>0.24</v>
      </c>
      <c r="E11" s="55"/>
      <c r="F11" s="43"/>
      <c r="G11" s="54">
        <f>(BAWANA!Q8+BAWANA!R8+BAWANA!S8+BAWANA!T8)/4000</f>
        <v>6.7500000000000004E-2</v>
      </c>
      <c r="H11" s="54">
        <f>(BAWANA!U8+BAWANA!V8)/4000</f>
        <v>0</v>
      </c>
      <c r="I11" s="54"/>
      <c r="J11" s="54">
        <f t="shared" si="3"/>
        <v>6.7500000000000004E-2</v>
      </c>
      <c r="L11" s="56">
        <f>BTPS!B8/4000</f>
        <v>0</v>
      </c>
      <c r="M11" s="56">
        <f>BTPS!C8/4000</f>
        <v>0</v>
      </c>
      <c r="N11" s="56"/>
      <c r="O11" s="57">
        <v>5.2083333333333336E-2</v>
      </c>
      <c r="P11">
        <f>EDWPCL!B8</f>
        <v>0</v>
      </c>
      <c r="Q11">
        <f>EDWPCL!C8</f>
        <v>0</v>
      </c>
      <c r="S11" s="62" t="e">
        <f>(Extra!#REF!+Extra!#REF!)/4000</f>
        <v>#REF!</v>
      </c>
      <c r="T11" s="62" t="e">
        <f>(Extra!#REF!+Extra!#REF!)/4000</f>
        <v>#REF!</v>
      </c>
      <c r="U11" s="62"/>
      <c r="V11" s="62" t="e">
        <f t="shared" si="4"/>
        <v>#REF!</v>
      </c>
      <c r="W11" s="63"/>
      <c r="Y11" s="62" t="e">
        <f>(Extra!#REF!+Extra!#REF!)/4000</f>
        <v>#REF!</v>
      </c>
      <c r="Z11" s="62" t="e">
        <f>(Extra!#REF!+Extra!#REF!)/4000</f>
        <v>#REF!</v>
      </c>
      <c r="AA11" s="62"/>
      <c r="AB11" s="62" t="e">
        <f t="shared" si="5"/>
        <v>#REF!</v>
      </c>
      <c r="AC11" s="63"/>
      <c r="AD11" s="57">
        <v>5.2083333333333336E-2</v>
      </c>
      <c r="AE11" s="56">
        <f>'MSW BWN'!B8</f>
        <v>0</v>
      </c>
      <c r="AF11" s="56">
        <f>'MSW BWN'!C8</f>
        <v>0</v>
      </c>
      <c r="AH11" s="61" t="e">
        <f>Extra!#REF!/4000</f>
        <v>#REF!</v>
      </c>
      <c r="AI11" s="61" t="e">
        <f>Extra!#REF!/4000</f>
        <v>#REF!</v>
      </c>
      <c r="AJ11" s="61" t="e">
        <f>Extra!#REF!/4000</f>
        <v>#REF!</v>
      </c>
      <c r="AK11" s="61" t="e">
        <f>Extra!#REF!/4000</f>
        <v>#REF!</v>
      </c>
      <c r="AL11" s="61"/>
      <c r="AM11" s="61" t="e">
        <f t="shared" si="6"/>
        <v>#REF!</v>
      </c>
      <c r="AO11" s="61" t="e">
        <f>Extra!#REF!/4000</f>
        <v>#REF!</v>
      </c>
      <c r="AP11" s="61" t="e">
        <f>Extra!#REF!/4000</f>
        <v>#REF!</v>
      </c>
      <c r="AQ11" s="61" t="e">
        <f>Extra!#REF!/4000</f>
        <v>#REF!</v>
      </c>
      <c r="AR11" s="61" t="e">
        <f>Extra!#REF!/4000</f>
        <v>#REF!</v>
      </c>
      <c r="AS11" s="61"/>
      <c r="AT11" s="61" t="e">
        <f t="shared" si="7"/>
        <v>#REF!</v>
      </c>
      <c r="AV11" s="56">
        <f>Extra!C7/4000</f>
        <v>0</v>
      </c>
    </row>
    <row r="12" spans="1:48">
      <c r="A12" s="54">
        <f>(BAWANA!B9+BAWANA!C9+BAWANA!D9+BAWANA!E9)/4000</f>
        <v>0.08</v>
      </c>
      <c r="B12" s="54">
        <f>(BAWANA!F9+BAWANA!G9)/4000</f>
        <v>0.16</v>
      </c>
      <c r="C12" s="54"/>
      <c r="D12" s="54">
        <f t="shared" si="0"/>
        <v>0.24</v>
      </c>
      <c r="E12" s="55"/>
      <c r="F12" s="43"/>
      <c r="G12" s="54">
        <f>(BAWANA!Q9+BAWANA!R9+BAWANA!S9+BAWANA!T9)/4000</f>
        <v>6.7500000000000004E-2</v>
      </c>
      <c r="H12" s="54">
        <f>(BAWANA!U9+BAWANA!V9)/4000</f>
        <v>0</v>
      </c>
      <c r="I12" s="54"/>
      <c r="J12" s="54">
        <f t="shared" si="3"/>
        <v>6.7500000000000004E-2</v>
      </c>
      <c r="L12" s="56">
        <f>BTPS!B9/4000</f>
        <v>0</v>
      </c>
      <c r="M12" s="56">
        <f>BTPS!C9/4000</f>
        <v>0</v>
      </c>
      <c r="N12" s="56"/>
      <c r="O12" s="57">
        <v>6.25E-2</v>
      </c>
      <c r="P12">
        <f>EDWPCL!B9</f>
        <v>0</v>
      </c>
      <c r="Q12">
        <f>EDWPCL!C9</f>
        <v>0</v>
      </c>
      <c r="S12" s="62" t="e">
        <f>(Extra!#REF!+Extra!#REF!)/4000</f>
        <v>#REF!</v>
      </c>
      <c r="T12" s="62" t="e">
        <f>(Extra!#REF!+Extra!#REF!)/4000</f>
        <v>#REF!</v>
      </c>
      <c r="U12" s="62"/>
      <c r="V12" s="62" t="e">
        <f t="shared" si="4"/>
        <v>#REF!</v>
      </c>
      <c r="W12" s="63"/>
      <c r="Y12" s="62" t="e">
        <f>(Extra!#REF!+Extra!#REF!)/4000</f>
        <v>#REF!</v>
      </c>
      <c r="Z12" s="62" t="e">
        <f>(Extra!#REF!+Extra!#REF!)/4000</f>
        <v>#REF!</v>
      </c>
      <c r="AA12" s="62"/>
      <c r="AB12" s="62" t="e">
        <f t="shared" si="5"/>
        <v>#REF!</v>
      </c>
      <c r="AC12" s="63"/>
      <c r="AD12" s="57">
        <v>6.25E-2</v>
      </c>
      <c r="AE12" s="56">
        <f>'MSW BWN'!B9</f>
        <v>0</v>
      </c>
      <c r="AF12" s="56">
        <f>'MSW BWN'!C9</f>
        <v>0</v>
      </c>
      <c r="AH12" s="61" t="e">
        <f>Extra!#REF!/4000</f>
        <v>#REF!</v>
      </c>
      <c r="AI12" s="61" t="e">
        <f>Extra!#REF!/4000</f>
        <v>#REF!</v>
      </c>
      <c r="AJ12" s="61" t="e">
        <f>Extra!#REF!/4000</f>
        <v>#REF!</v>
      </c>
      <c r="AK12" s="61" t="e">
        <f>Extra!#REF!/4000</f>
        <v>#REF!</v>
      </c>
      <c r="AL12" s="61"/>
      <c r="AM12" s="61" t="e">
        <f t="shared" si="6"/>
        <v>#REF!</v>
      </c>
      <c r="AO12" s="61" t="e">
        <f>Extra!#REF!/4000</f>
        <v>#REF!</v>
      </c>
      <c r="AP12" s="61" t="e">
        <f>Extra!#REF!/4000</f>
        <v>#REF!</v>
      </c>
      <c r="AQ12" s="61" t="e">
        <f>Extra!#REF!/4000</f>
        <v>#REF!</v>
      </c>
      <c r="AR12" s="61" t="e">
        <f>Extra!#REF!/4000</f>
        <v>#REF!</v>
      </c>
      <c r="AS12" s="61"/>
      <c r="AT12" s="61" t="e">
        <f t="shared" si="7"/>
        <v>#REF!</v>
      </c>
      <c r="AV12" s="56">
        <f>Extra!C8/4000</f>
        <v>0</v>
      </c>
    </row>
    <row r="13" spans="1:48">
      <c r="A13" s="54">
        <f>(BAWANA!B10+BAWANA!C10+BAWANA!D10+BAWANA!E10)/4000</f>
        <v>0.08</v>
      </c>
      <c r="B13" s="54">
        <f>(BAWANA!F10+BAWANA!G10)/4000</f>
        <v>0.16</v>
      </c>
      <c r="C13" s="54"/>
      <c r="D13" s="54">
        <f t="shared" si="0"/>
        <v>0.24</v>
      </c>
      <c r="E13" s="55"/>
      <c r="F13" s="43"/>
      <c r="G13" s="54">
        <f>(BAWANA!Q10+BAWANA!R10+BAWANA!S10+BAWANA!T10)/4000</f>
        <v>6.7500000000000004E-2</v>
      </c>
      <c r="H13" s="54">
        <f>(BAWANA!U10+BAWANA!V10)/4000</f>
        <v>0</v>
      </c>
      <c r="I13" s="54"/>
      <c r="J13" s="54">
        <f t="shared" si="3"/>
        <v>6.7500000000000004E-2</v>
      </c>
      <c r="L13" s="56">
        <f>BTPS!B10/4000</f>
        <v>0</v>
      </c>
      <c r="M13" s="56">
        <f>BTPS!C10/4000</f>
        <v>0</v>
      </c>
      <c r="N13" s="56"/>
      <c r="O13" s="57">
        <v>7.2916666666666671E-2</v>
      </c>
      <c r="P13">
        <f>EDWPCL!B10</f>
        <v>0</v>
      </c>
      <c r="Q13">
        <f>EDWPCL!C10</f>
        <v>0</v>
      </c>
      <c r="S13" s="62" t="e">
        <f>(Extra!#REF!+Extra!#REF!)/4000</f>
        <v>#REF!</v>
      </c>
      <c r="T13" s="62" t="e">
        <f>(Extra!#REF!+Extra!#REF!)/4000</f>
        <v>#REF!</v>
      </c>
      <c r="U13" s="62"/>
      <c r="V13" s="62" t="e">
        <f t="shared" si="4"/>
        <v>#REF!</v>
      </c>
      <c r="W13" s="63"/>
      <c r="Y13" s="62" t="e">
        <f>(Extra!#REF!+Extra!#REF!)/4000</f>
        <v>#REF!</v>
      </c>
      <c r="Z13" s="62" t="e">
        <f>(Extra!#REF!+Extra!#REF!)/4000</f>
        <v>#REF!</v>
      </c>
      <c r="AA13" s="62"/>
      <c r="AB13" s="62" t="e">
        <f t="shared" si="5"/>
        <v>#REF!</v>
      </c>
      <c r="AC13" s="63"/>
      <c r="AD13" s="57">
        <v>7.2916666666666671E-2</v>
      </c>
      <c r="AE13" s="56">
        <f>'MSW BWN'!B10</f>
        <v>0</v>
      </c>
      <c r="AF13" s="56">
        <f>'MSW BWN'!C10</f>
        <v>0</v>
      </c>
      <c r="AH13" s="61" t="e">
        <f>Extra!#REF!/4000</f>
        <v>#REF!</v>
      </c>
      <c r="AI13" s="61" t="e">
        <f>Extra!#REF!/4000</f>
        <v>#REF!</v>
      </c>
      <c r="AJ13" s="61" t="e">
        <f>Extra!#REF!/4000</f>
        <v>#REF!</v>
      </c>
      <c r="AK13" s="61" t="e">
        <f>Extra!#REF!/4000</f>
        <v>#REF!</v>
      </c>
      <c r="AL13" s="61"/>
      <c r="AM13" s="61" t="e">
        <f t="shared" si="6"/>
        <v>#REF!</v>
      </c>
      <c r="AO13" s="61" t="e">
        <f>Extra!#REF!/4000</f>
        <v>#REF!</v>
      </c>
      <c r="AP13" s="61" t="e">
        <f>Extra!#REF!/4000</f>
        <v>#REF!</v>
      </c>
      <c r="AQ13" s="61" t="e">
        <f>Extra!#REF!/4000</f>
        <v>#REF!</v>
      </c>
      <c r="AR13" s="61" t="e">
        <f>Extra!#REF!/4000</f>
        <v>#REF!</v>
      </c>
      <c r="AS13" s="61"/>
      <c r="AT13" s="61" t="e">
        <f t="shared" si="7"/>
        <v>#REF!</v>
      </c>
      <c r="AV13" s="56">
        <f>Extra!C9/4000</f>
        <v>0</v>
      </c>
    </row>
    <row r="14" spans="1:48">
      <c r="A14" s="54">
        <f>(BAWANA!B11+BAWANA!C11+BAWANA!D11+BAWANA!E11)/4000</f>
        <v>0.08</v>
      </c>
      <c r="B14" s="54">
        <f>(BAWANA!F11+BAWANA!G11)/4000</f>
        <v>0.16</v>
      </c>
      <c r="C14" s="54"/>
      <c r="D14" s="54">
        <f t="shared" si="0"/>
        <v>0.24</v>
      </c>
      <c r="E14" s="55"/>
      <c r="F14" s="43"/>
      <c r="G14" s="54">
        <f>(BAWANA!Q11+BAWANA!R11+BAWANA!S11+BAWANA!T11)/4000</f>
        <v>6.7500000000000004E-2</v>
      </c>
      <c r="H14" s="54">
        <f>(BAWANA!U11+BAWANA!V11)/4000</f>
        <v>0</v>
      </c>
      <c r="I14" s="54"/>
      <c r="J14" s="54">
        <f t="shared" si="3"/>
        <v>6.7500000000000004E-2</v>
      </c>
      <c r="L14" s="56">
        <f>BTPS!B11/4000</f>
        <v>0</v>
      </c>
      <c r="M14" s="56">
        <f>BTPS!C11/4000</f>
        <v>0</v>
      </c>
      <c r="N14" s="56"/>
      <c r="O14" s="57">
        <v>8.3333333333333329E-2</v>
      </c>
      <c r="P14">
        <f>EDWPCL!B11</f>
        <v>0</v>
      </c>
      <c r="Q14">
        <f>EDWPCL!C11</f>
        <v>0</v>
      </c>
      <c r="S14" s="62" t="e">
        <f>(Extra!#REF!+Extra!#REF!)/4000</f>
        <v>#REF!</v>
      </c>
      <c r="T14" s="62" t="e">
        <f>(Extra!#REF!+Extra!#REF!)/4000</f>
        <v>#REF!</v>
      </c>
      <c r="U14" s="62"/>
      <c r="V14" s="62" t="e">
        <f t="shared" si="4"/>
        <v>#REF!</v>
      </c>
      <c r="W14" s="63"/>
      <c r="Y14" s="62" t="e">
        <f>(Extra!#REF!+Extra!#REF!)/4000</f>
        <v>#REF!</v>
      </c>
      <c r="Z14" s="62" t="e">
        <f>(Extra!#REF!+Extra!#REF!)/4000</f>
        <v>#REF!</v>
      </c>
      <c r="AA14" s="62"/>
      <c r="AB14" s="62" t="e">
        <f t="shared" si="5"/>
        <v>#REF!</v>
      </c>
      <c r="AC14" s="63"/>
      <c r="AD14" s="57">
        <v>8.3333333333333329E-2</v>
      </c>
      <c r="AE14" s="56">
        <f>'MSW BWN'!B11</f>
        <v>0</v>
      </c>
      <c r="AF14" s="56">
        <f>'MSW BWN'!C11</f>
        <v>0</v>
      </c>
      <c r="AH14" s="61" t="e">
        <f>Extra!#REF!/4000</f>
        <v>#REF!</v>
      </c>
      <c r="AI14" s="61" t="e">
        <f>Extra!#REF!/4000</f>
        <v>#REF!</v>
      </c>
      <c r="AJ14" s="61" t="e">
        <f>Extra!#REF!/4000</f>
        <v>#REF!</v>
      </c>
      <c r="AK14" s="61" t="e">
        <f>Extra!#REF!/4000</f>
        <v>#REF!</v>
      </c>
      <c r="AL14" s="61"/>
      <c r="AM14" s="61" t="e">
        <f t="shared" si="6"/>
        <v>#REF!</v>
      </c>
      <c r="AO14" s="61" t="e">
        <f>Extra!#REF!/4000</f>
        <v>#REF!</v>
      </c>
      <c r="AP14" s="61" t="e">
        <f>Extra!#REF!/4000</f>
        <v>#REF!</v>
      </c>
      <c r="AQ14" s="61" t="e">
        <f>Extra!#REF!/4000</f>
        <v>#REF!</v>
      </c>
      <c r="AR14" s="61" t="e">
        <f>Extra!#REF!/4000</f>
        <v>#REF!</v>
      </c>
      <c r="AS14" s="61"/>
      <c r="AT14" s="61" t="e">
        <f t="shared" si="7"/>
        <v>#REF!</v>
      </c>
      <c r="AV14" s="56">
        <f>Extra!C10/4000</f>
        <v>0</v>
      </c>
    </row>
    <row r="15" spans="1:48">
      <c r="A15" s="54">
        <f>(BAWANA!B12+BAWANA!C12+BAWANA!D12+BAWANA!E12)/4000</f>
        <v>0.08</v>
      </c>
      <c r="B15" s="54">
        <f>(BAWANA!F12+BAWANA!G12)/4000</f>
        <v>0.16</v>
      </c>
      <c r="C15" s="54"/>
      <c r="D15" s="54">
        <f t="shared" si="0"/>
        <v>0.24</v>
      </c>
      <c r="E15" s="55"/>
      <c r="F15" s="43"/>
      <c r="G15" s="54">
        <f>(BAWANA!Q12+BAWANA!R12+BAWANA!S12+BAWANA!T12)/4000</f>
        <v>6.7500000000000004E-2</v>
      </c>
      <c r="H15" s="54">
        <f>(BAWANA!U12+BAWANA!V12)/4000</f>
        <v>0</v>
      </c>
      <c r="I15" s="54"/>
      <c r="J15" s="54">
        <f t="shared" si="3"/>
        <v>6.7500000000000004E-2</v>
      </c>
      <c r="L15" s="56">
        <f>BTPS!B12/4000</f>
        <v>0</v>
      </c>
      <c r="M15" s="56">
        <f>BTPS!C12/4000</f>
        <v>0</v>
      </c>
      <c r="N15" s="56"/>
      <c r="O15" s="57">
        <v>9.375E-2</v>
      </c>
      <c r="P15">
        <f>EDWPCL!B12</f>
        <v>0</v>
      </c>
      <c r="Q15">
        <f>EDWPCL!C12</f>
        <v>0</v>
      </c>
      <c r="S15" s="62" t="e">
        <f>(Extra!#REF!+Extra!#REF!)/4000</f>
        <v>#REF!</v>
      </c>
      <c r="T15" s="62" t="e">
        <f>(Extra!#REF!+Extra!#REF!)/4000</f>
        <v>#REF!</v>
      </c>
      <c r="U15" s="62"/>
      <c r="V15" s="62" t="e">
        <f t="shared" si="4"/>
        <v>#REF!</v>
      </c>
      <c r="W15" s="63"/>
      <c r="Y15" s="62" t="e">
        <f>(Extra!#REF!+Extra!#REF!)/4000</f>
        <v>#REF!</v>
      </c>
      <c r="Z15" s="62" t="e">
        <f>(Extra!#REF!+Extra!#REF!)/4000</f>
        <v>#REF!</v>
      </c>
      <c r="AA15" s="62"/>
      <c r="AB15" s="62" t="e">
        <f t="shared" si="5"/>
        <v>#REF!</v>
      </c>
      <c r="AC15" s="63"/>
      <c r="AD15" s="57">
        <v>9.375E-2</v>
      </c>
      <c r="AE15" s="56">
        <f>'MSW BWN'!B12</f>
        <v>0</v>
      </c>
      <c r="AF15" s="56">
        <f>'MSW BWN'!C12</f>
        <v>0</v>
      </c>
      <c r="AH15" s="61" t="e">
        <f>Extra!#REF!/4000</f>
        <v>#REF!</v>
      </c>
      <c r="AI15" s="61" t="e">
        <f>Extra!#REF!/4000</f>
        <v>#REF!</v>
      </c>
      <c r="AJ15" s="61" t="e">
        <f>Extra!#REF!/4000</f>
        <v>#REF!</v>
      </c>
      <c r="AK15" s="61" t="e">
        <f>Extra!#REF!/4000</f>
        <v>#REF!</v>
      </c>
      <c r="AL15" s="61"/>
      <c r="AM15" s="61" t="e">
        <f t="shared" si="6"/>
        <v>#REF!</v>
      </c>
      <c r="AO15" s="61" t="e">
        <f>Extra!#REF!/4000</f>
        <v>#REF!</v>
      </c>
      <c r="AP15" s="61" t="e">
        <f>Extra!#REF!/4000</f>
        <v>#REF!</v>
      </c>
      <c r="AQ15" s="61" t="e">
        <f>Extra!#REF!/4000</f>
        <v>#REF!</v>
      </c>
      <c r="AR15" s="61" t="e">
        <f>Extra!#REF!/4000</f>
        <v>#REF!</v>
      </c>
      <c r="AS15" s="61"/>
      <c r="AT15" s="61" t="e">
        <f t="shared" si="7"/>
        <v>#REF!</v>
      </c>
      <c r="AV15" s="56">
        <f>Extra!C11/4000</f>
        <v>0</v>
      </c>
    </row>
    <row r="16" spans="1:48">
      <c r="A16" s="54">
        <f>(BAWANA!B13+BAWANA!C13+BAWANA!D13+BAWANA!E13)/4000</f>
        <v>0.08</v>
      </c>
      <c r="B16" s="54">
        <f>(BAWANA!F13+BAWANA!G13)/4000</f>
        <v>0.16</v>
      </c>
      <c r="C16" s="54"/>
      <c r="D16" s="54">
        <f t="shared" si="0"/>
        <v>0.24</v>
      </c>
      <c r="E16" s="55"/>
      <c r="F16" s="43"/>
      <c r="G16" s="54">
        <f>(BAWANA!Q13+BAWANA!R13+BAWANA!S13+BAWANA!T13)/4000</f>
        <v>6.7500000000000004E-2</v>
      </c>
      <c r="H16" s="54">
        <f>(BAWANA!U13+BAWANA!V13)/4000</f>
        <v>0</v>
      </c>
      <c r="I16" s="54"/>
      <c r="J16" s="54">
        <f t="shared" si="3"/>
        <v>6.7500000000000004E-2</v>
      </c>
      <c r="L16" s="56">
        <f>BTPS!B13/4000</f>
        <v>0</v>
      </c>
      <c r="M16" s="56">
        <f>BTPS!C13/4000</f>
        <v>0</v>
      </c>
      <c r="N16" s="56"/>
      <c r="O16" s="57">
        <v>0.10416666666666667</v>
      </c>
      <c r="P16">
        <f>EDWPCL!B13</f>
        <v>0</v>
      </c>
      <c r="Q16">
        <f>EDWPCL!C13</f>
        <v>0</v>
      </c>
      <c r="S16" s="62" t="e">
        <f>(Extra!#REF!+Extra!#REF!)/4000</f>
        <v>#REF!</v>
      </c>
      <c r="T16" s="62" t="e">
        <f>(Extra!#REF!+Extra!#REF!)/4000</f>
        <v>#REF!</v>
      </c>
      <c r="U16" s="62"/>
      <c r="V16" s="62" t="e">
        <f t="shared" si="4"/>
        <v>#REF!</v>
      </c>
      <c r="W16" s="63"/>
      <c r="Y16" s="62" t="e">
        <f>(Extra!#REF!+Extra!#REF!)/4000</f>
        <v>#REF!</v>
      </c>
      <c r="Z16" s="62" t="e">
        <f>(Extra!#REF!+Extra!#REF!)/4000</f>
        <v>#REF!</v>
      </c>
      <c r="AA16" s="62"/>
      <c r="AB16" s="62" t="e">
        <f t="shared" si="5"/>
        <v>#REF!</v>
      </c>
      <c r="AC16" s="63"/>
      <c r="AD16" s="57">
        <v>0.10416666666666667</v>
      </c>
      <c r="AE16" s="56">
        <f>'MSW BWN'!B13</f>
        <v>0</v>
      </c>
      <c r="AF16" s="56">
        <f>'MSW BWN'!C13</f>
        <v>0</v>
      </c>
      <c r="AH16" s="61" t="e">
        <f>Extra!#REF!/4000</f>
        <v>#REF!</v>
      </c>
      <c r="AI16" s="61" t="e">
        <f>Extra!#REF!/4000</f>
        <v>#REF!</v>
      </c>
      <c r="AJ16" s="61" t="e">
        <f>Extra!#REF!/4000</f>
        <v>#REF!</v>
      </c>
      <c r="AK16" s="61" t="e">
        <f>Extra!#REF!/4000</f>
        <v>#REF!</v>
      </c>
      <c r="AL16" s="61"/>
      <c r="AM16" s="61" t="e">
        <f t="shared" si="6"/>
        <v>#REF!</v>
      </c>
      <c r="AO16" s="61" t="e">
        <f>Extra!#REF!/4000</f>
        <v>#REF!</v>
      </c>
      <c r="AP16" s="61" t="e">
        <f>Extra!#REF!/4000</f>
        <v>#REF!</v>
      </c>
      <c r="AQ16" s="61" t="e">
        <f>Extra!#REF!/4000</f>
        <v>#REF!</v>
      </c>
      <c r="AR16" s="61" t="e">
        <f>Extra!#REF!/4000</f>
        <v>#REF!</v>
      </c>
      <c r="AS16" s="61"/>
      <c r="AT16" s="61" t="e">
        <f t="shared" si="7"/>
        <v>#REF!</v>
      </c>
      <c r="AV16" s="56">
        <f>Extra!C12/4000</f>
        <v>0</v>
      </c>
    </row>
    <row r="17" spans="1:48">
      <c r="A17" s="54">
        <f>(BAWANA!B14+BAWANA!C14+BAWANA!D14+BAWANA!E14)/4000</f>
        <v>0.08</v>
      </c>
      <c r="B17" s="54">
        <f>(BAWANA!F14+BAWANA!G14)/4000</f>
        <v>0.16</v>
      </c>
      <c r="C17" s="54"/>
      <c r="D17" s="54">
        <f t="shared" si="0"/>
        <v>0.24</v>
      </c>
      <c r="E17" s="55"/>
      <c r="F17" s="43"/>
      <c r="G17" s="54">
        <f>(BAWANA!Q14+BAWANA!R14+BAWANA!S14+BAWANA!T14)/4000</f>
        <v>6.7500000000000004E-2</v>
      </c>
      <c r="H17" s="54">
        <f>(BAWANA!U14+BAWANA!V14)/4000</f>
        <v>0</v>
      </c>
      <c r="I17" s="54"/>
      <c r="J17" s="54">
        <f t="shared" si="3"/>
        <v>6.7500000000000004E-2</v>
      </c>
      <c r="L17" s="56">
        <f>BTPS!B14/4000</f>
        <v>0</v>
      </c>
      <c r="M17" s="56">
        <f>BTPS!C14/4000</f>
        <v>0</v>
      </c>
      <c r="N17" s="56"/>
      <c r="O17" s="57">
        <v>0.11458333333333333</v>
      </c>
      <c r="P17">
        <f>EDWPCL!B14</f>
        <v>0</v>
      </c>
      <c r="Q17">
        <f>EDWPCL!C14</f>
        <v>0</v>
      </c>
      <c r="S17" s="62" t="e">
        <f>(Extra!#REF!+Extra!#REF!)/4000</f>
        <v>#REF!</v>
      </c>
      <c r="T17" s="62" t="e">
        <f>(Extra!#REF!+Extra!#REF!)/4000</f>
        <v>#REF!</v>
      </c>
      <c r="U17" s="62"/>
      <c r="V17" s="62" t="e">
        <f t="shared" si="4"/>
        <v>#REF!</v>
      </c>
      <c r="W17" s="63"/>
      <c r="Y17" s="62" t="e">
        <f>(Extra!#REF!+Extra!#REF!)/4000</f>
        <v>#REF!</v>
      </c>
      <c r="Z17" s="62" t="e">
        <f>(Extra!#REF!+Extra!#REF!)/4000</f>
        <v>#REF!</v>
      </c>
      <c r="AA17" s="62"/>
      <c r="AB17" s="62" t="e">
        <f t="shared" si="5"/>
        <v>#REF!</v>
      </c>
      <c r="AC17" s="63"/>
      <c r="AD17" s="57">
        <v>0.11458333333333333</v>
      </c>
      <c r="AE17" s="56">
        <f>'MSW BWN'!B14</f>
        <v>0</v>
      </c>
      <c r="AF17" s="56">
        <f>'MSW BWN'!C14</f>
        <v>0</v>
      </c>
      <c r="AH17" s="61" t="e">
        <f>Extra!#REF!/4000</f>
        <v>#REF!</v>
      </c>
      <c r="AI17" s="61" t="e">
        <f>Extra!#REF!/4000</f>
        <v>#REF!</v>
      </c>
      <c r="AJ17" s="61" t="e">
        <f>Extra!#REF!/4000</f>
        <v>#REF!</v>
      </c>
      <c r="AK17" s="61" t="e">
        <f>Extra!#REF!/4000</f>
        <v>#REF!</v>
      </c>
      <c r="AL17" s="61"/>
      <c r="AM17" s="61" t="e">
        <f t="shared" si="6"/>
        <v>#REF!</v>
      </c>
      <c r="AO17" s="61" t="e">
        <f>Extra!#REF!/4000</f>
        <v>#REF!</v>
      </c>
      <c r="AP17" s="61" t="e">
        <f>Extra!#REF!/4000</f>
        <v>#REF!</v>
      </c>
      <c r="AQ17" s="61" t="e">
        <f>Extra!#REF!/4000</f>
        <v>#REF!</v>
      </c>
      <c r="AR17" s="61" t="e">
        <f>Extra!#REF!/4000</f>
        <v>#REF!</v>
      </c>
      <c r="AS17" s="61"/>
      <c r="AT17" s="61" t="e">
        <f t="shared" si="7"/>
        <v>#REF!</v>
      </c>
      <c r="AV17" s="56">
        <f>Extra!C13/4000</f>
        <v>0</v>
      </c>
    </row>
    <row r="18" spans="1:48">
      <c r="A18" s="54">
        <f>(BAWANA!B15+BAWANA!C15+BAWANA!D15+BAWANA!E15)/4000</f>
        <v>0.08</v>
      </c>
      <c r="B18" s="54">
        <f>(BAWANA!F15+BAWANA!G15)/4000</f>
        <v>0.16</v>
      </c>
      <c r="C18" s="54"/>
      <c r="D18" s="54">
        <f t="shared" si="0"/>
        <v>0.24</v>
      </c>
      <c r="E18" s="55"/>
      <c r="F18" s="43"/>
      <c r="G18" s="54">
        <f>(BAWANA!Q15+BAWANA!R15+BAWANA!S15+BAWANA!T15)/4000</f>
        <v>6.7500000000000004E-2</v>
      </c>
      <c r="H18" s="54">
        <f>(BAWANA!U15+BAWANA!V15)/4000</f>
        <v>0</v>
      </c>
      <c r="I18" s="54"/>
      <c r="J18" s="54">
        <f t="shared" si="3"/>
        <v>6.7500000000000004E-2</v>
      </c>
      <c r="L18" s="56">
        <f>BTPS!B15/4000</f>
        <v>0</v>
      </c>
      <c r="M18" s="56">
        <f>BTPS!C15/4000</f>
        <v>0</v>
      </c>
      <c r="N18" s="56"/>
      <c r="O18" s="57">
        <v>0.125</v>
      </c>
      <c r="P18">
        <f>EDWPCL!B15</f>
        <v>0</v>
      </c>
      <c r="Q18">
        <f>EDWPCL!C15</f>
        <v>0</v>
      </c>
      <c r="S18" s="62" t="e">
        <f>(Extra!#REF!+Extra!#REF!)/4000</f>
        <v>#REF!</v>
      </c>
      <c r="T18" s="62" t="e">
        <f>(Extra!#REF!+Extra!#REF!)/4000</f>
        <v>#REF!</v>
      </c>
      <c r="U18" s="62"/>
      <c r="V18" s="62" t="e">
        <f t="shared" si="4"/>
        <v>#REF!</v>
      </c>
      <c r="W18" s="63"/>
      <c r="Y18" s="62" t="e">
        <f>(Extra!#REF!+Extra!#REF!)/4000</f>
        <v>#REF!</v>
      </c>
      <c r="Z18" s="62" t="e">
        <f>(Extra!#REF!+Extra!#REF!)/4000</f>
        <v>#REF!</v>
      </c>
      <c r="AA18" s="62"/>
      <c r="AB18" s="62" t="e">
        <f t="shared" si="5"/>
        <v>#REF!</v>
      </c>
      <c r="AC18" s="63"/>
      <c r="AD18" s="57">
        <v>0.125</v>
      </c>
      <c r="AE18" s="56">
        <f>'MSW BWN'!B15</f>
        <v>0</v>
      </c>
      <c r="AF18" s="56">
        <f>'MSW BWN'!C15</f>
        <v>0</v>
      </c>
      <c r="AH18" s="61" t="e">
        <f>Extra!#REF!/4000</f>
        <v>#REF!</v>
      </c>
      <c r="AI18" s="61" t="e">
        <f>Extra!#REF!/4000</f>
        <v>#REF!</v>
      </c>
      <c r="AJ18" s="61" t="e">
        <f>Extra!#REF!/4000</f>
        <v>#REF!</v>
      </c>
      <c r="AK18" s="61" t="e">
        <f>Extra!#REF!/4000</f>
        <v>#REF!</v>
      </c>
      <c r="AL18" s="61"/>
      <c r="AM18" s="61" t="e">
        <f t="shared" si="6"/>
        <v>#REF!</v>
      </c>
      <c r="AO18" s="61" t="e">
        <f>Extra!#REF!/4000</f>
        <v>#REF!</v>
      </c>
      <c r="AP18" s="61" t="e">
        <f>Extra!#REF!/4000</f>
        <v>#REF!</v>
      </c>
      <c r="AQ18" s="61" t="e">
        <f>Extra!#REF!/4000</f>
        <v>#REF!</v>
      </c>
      <c r="AR18" s="61" t="e">
        <f>Extra!#REF!/4000</f>
        <v>#REF!</v>
      </c>
      <c r="AS18" s="61"/>
      <c r="AT18" s="61" t="e">
        <f t="shared" si="7"/>
        <v>#REF!</v>
      </c>
      <c r="AV18" s="56">
        <f>Extra!C14/4000</f>
        <v>0</v>
      </c>
    </row>
    <row r="19" spans="1:48">
      <c r="A19" s="54">
        <f>(BAWANA!B16+BAWANA!C16+BAWANA!D16+BAWANA!E16)/4000</f>
        <v>0.08</v>
      </c>
      <c r="B19" s="54">
        <f>(BAWANA!F16+BAWANA!G16)/4000</f>
        <v>0.16</v>
      </c>
      <c r="C19" s="54"/>
      <c r="D19" s="54">
        <f t="shared" si="0"/>
        <v>0.24</v>
      </c>
      <c r="E19" s="55"/>
      <c r="F19" s="43"/>
      <c r="G19" s="54">
        <f>(BAWANA!Q16+BAWANA!R16+BAWANA!S16+BAWANA!T16)/4000</f>
        <v>6.7500000000000004E-2</v>
      </c>
      <c r="H19" s="54">
        <f>(BAWANA!U16+BAWANA!V16)/4000</f>
        <v>0</v>
      </c>
      <c r="I19" s="54"/>
      <c r="J19" s="54">
        <f t="shared" si="3"/>
        <v>6.7500000000000004E-2</v>
      </c>
      <c r="L19" s="56">
        <f>BTPS!B16/4000</f>
        <v>0</v>
      </c>
      <c r="M19" s="56">
        <f>BTPS!C16/4000</f>
        <v>0</v>
      </c>
      <c r="N19" s="56"/>
      <c r="O19" s="57">
        <v>0.13541666666666666</v>
      </c>
      <c r="P19">
        <f>EDWPCL!B16</f>
        <v>0</v>
      </c>
      <c r="Q19">
        <f>EDWPCL!C16</f>
        <v>0</v>
      </c>
      <c r="S19" s="62" t="e">
        <f>(Extra!#REF!+Extra!#REF!)/4000</f>
        <v>#REF!</v>
      </c>
      <c r="T19" s="62" t="e">
        <f>(Extra!#REF!+Extra!#REF!)/4000</f>
        <v>#REF!</v>
      </c>
      <c r="U19" s="62"/>
      <c r="V19" s="62" t="e">
        <f t="shared" si="4"/>
        <v>#REF!</v>
      </c>
      <c r="W19" s="63"/>
      <c r="Y19" s="62" t="e">
        <f>(Extra!#REF!+Extra!#REF!)/4000</f>
        <v>#REF!</v>
      </c>
      <c r="Z19" s="62" t="e">
        <f>(Extra!#REF!+Extra!#REF!)/4000</f>
        <v>#REF!</v>
      </c>
      <c r="AA19" s="62"/>
      <c r="AB19" s="62" t="e">
        <f t="shared" si="5"/>
        <v>#REF!</v>
      </c>
      <c r="AC19" s="63"/>
      <c r="AD19" s="57">
        <v>0.13541666666666666</v>
      </c>
      <c r="AE19" s="56">
        <f>'MSW BWN'!B16</f>
        <v>0</v>
      </c>
      <c r="AF19" s="56">
        <f>'MSW BWN'!C16</f>
        <v>0</v>
      </c>
      <c r="AH19" s="61" t="e">
        <f>Extra!#REF!/4000</f>
        <v>#REF!</v>
      </c>
      <c r="AI19" s="61" t="e">
        <f>Extra!#REF!/4000</f>
        <v>#REF!</v>
      </c>
      <c r="AJ19" s="61" t="e">
        <f>Extra!#REF!/4000</f>
        <v>#REF!</v>
      </c>
      <c r="AK19" s="61" t="e">
        <f>Extra!#REF!/4000</f>
        <v>#REF!</v>
      </c>
      <c r="AL19" s="61"/>
      <c r="AM19" s="61" t="e">
        <f t="shared" si="6"/>
        <v>#REF!</v>
      </c>
      <c r="AO19" s="61" t="e">
        <f>Extra!#REF!/4000</f>
        <v>#REF!</v>
      </c>
      <c r="AP19" s="61" t="e">
        <f>Extra!#REF!/4000</f>
        <v>#REF!</v>
      </c>
      <c r="AQ19" s="61" t="e">
        <f>Extra!#REF!/4000</f>
        <v>#REF!</v>
      </c>
      <c r="AR19" s="61" t="e">
        <f>Extra!#REF!/4000</f>
        <v>#REF!</v>
      </c>
      <c r="AS19" s="61"/>
      <c r="AT19" s="61" t="e">
        <f t="shared" si="7"/>
        <v>#REF!</v>
      </c>
      <c r="AV19" s="56">
        <f>Extra!C15/4000</f>
        <v>0</v>
      </c>
    </row>
    <row r="20" spans="1:48">
      <c r="A20" s="54">
        <f>(BAWANA!B17+BAWANA!C17+BAWANA!D17+BAWANA!E17)/4000</f>
        <v>0.08</v>
      </c>
      <c r="B20" s="54">
        <f>(BAWANA!F17+BAWANA!G17)/4000</f>
        <v>0.16</v>
      </c>
      <c r="C20" s="54"/>
      <c r="D20" s="54">
        <f t="shared" si="0"/>
        <v>0.24</v>
      </c>
      <c r="E20" s="55"/>
      <c r="F20" s="43"/>
      <c r="G20" s="54">
        <f>(BAWANA!Q17+BAWANA!R17+BAWANA!S17+BAWANA!T17)/4000</f>
        <v>6.7500000000000004E-2</v>
      </c>
      <c r="H20" s="54">
        <f>(BAWANA!U17+BAWANA!V17)/4000</f>
        <v>0</v>
      </c>
      <c r="I20" s="54"/>
      <c r="J20" s="54">
        <f t="shared" si="3"/>
        <v>6.7500000000000004E-2</v>
      </c>
      <c r="L20" s="56">
        <f>BTPS!B17/4000</f>
        <v>0</v>
      </c>
      <c r="M20" s="56">
        <f>BTPS!C17/4000</f>
        <v>0</v>
      </c>
      <c r="N20" s="56"/>
      <c r="O20" s="57">
        <v>0.14583333333333334</v>
      </c>
      <c r="P20">
        <f>EDWPCL!B17</f>
        <v>0</v>
      </c>
      <c r="Q20">
        <f>EDWPCL!C17</f>
        <v>0</v>
      </c>
      <c r="S20" s="62" t="e">
        <f>(Extra!#REF!+Extra!#REF!)/4000</f>
        <v>#REF!</v>
      </c>
      <c r="T20" s="62" t="e">
        <f>(Extra!#REF!+Extra!#REF!)/4000</f>
        <v>#REF!</v>
      </c>
      <c r="U20" s="62"/>
      <c r="V20" s="62" t="e">
        <f t="shared" si="4"/>
        <v>#REF!</v>
      </c>
      <c r="W20" s="63"/>
      <c r="Y20" s="62" t="e">
        <f>(Extra!#REF!+Extra!#REF!)/4000</f>
        <v>#REF!</v>
      </c>
      <c r="Z20" s="62" t="e">
        <f>(Extra!#REF!+Extra!#REF!)/4000</f>
        <v>#REF!</v>
      </c>
      <c r="AA20" s="62"/>
      <c r="AB20" s="62" t="e">
        <f t="shared" si="5"/>
        <v>#REF!</v>
      </c>
      <c r="AC20" s="63"/>
      <c r="AD20" s="57">
        <v>0.14583333333333334</v>
      </c>
      <c r="AE20" s="56">
        <f>'MSW BWN'!B17</f>
        <v>0</v>
      </c>
      <c r="AF20" s="56">
        <f>'MSW BWN'!C17</f>
        <v>0</v>
      </c>
      <c r="AH20" s="61" t="e">
        <f>Extra!#REF!/4000</f>
        <v>#REF!</v>
      </c>
      <c r="AI20" s="61" t="e">
        <f>Extra!#REF!/4000</f>
        <v>#REF!</v>
      </c>
      <c r="AJ20" s="61" t="e">
        <f>Extra!#REF!/4000</f>
        <v>#REF!</v>
      </c>
      <c r="AK20" s="61" t="e">
        <f>Extra!#REF!/4000</f>
        <v>#REF!</v>
      </c>
      <c r="AL20" s="61"/>
      <c r="AM20" s="61" t="e">
        <f t="shared" si="6"/>
        <v>#REF!</v>
      </c>
      <c r="AO20" s="61" t="e">
        <f>Extra!#REF!/4000</f>
        <v>#REF!</v>
      </c>
      <c r="AP20" s="61" t="e">
        <f>Extra!#REF!/4000</f>
        <v>#REF!</v>
      </c>
      <c r="AQ20" s="61" t="e">
        <f>Extra!#REF!/4000</f>
        <v>#REF!</v>
      </c>
      <c r="AR20" s="61" t="e">
        <f>Extra!#REF!/4000</f>
        <v>#REF!</v>
      </c>
      <c r="AS20" s="61"/>
      <c r="AT20" s="61" t="e">
        <f t="shared" si="7"/>
        <v>#REF!</v>
      </c>
      <c r="AV20" s="56">
        <f>Extra!C16/4000</f>
        <v>0</v>
      </c>
    </row>
    <row r="21" spans="1:48">
      <c r="A21" s="54">
        <f>(BAWANA!B18+BAWANA!C18+BAWANA!D18+BAWANA!E18)/4000</f>
        <v>0.08</v>
      </c>
      <c r="B21" s="54">
        <f>(BAWANA!F18+BAWANA!G18)/4000</f>
        <v>0.16</v>
      </c>
      <c r="C21" s="54"/>
      <c r="D21" s="54">
        <f t="shared" si="0"/>
        <v>0.24</v>
      </c>
      <c r="E21" s="55"/>
      <c r="F21" s="43"/>
      <c r="G21" s="54">
        <f>(BAWANA!Q18+BAWANA!R18+BAWANA!S18+BAWANA!T18)/4000</f>
        <v>6.7500000000000004E-2</v>
      </c>
      <c r="H21" s="54">
        <f>(BAWANA!U18+BAWANA!V18)/4000</f>
        <v>0</v>
      </c>
      <c r="I21" s="54"/>
      <c r="J21" s="54">
        <f t="shared" si="3"/>
        <v>6.7500000000000004E-2</v>
      </c>
      <c r="L21" s="56">
        <f>BTPS!B18/4000</f>
        <v>0</v>
      </c>
      <c r="M21" s="56">
        <f>BTPS!C18/4000</f>
        <v>0</v>
      </c>
      <c r="N21" s="56"/>
      <c r="O21" s="57">
        <v>0.15625</v>
      </c>
      <c r="P21">
        <f>EDWPCL!B18</f>
        <v>0</v>
      </c>
      <c r="Q21">
        <f>EDWPCL!C18</f>
        <v>0</v>
      </c>
      <c r="S21" s="62" t="e">
        <f>(Extra!#REF!+Extra!#REF!)/4000</f>
        <v>#REF!</v>
      </c>
      <c r="T21" s="62" t="e">
        <f>(Extra!#REF!+Extra!#REF!)/4000</f>
        <v>#REF!</v>
      </c>
      <c r="U21" s="62"/>
      <c r="V21" s="62" t="e">
        <f t="shared" si="4"/>
        <v>#REF!</v>
      </c>
      <c r="W21" s="63"/>
      <c r="Y21" s="62" t="e">
        <f>(Extra!#REF!+Extra!#REF!)/4000</f>
        <v>#REF!</v>
      </c>
      <c r="Z21" s="62" t="e">
        <f>(Extra!#REF!+Extra!#REF!)/4000</f>
        <v>#REF!</v>
      </c>
      <c r="AA21" s="62"/>
      <c r="AB21" s="62" t="e">
        <f t="shared" si="5"/>
        <v>#REF!</v>
      </c>
      <c r="AC21" s="63"/>
      <c r="AD21" s="57">
        <v>0.15625</v>
      </c>
      <c r="AE21" s="56">
        <f>'MSW BWN'!B18</f>
        <v>0</v>
      </c>
      <c r="AF21" s="56">
        <f>'MSW BWN'!C18</f>
        <v>0</v>
      </c>
      <c r="AH21" s="61" t="e">
        <f>Extra!#REF!/4000</f>
        <v>#REF!</v>
      </c>
      <c r="AI21" s="61" t="e">
        <f>Extra!#REF!/4000</f>
        <v>#REF!</v>
      </c>
      <c r="AJ21" s="61" t="e">
        <f>Extra!#REF!/4000</f>
        <v>#REF!</v>
      </c>
      <c r="AK21" s="61" t="e">
        <f>Extra!#REF!/4000</f>
        <v>#REF!</v>
      </c>
      <c r="AL21" s="61"/>
      <c r="AM21" s="61" t="e">
        <f t="shared" si="6"/>
        <v>#REF!</v>
      </c>
      <c r="AO21" s="61" t="e">
        <f>Extra!#REF!/4000</f>
        <v>#REF!</v>
      </c>
      <c r="AP21" s="61" t="e">
        <f>Extra!#REF!/4000</f>
        <v>#REF!</v>
      </c>
      <c r="AQ21" s="61" t="e">
        <f>Extra!#REF!/4000</f>
        <v>#REF!</v>
      </c>
      <c r="AR21" s="61" t="e">
        <f>Extra!#REF!/4000</f>
        <v>#REF!</v>
      </c>
      <c r="AS21" s="61"/>
      <c r="AT21" s="61" t="e">
        <f t="shared" si="7"/>
        <v>#REF!</v>
      </c>
      <c r="AV21" s="56">
        <f>Extra!C17/4000</f>
        <v>0</v>
      </c>
    </row>
    <row r="22" spans="1:48">
      <c r="A22" s="54">
        <f>(BAWANA!B19+BAWANA!C19+BAWANA!D19+BAWANA!E19)/4000</f>
        <v>0.08</v>
      </c>
      <c r="B22" s="54">
        <f>(BAWANA!F19+BAWANA!G19)/4000</f>
        <v>0.16</v>
      </c>
      <c r="C22" s="54"/>
      <c r="D22" s="54">
        <f t="shared" si="0"/>
        <v>0.24</v>
      </c>
      <c r="E22" s="55"/>
      <c r="F22" s="43"/>
      <c r="G22" s="54">
        <f>(BAWANA!Q19+BAWANA!R19+BAWANA!S19+BAWANA!T19)/4000</f>
        <v>6.7500000000000004E-2</v>
      </c>
      <c r="H22" s="54">
        <f>(BAWANA!U19+BAWANA!V19)/4000</f>
        <v>0</v>
      </c>
      <c r="I22" s="54"/>
      <c r="J22" s="54">
        <f t="shared" si="3"/>
        <v>6.7500000000000004E-2</v>
      </c>
      <c r="L22" s="56">
        <f>BTPS!B19/4000</f>
        <v>0</v>
      </c>
      <c r="M22" s="56">
        <f>BTPS!C19/4000</f>
        <v>0</v>
      </c>
      <c r="N22" s="56"/>
      <c r="O22" s="57">
        <v>0.16666666666666666</v>
      </c>
      <c r="P22">
        <f>EDWPCL!B19</f>
        <v>0</v>
      </c>
      <c r="Q22">
        <f>EDWPCL!C19</f>
        <v>0</v>
      </c>
      <c r="S22" s="62" t="e">
        <f>(Extra!#REF!+Extra!#REF!)/4000</f>
        <v>#REF!</v>
      </c>
      <c r="T22" s="62" t="e">
        <f>(Extra!#REF!+Extra!#REF!)/4000</f>
        <v>#REF!</v>
      </c>
      <c r="U22" s="62"/>
      <c r="V22" s="62" t="e">
        <f t="shared" si="4"/>
        <v>#REF!</v>
      </c>
      <c r="W22" s="63"/>
      <c r="Y22" s="62" t="e">
        <f>(Extra!#REF!+Extra!#REF!)/4000</f>
        <v>#REF!</v>
      </c>
      <c r="Z22" s="62" t="e">
        <f>(Extra!#REF!+Extra!#REF!)/4000</f>
        <v>#REF!</v>
      </c>
      <c r="AA22" s="62"/>
      <c r="AB22" s="62" t="e">
        <f t="shared" si="5"/>
        <v>#REF!</v>
      </c>
      <c r="AC22" s="63"/>
      <c r="AD22" s="57">
        <v>0.16666666666666666</v>
      </c>
      <c r="AE22" s="56">
        <f>'MSW BWN'!B19</f>
        <v>0</v>
      </c>
      <c r="AF22" s="56">
        <f>'MSW BWN'!C19</f>
        <v>0</v>
      </c>
      <c r="AH22" s="61" t="e">
        <f>Extra!#REF!/4000</f>
        <v>#REF!</v>
      </c>
      <c r="AI22" s="61" t="e">
        <f>Extra!#REF!/4000</f>
        <v>#REF!</v>
      </c>
      <c r="AJ22" s="61" t="e">
        <f>Extra!#REF!/4000</f>
        <v>#REF!</v>
      </c>
      <c r="AK22" s="61" t="e">
        <f>Extra!#REF!/4000</f>
        <v>#REF!</v>
      </c>
      <c r="AL22" s="61"/>
      <c r="AM22" s="61" t="e">
        <f t="shared" si="6"/>
        <v>#REF!</v>
      </c>
      <c r="AO22" s="61" t="e">
        <f>Extra!#REF!/4000</f>
        <v>#REF!</v>
      </c>
      <c r="AP22" s="61" t="e">
        <f>Extra!#REF!/4000</f>
        <v>#REF!</v>
      </c>
      <c r="AQ22" s="61" t="e">
        <f>Extra!#REF!/4000</f>
        <v>#REF!</v>
      </c>
      <c r="AR22" s="61" t="e">
        <f>Extra!#REF!/4000</f>
        <v>#REF!</v>
      </c>
      <c r="AS22" s="61"/>
      <c r="AT22" s="61" t="e">
        <f t="shared" si="7"/>
        <v>#REF!</v>
      </c>
      <c r="AV22" s="56">
        <f>Extra!C18/4000</f>
        <v>0</v>
      </c>
    </row>
    <row r="23" spans="1:48">
      <c r="A23" s="54">
        <f>(BAWANA!B20+BAWANA!C20+BAWANA!D20+BAWANA!E20)/4000</f>
        <v>0.08</v>
      </c>
      <c r="B23" s="54">
        <f>(BAWANA!F20+BAWANA!G20)/4000</f>
        <v>0.16</v>
      </c>
      <c r="C23" s="54"/>
      <c r="D23" s="54">
        <f t="shared" si="0"/>
        <v>0.24</v>
      </c>
      <c r="E23" s="55"/>
      <c r="F23" s="43"/>
      <c r="G23" s="54">
        <f>(BAWANA!Q20+BAWANA!R20+BAWANA!S20+BAWANA!T20)/4000</f>
        <v>6.7500000000000004E-2</v>
      </c>
      <c r="H23" s="54">
        <f>(BAWANA!U20+BAWANA!V20)/4000</f>
        <v>0</v>
      </c>
      <c r="I23" s="54"/>
      <c r="J23" s="54">
        <f t="shared" si="3"/>
        <v>6.7500000000000004E-2</v>
      </c>
      <c r="L23" s="56">
        <f>BTPS!B20/4000</f>
        <v>0</v>
      </c>
      <c r="M23" s="56">
        <f>BTPS!C20/4000</f>
        <v>0</v>
      </c>
      <c r="N23" s="56"/>
      <c r="O23" s="57">
        <v>0.17708333333333334</v>
      </c>
      <c r="P23">
        <f>EDWPCL!B20</f>
        <v>0</v>
      </c>
      <c r="Q23">
        <f>EDWPCL!C20</f>
        <v>0</v>
      </c>
      <c r="S23" s="62" t="e">
        <f>(Extra!#REF!+Extra!#REF!)/4000</f>
        <v>#REF!</v>
      </c>
      <c r="T23" s="62" t="e">
        <f>(Extra!#REF!+Extra!#REF!)/4000</f>
        <v>#REF!</v>
      </c>
      <c r="U23" s="62"/>
      <c r="V23" s="62" t="e">
        <f t="shared" si="4"/>
        <v>#REF!</v>
      </c>
      <c r="W23" s="63"/>
      <c r="Y23" s="62" t="e">
        <f>(Extra!#REF!+Extra!#REF!)/4000</f>
        <v>#REF!</v>
      </c>
      <c r="Z23" s="62" t="e">
        <f>(Extra!#REF!+Extra!#REF!)/4000</f>
        <v>#REF!</v>
      </c>
      <c r="AA23" s="62"/>
      <c r="AB23" s="62" t="e">
        <f t="shared" si="5"/>
        <v>#REF!</v>
      </c>
      <c r="AC23" s="63"/>
      <c r="AD23" s="57">
        <v>0.17708333333333334</v>
      </c>
      <c r="AE23" s="56">
        <f>'MSW BWN'!B20</f>
        <v>0</v>
      </c>
      <c r="AF23" s="56">
        <f>'MSW BWN'!C20</f>
        <v>0</v>
      </c>
      <c r="AH23" s="61" t="e">
        <f>Extra!#REF!/4000</f>
        <v>#REF!</v>
      </c>
      <c r="AI23" s="61" t="e">
        <f>Extra!#REF!/4000</f>
        <v>#REF!</v>
      </c>
      <c r="AJ23" s="61" t="e">
        <f>Extra!#REF!/4000</f>
        <v>#REF!</v>
      </c>
      <c r="AK23" s="61" t="e">
        <f>Extra!#REF!/4000</f>
        <v>#REF!</v>
      </c>
      <c r="AL23" s="61"/>
      <c r="AM23" s="61" t="e">
        <f t="shared" si="6"/>
        <v>#REF!</v>
      </c>
      <c r="AO23" s="61" t="e">
        <f>Extra!#REF!/4000</f>
        <v>#REF!</v>
      </c>
      <c r="AP23" s="61" t="e">
        <f>Extra!#REF!/4000</f>
        <v>#REF!</v>
      </c>
      <c r="AQ23" s="61" t="e">
        <f>Extra!#REF!/4000</f>
        <v>#REF!</v>
      </c>
      <c r="AR23" s="61" t="e">
        <f>Extra!#REF!/4000</f>
        <v>#REF!</v>
      </c>
      <c r="AS23" s="61"/>
      <c r="AT23" s="61" t="e">
        <f t="shared" si="7"/>
        <v>#REF!</v>
      </c>
      <c r="AV23" s="56">
        <f>Extra!C19/4000</f>
        <v>0</v>
      </c>
    </row>
    <row r="24" spans="1:48">
      <c r="A24" s="54">
        <f>(BAWANA!B21+BAWANA!C21+BAWANA!D21+BAWANA!E21)/4000</f>
        <v>0.08</v>
      </c>
      <c r="B24" s="54">
        <f>(BAWANA!F21+BAWANA!G21)/4000</f>
        <v>0.16</v>
      </c>
      <c r="C24" s="54"/>
      <c r="D24" s="54">
        <f t="shared" si="0"/>
        <v>0.24</v>
      </c>
      <c r="E24" s="55"/>
      <c r="F24" s="43"/>
      <c r="G24" s="54">
        <f>(BAWANA!Q21+BAWANA!R21+BAWANA!S21+BAWANA!T21)/4000</f>
        <v>6.7500000000000004E-2</v>
      </c>
      <c r="H24" s="54">
        <f>(BAWANA!U21+BAWANA!V21)/4000</f>
        <v>0</v>
      </c>
      <c r="I24" s="54"/>
      <c r="J24" s="54">
        <f t="shared" si="3"/>
        <v>6.7500000000000004E-2</v>
      </c>
      <c r="L24" s="56">
        <f>BTPS!B21/4000</f>
        <v>0</v>
      </c>
      <c r="M24" s="56">
        <f>BTPS!C21/4000</f>
        <v>0</v>
      </c>
      <c r="N24" s="56"/>
      <c r="O24" s="57">
        <v>0.1875</v>
      </c>
      <c r="P24">
        <f>EDWPCL!B21</f>
        <v>0</v>
      </c>
      <c r="Q24">
        <f>EDWPCL!C21</f>
        <v>0</v>
      </c>
      <c r="S24" s="62" t="e">
        <f>(Extra!#REF!+Extra!#REF!)/4000</f>
        <v>#REF!</v>
      </c>
      <c r="T24" s="62" t="e">
        <f>(Extra!#REF!+Extra!#REF!)/4000</f>
        <v>#REF!</v>
      </c>
      <c r="U24" s="62"/>
      <c r="V24" s="62" t="e">
        <f t="shared" si="4"/>
        <v>#REF!</v>
      </c>
      <c r="W24" s="63"/>
      <c r="Y24" s="62" t="e">
        <f>(Extra!#REF!+Extra!#REF!)/4000</f>
        <v>#REF!</v>
      </c>
      <c r="Z24" s="62" t="e">
        <f>(Extra!#REF!+Extra!#REF!)/4000</f>
        <v>#REF!</v>
      </c>
      <c r="AA24" s="62"/>
      <c r="AB24" s="62" t="e">
        <f t="shared" si="5"/>
        <v>#REF!</v>
      </c>
      <c r="AC24" s="63"/>
      <c r="AD24" s="57">
        <v>0.1875</v>
      </c>
      <c r="AE24" s="56">
        <f>'MSW BWN'!B21</f>
        <v>0</v>
      </c>
      <c r="AF24" s="56">
        <f>'MSW BWN'!C21</f>
        <v>0</v>
      </c>
      <c r="AH24" s="61" t="e">
        <f>Extra!#REF!/4000</f>
        <v>#REF!</v>
      </c>
      <c r="AI24" s="61" t="e">
        <f>Extra!#REF!/4000</f>
        <v>#REF!</v>
      </c>
      <c r="AJ24" s="61" t="e">
        <f>Extra!#REF!/4000</f>
        <v>#REF!</v>
      </c>
      <c r="AK24" s="61" t="e">
        <f>Extra!#REF!/4000</f>
        <v>#REF!</v>
      </c>
      <c r="AL24" s="61"/>
      <c r="AM24" s="61" t="e">
        <f t="shared" si="6"/>
        <v>#REF!</v>
      </c>
      <c r="AO24" s="61" t="e">
        <f>Extra!#REF!/4000</f>
        <v>#REF!</v>
      </c>
      <c r="AP24" s="61" t="e">
        <f>Extra!#REF!/4000</f>
        <v>#REF!</v>
      </c>
      <c r="AQ24" s="61" t="e">
        <f>Extra!#REF!/4000</f>
        <v>#REF!</v>
      </c>
      <c r="AR24" s="61" t="e">
        <f>Extra!#REF!/4000</f>
        <v>#REF!</v>
      </c>
      <c r="AS24" s="61"/>
      <c r="AT24" s="61" t="e">
        <f t="shared" si="7"/>
        <v>#REF!</v>
      </c>
      <c r="AV24" s="56">
        <f>Extra!C20/4000</f>
        <v>0</v>
      </c>
    </row>
    <row r="25" spans="1:48">
      <c r="A25" s="54">
        <f>(BAWANA!B22+BAWANA!C22+BAWANA!D22+BAWANA!E22)/4000</f>
        <v>0.08</v>
      </c>
      <c r="B25" s="54">
        <f>(BAWANA!F22+BAWANA!G22)/4000</f>
        <v>0.16</v>
      </c>
      <c r="C25" s="54"/>
      <c r="D25" s="54">
        <f t="shared" si="0"/>
        <v>0.24</v>
      </c>
      <c r="E25" s="55"/>
      <c r="F25" s="43"/>
      <c r="G25" s="54">
        <f>(BAWANA!Q22+BAWANA!R22+BAWANA!S22+BAWANA!T22)/4000</f>
        <v>6.7500000000000004E-2</v>
      </c>
      <c r="H25" s="54">
        <f>(BAWANA!U22+BAWANA!V22)/4000</f>
        <v>0</v>
      </c>
      <c r="I25" s="54"/>
      <c r="J25" s="54">
        <f t="shared" si="3"/>
        <v>6.7500000000000004E-2</v>
      </c>
      <c r="L25" s="56">
        <f>BTPS!B22/4000</f>
        <v>0</v>
      </c>
      <c r="M25" s="56">
        <f>BTPS!C22/4000</f>
        <v>0</v>
      </c>
      <c r="N25" s="56"/>
      <c r="O25" s="57">
        <v>0.19791666666666666</v>
      </c>
      <c r="P25">
        <f>EDWPCL!B22</f>
        <v>0</v>
      </c>
      <c r="Q25">
        <f>EDWPCL!C22</f>
        <v>0</v>
      </c>
      <c r="S25" s="62" t="e">
        <f>(Extra!#REF!+Extra!#REF!)/4000</f>
        <v>#REF!</v>
      </c>
      <c r="T25" s="62" t="e">
        <f>(Extra!#REF!+Extra!#REF!)/4000</f>
        <v>#REF!</v>
      </c>
      <c r="U25" s="62"/>
      <c r="V25" s="62" t="e">
        <f t="shared" si="4"/>
        <v>#REF!</v>
      </c>
      <c r="W25" s="63"/>
      <c r="Y25" s="62" t="e">
        <f>(Extra!#REF!+Extra!#REF!)/4000</f>
        <v>#REF!</v>
      </c>
      <c r="Z25" s="62" t="e">
        <f>(Extra!#REF!+Extra!#REF!)/4000</f>
        <v>#REF!</v>
      </c>
      <c r="AA25" s="62"/>
      <c r="AB25" s="62" t="e">
        <f t="shared" si="5"/>
        <v>#REF!</v>
      </c>
      <c r="AC25" s="63"/>
      <c r="AD25" s="57">
        <v>0.19791666666666666</v>
      </c>
      <c r="AE25" s="56">
        <f>'MSW BWN'!B22</f>
        <v>0</v>
      </c>
      <c r="AF25" s="56">
        <f>'MSW BWN'!C22</f>
        <v>0</v>
      </c>
      <c r="AH25" s="61" t="e">
        <f>Extra!#REF!/4000</f>
        <v>#REF!</v>
      </c>
      <c r="AI25" s="61" t="e">
        <f>Extra!#REF!/4000</f>
        <v>#REF!</v>
      </c>
      <c r="AJ25" s="61" t="e">
        <f>Extra!#REF!/4000</f>
        <v>#REF!</v>
      </c>
      <c r="AK25" s="61" t="e">
        <f>Extra!#REF!/4000</f>
        <v>#REF!</v>
      </c>
      <c r="AL25" s="61"/>
      <c r="AM25" s="61" t="e">
        <f t="shared" si="6"/>
        <v>#REF!</v>
      </c>
      <c r="AO25" s="61" t="e">
        <f>Extra!#REF!/4000</f>
        <v>#REF!</v>
      </c>
      <c r="AP25" s="61" t="e">
        <f>Extra!#REF!/4000</f>
        <v>#REF!</v>
      </c>
      <c r="AQ25" s="61" t="e">
        <f>Extra!#REF!/4000</f>
        <v>#REF!</v>
      </c>
      <c r="AR25" s="61" t="e">
        <f>Extra!#REF!/4000</f>
        <v>#REF!</v>
      </c>
      <c r="AS25" s="61"/>
      <c r="AT25" s="61" t="e">
        <f t="shared" si="7"/>
        <v>#REF!</v>
      </c>
      <c r="AV25" s="56">
        <f>Extra!C21/4000</f>
        <v>0</v>
      </c>
    </row>
    <row r="26" spans="1:48">
      <c r="A26" s="54">
        <f>(BAWANA!B23+BAWANA!C23+BAWANA!D23+BAWANA!E23)/4000</f>
        <v>0.08</v>
      </c>
      <c r="B26" s="54">
        <f>(BAWANA!F23+BAWANA!G23)/4000</f>
        <v>0.16</v>
      </c>
      <c r="C26" s="54"/>
      <c r="D26" s="54">
        <f t="shared" si="0"/>
        <v>0.24</v>
      </c>
      <c r="E26" s="55"/>
      <c r="F26" s="43"/>
      <c r="G26" s="54">
        <f>(BAWANA!Q23+BAWANA!R23+BAWANA!S23+BAWANA!T23)/4000</f>
        <v>6.7500000000000004E-2</v>
      </c>
      <c r="H26" s="54">
        <f>(BAWANA!U23+BAWANA!V23)/4000</f>
        <v>0</v>
      </c>
      <c r="I26" s="54"/>
      <c r="J26" s="54">
        <f t="shared" si="3"/>
        <v>6.7500000000000004E-2</v>
      </c>
      <c r="L26" s="56">
        <f>BTPS!B23/4000</f>
        <v>0</v>
      </c>
      <c r="M26" s="56">
        <f>BTPS!C23/4000</f>
        <v>0</v>
      </c>
      <c r="N26" s="56"/>
      <c r="O26" s="57">
        <v>0.20833333333333334</v>
      </c>
      <c r="P26">
        <f>EDWPCL!B23</f>
        <v>0</v>
      </c>
      <c r="Q26">
        <f>EDWPCL!C23</f>
        <v>0</v>
      </c>
      <c r="S26" s="62" t="e">
        <f>(Extra!#REF!+Extra!#REF!)/4000</f>
        <v>#REF!</v>
      </c>
      <c r="T26" s="62" t="e">
        <f>(Extra!#REF!+Extra!#REF!)/4000</f>
        <v>#REF!</v>
      </c>
      <c r="U26" s="62"/>
      <c r="V26" s="62" t="e">
        <f t="shared" si="4"/>
        <v>#REF!</v>
      </c>
      <c r="W26" s="63"/>
      <c r="Y26" s="62" t="e">
        <f>(Extra!#REF!+Extra!#REF!)/4000</f>
        <v>#REF!</v>
      </c>
      <c r="Z26" s="62" t="e">
        <f>(Extra!#REF!+Extra!#REF!)/4000</f>
        <v>#REF!</v>
      </c>
      <c r="AA26" s="62"/>
      <c r="AB26" s="62" t="e">
        <f t="shared" si="5"/>
        <v>#REF!</v>
      </c>
      <c r="AC26" s="63"/>
      <c r="AD26" s="57">
        <v>0.20833333333333334</v>
      </c>
      <c r="AE26" s="56">
        <f>'MSW BWN'!B23</f>
        <v>0</v>
      </c>
      <c r="AF26" s="56">
        <f>'MSW BWN'!C23</f>
        <v>0</v>
      </c>
      <c r="AH26" s="61" t="e">
        <f>Extra!#REF!/4000</f>
        <v>#REF!</v>
      </c>
      <c r="AI26" s="61" t="e">
        <f>Extra!#REF!/4000</f>
        <v>#REF!</v>
      </c>
      <c r="AJ26" s="61" t="e">
        <f>Extra!#REF!/4000</f>
        <v>#REF!</v>
      </c>
      <c r="AK26" s="61" t="e">
        <f>Extra!#REF!/4000</f>
        <v>#REF!</v>
      </c>
      <c r="AL26" s="61"/>
      <c r="AM26" s="61" t="e">
        <f t="shared" si="6"/>
        <v>#REF!</v>
      </c>
      <c r="AO26" s="61" t="e">
        <f>Extra!#REF!/4000</f>
        <v>#REF!</v>
      </c>
      <c r="AP26" s="61" t="e">
        <f>Extra!#REF!/4000</f>
        <v>#REF!</v>
      </c>
      <c r="AQ26" s="61" t="e">
        <f>Extra!#REF!/4000</f>
        <v>#REF!</v>
      </c>
      <c r="AR26" s="61" t="e">
        <f>Extra!#REF!/4000</f>
        <v>#REF!</v>
      </c>
      <c r="AS26" s="61"/>
      <c r="AT26" s="61" t="e">
        <f t="shared" si="7"/>
        <v>#REF!</v>
      </c>
      <c r="AV26" s="56">
        <f>Extra!C22/4000</f>
        <v>0</v>
      </c>
    </row>
    <row r="27" spans="1:48">
      <c r="A27" s="54">
        <f>(BAWANA!B24+BAWANA!C24+BAWANA!D24+BAWANA!E24)/4000</f>
        <v>0.08</v>
      </c>
      <c r="B27" s="54">
        <f>(BAWANA!F24+BAWANA!G24)/4000</f>
        <v>0.16</v>
      </c>
      <c r="C27" s="54"/>
      <c r="D27" s="54">
        <f t="shared" si="0"/>
        <v>0.24</v>
      </c>
      <c r="E27" s="55"/>
      <c r="F27" s="43"/>
      <c r="G27" s="54">
        <f>(BAWANA!Q24+BAWANA!R24+BAWANA!S24+BAWANA!T24)/4000</f>
        <v>6.7500000000000004E-2</v>
      </c>
      <c r="H27" s="54">
        <f>(BAWANA!U24+BAWANA!V24)/4000</f>
        <v>0</v>
      </c>
      <c r="I27" s="54"/>
      <c r="J27" s="54">
        <f t="shared" si="3"/>
        <v>6.7500000000000004E-2</v>
      </c>
      <c r="L27" s="56">
        <f>BTPS!B24/4000</f>
        <v>0</v>
      </c>
      <c r="M27" s="56">
        <f>BTPS!C24/4000</f>
        <v>0</v>
      </c>
      <c r="N27" s="56"/>
      <c r="O27" s="57">
        <v>0.21875</v>
      </c>
      <c r="P27">
        <f>EDWPCL!B24</f>
        <v>0</v>
      </c>
      <c r="Q27">
        <f>EDWPCL!C24</f>
        <v>0</v>
      </c>
      <c r="S27" s="62" t="e">
        <f>(Extra!#REF!+Extra!#REF!)/4000</f>
        <v>#REF!</v>
      </c>
      <c r="T27" s="62" t="e">
        <f>(Extra!#REF!+Extra!#REF!)/4000</f>
        <v>#REF!</v>
      </c>
      <c r="U27" s="62"/>
      <c r="V27" s="62" t="e">
        <f t="shared" si="4"/>
        <v>#REF!</v>
      </c>
      <c r="W27" s="63"/>
      <c r="Y27" s="62" t="e">
        <f>(Extra!#REF!+Extra!#REF!)/4000</f>
        <v>#REF!</v>
      </c>
      <c r="Z27" s="62" t="e">
        <f>(Extra!#REF!+Extra!#REF!)/4000</f>
        <v>#REF!</v>
      </c>
      <c r="AA27" s="62"/>
      <c r="AB27" s="62" t="e">
        <f t="shared" si="5"/>
        <v>#REF!</v>
      </c>
      <c r="AC27" s="63"/>
      <c r="AD27" s="57">
        <v>0.21875</v>
      </c>
      <c r="AE27" s="56">
        <f>'MSW BWN'!B24</f>
        <v>0</v>
      </c>
      <c r="AF27" s="56">
        <f>'MSW BWN'!C24</f>
        <v>0</v>
      </c>
      <c r="AH27" s="61" t="e">
        <f>Extra!#REF!/4000</f>
        <v>#REF!</v>
      </c>
      <c r="AI27" s="61" t="e">
        <f>Extra!#REF!/4000</f>
        <v>#REF!</v>
      </c>
      <c r="AJ27" s="61" t="e">
        <f>Extra!#REF!/4000</f>
        <v>#REF!</v>
      </c>
      <c r="AK27" s="61" t="e">
        <f>Extra!#REF!/4000</f>
        <v>#REF!</v>
      </c>
      <c r="AL27" s="61"/>
      <c r="AM27" s="61" t="e">
        <f t="shared" si="6"/>
        <v>#REF!</v>
      </c>
      <c r="AO27" s="61" t="e">
        <f>Extra!#REF!/4000</f>
        <v>#REF!</v>
      </c>
      <c r="AP27" s="61" t="e">
        <f>Extra!#REF!/4000</f>
        <v>#REF!</v>
      </c>
      <c r="AQ27" s="61" t="e">
        <f>Extra!#REF!/4000</f>
        <v>#REF!</v>
      </c>
      <c r="AR27" s="61" t="e">
        <f>Extra!#REF!/4000</f>
        <v>#REF!</v>
      </c>
      <c r="AS27" s="61"/>
      <c r="AT27" s="61" t="e">
        <f t="shared" si="7"/>
        <v>#REF!</v>
      </c>
      <c r="AV27" s="56">
        <f>Extra!C23/4000</f>
        <v>0</v>
      </c>
    </row>
    <row r="28" spans="1:48">
      <c r="A28" s="54">
        <f>(BAWANA!B25+BAWANA!C25+BAWANA!D25+BAWANA!E25)/4000</f>
        <v>0.08</v>
      </c>
      <c r="B28" s="54">
        <f>(BAWANA!F25+BAWANA!G25)/4000</f>
        <v>0.16</v>
      </c>
      <c r="C28" s="54"/>
      <c r="D28" s="54">
        <f t="shared" si="0"/>
        <v>0.24</v>
      </c>
      <c r="E28" s="55"/>
      <c r="F28" s="43"/>
      <c r="G28" s="54">
        <f>(BAWANA!Q25+BAWANA!R25+BAWANA!S25+BAWANA!T25)/4000</f>
        <v>6.7500000000000004E-2</v>
      </c>
      <c r="H28" s="54">
        <f>(BAWANA!U25+BAWANA!V25)/4000</f>
        <v>0</v>
      </c>
      <c r="I28" s="54"/>
      <c r="J28" s="54">
        <f t="shared" si="3"/>
        <v>6.7500000000000004E-2</v>
      </c>
      <c r="L28" s="56">
        <f>BTPS!B25/4000</f>
        <v>0</v>
      </c>
      <c r="M28" s="56">
        <f>BTPS!C25/4000</f>
        <v>0</v>
      </c>
      <c r="N28" s="56"/>
      <c r="O28" s="57">
        <v>0.22916666666666666</v>
      </c>
      <c r="P28">
        <f>EDWPCL!B25</f>
        <v>0</v>
      </c>
      <c r="Q28">
        <f>EDWPCL!C25</f>
        <v>0</v>
      </c>
      <c r="S28" s="62" t="e">
        <f>(Extra!#REF!+Extra!#REF!)/4000</f>
        <v>#REF!</v>
      </c>
      <c r="T28" s="62" t="e">
        <f>(Extra!#REF!+Extra!#REF!)/4000</f>
        <v>#REF!</v>
      </c>
      <c r="U28" s="62"/>
      <c r="V28" s="62" t="e">
        <f t="shared" si="4"/>
        <v>#REF!</v>
      </c>
      <c r="W28" s="63"/>
      <c r="Y28" s="62" t="e">
        <f>(Extra!#REF!+Extra!#REF!)/4000</f>
        <v>#REF!</v>
      </c>
      <c r="Z28" s="62" t="e">
        <f>(Extra!#REF!+Extra!#REF!)/4000</f>
        <v>#REF!</v>
      </c>
      <c r="AA28" s="62"/>
      <c r="AB28" s="62" t="e">
        <f t="shared" si="5"/>
        <v>#REF!</v>
      </c>
      <c r="AC28" s="63"/>
      <c r="AD28" s="57">
        <v>0.22916666666666666</v>
      </c>
      <c r="AE28" s="56">
        <f>'MSW BWN'!B25</f>
        <v>0</v>
      </c>
      <c r="AF28" s="56">
        <f>'MSW BWN'!C25</f>
        <v>0</v>
      </c>
      <c r="AH28" s="61" t="e">
        <f>Extra!#REF!/4000</f>
        <v>#REF!</v>
      </c>
      <c r="AI28" s="61" t="e">
        <f>Extra!#REF!/4000</f>
        <v>#REF!</v>
      </c>
      <c r="AJ28" s="61" t="e">
        <f>Extra!#REF!/4000</f>
        <v>#REF!</v>
      </c>
      <c r="AK28" s="61" t="e">
        <f>Extra!#REF!/4000</f>
        <v>#REF!</v>
      </c>
      <c r="AL28" s="61"/>
      <c r="AM28" s="61" t="e">
        <f t="shared" si="6"/>
        <v>#REF!</v>
      </c>
      <c r="AO28" s="61" t="e">
        <f>Extra!#REF!/4000</f>
        <v>#REF!</v>
      </c>
      <c r="AP28" s="61" t="e">
        <f>Extra!#REF!/4000</f>
        <v>#REF!</v>
      </c>
      <c r="AQ28" s="61" t="e">
        <f>Extra!#REF!/4000</f>
        <v>#REF!</v>
      </c>
      <c r="AR28" s="61" t="e">
        <f>Extra!#REF!/4000</f>
        <v>#REF!</v>
      </c>
      <c r="AS28" s="61"/>
      <c r="AT28" s="61" t="e">
        <f t="shared" si="7"/>
        <v>#REF!</v>
      </c>
      <c r="AV28" s="56">
        <f>Extra!C24/4000</f>
        <v>0</v>
      </c>
    </row>
    <row r="29" spans="1:48">
      <c r="A29" s="54">
        <f>(BAWANA!B26+BAWANA!C26+BAWANA!D26+BAWANA!E26)/4000</f>
        <v>0.08</v>
      </c>
      <c r="B29" s="54">
        <f>(BAWANA!F26+BAWANA!G26)/4000</f>
        <v>0.16</v>
      </c>
      <c r="C29" s="54"/>
      <c r="D29" s="54">
        <f t="shared" si="0"/>
        <v>0.24</v>
      </c>
      <c r="E29" s="55"/>
      <c r="F29" s="43"/>
      <c r="G29" s="54">
        <f>(BAWANA!Q26+BAWANA!R26+BAWANA!S26+BAWANA!T26)/4000</f>
        <v>6.7500000000000004E-2</v>
      </c>
      <c r="H29" s="54">
        <f>(BAWANA!U26+BAWANA!V26)/4000</f>
        <v>0</v>
      </c>
      <c r="I29" s="54"/>
      <c r="J29" s="54">
        <f t="shared" si="3"/>
        <v>6.7500000000000004E-2</v>
      </c>
      <c r="L29" s="56">
        <f>BTPS!B26/4000</f>
        <v>0</v>
      </c>
      <c r="M29" s="56">
        <f>BTPS!C26/4000</f>
        <v>0</v>
      </c>
      <c r="N29" s="56"/>
      <c r="O29" s="57">
        <v>0.23958333333333334</v>
      </c>
      <c r="P29">
        <f>EDWPCL!B26</f>
        <v>0</v>
      </c>
      <c r="Q29">
        <f>EDWPCL!C26</f>
        <v>0</v>
      </c>
      <c r="S29" s="62" t="e">
        <f>(Extra!#REF!+Extra!#REF!)/4000</f>
        <v>#REF!</v>
      </c>
      <c r="T29" s="62" t="e">
        <f>(Extra!#REF!+Extra!#REF!)/4000</f>
        <v>#REF!</v>
      </c>
      <c r="U29" s="62"/>
      <c r="V29" s="62" t="e">
        <f t="shared" si="4"/>
        <v>#REF!</v>
      </c>
      <c r="W29" s="63"/>
      <c r="Y29" s="62" t="e">
        <f>(Extra!#REF!+Extra!#REF!)/4000</f>
        <v>#REF!</v>
      </c>
      <c r="Z29" s="62" t="e">
        <f>(Extra!#REF!+Extra!#REF!)/4000</f>
        <v>#REF!</v>
      </c>
      <c r="AA29" s="62"/>
      <c r="AB29" s="62" t="e">
        <f t="shared" si="5"/>
        <v>#REF!</v>
      </c>
      <c r="AC29" s="63"/>
      <c r="AD29" s="57">
        <v>0.23958333333333334</v>
      </c>
      <c r="AE29" s="56">
        <f>'MSW BWN'!B26</f>
        <v>0</v>
      </c>
      <c r="AF29" s="56">
        <f>'MSW BWN'!C26</f>
        <v>0</v>
      </c>
      <c r="AH29" s="61" t="e">
        <f>Extra!#REF!/4000</f>
        <v>#REF!</v>
      </c>
      <c r="AI29" s="61" t="e">
        <f>Extra!#REF!/4000</f>
        <v>#REF!</v>
      </c>
      <c r="AJ29" s="61" t="e">
        <f>Extra!#REF!/4000</f>
        <v>#REF!</v>
      </c>
      <c r="AK29" s="61" t="e">
        <f>Extra!#REF!/4000</f>
        <v>#REF!</v>
      </c>
      <c r="AL29" s="61"/>
      <c r="AM29" s="61" t="e">
        <f t="shared" si="6"/>
        <v>#REF!</v>
      </c>
      <c r="AO29" s="61" t="e">
        <f>Extra!#REF!/4000</f>
        <v>#REF!</v>
      </c>
      <c r="AP29" s="61" t="e">
        <f>Extra!#REF!/4000</f>
        <v>#REF!</v>
      </c>
      <c r="AQ29" s="61" t="e">
        <f>Extra!#REF!/4000</f>
        <v>#REF!</v>
      </c>
      <c r="AR29" s="61" t="e">
        <f>Extra!#REF!/4000</f>
        <v>#REF!</v>
      </c>
      <c r="AS29" s="61"/>
      <c r="AT29" s="61" t="e">
        <f t="shared" si="7"/>
        <v>#REF!</v>
      </c>
      <c r="AV29" s="56">
        <f>Extra!C25/4000</f>
        <v>0</v>
      </c>
    </row>
    <row r="30" spans="1:48">
      <c r="A30" s="54">
        <f>(BAWANA!B27+BAWANA!C27+BAWANA!D27+BAWANA!E27)/4000</f>
        <v>0.08</v>
      </c>
      <c r="B30" s="54">
        <f>(BAWANA!F27+BAWANA!G27)/4000</f>
        <v>0.16</v>
      </c>
      <c r="C30" s="54"/>
      <c r="D30" s="54">
        <f t="shared" si="0"/>
        <v>0.24</v>
      </c>
      <c r="E30" s="55"/>
      <c r="F30" s="43"/>
      <c r="G30" s="54">
        <f>(BAWANA!Q27+BAWANA!R27+BAWANA!S27+BAWANA!T27)/4000</f>
        <v>6.7500000000000004E-2</v>
      </c>
      <c r="H30" s="54">
        <f>(BAWANA!U27+BAWANA!V27)/4000</f>
        <v>0</v>
      </c>
      <c r="I30" s="54"/>
      <c r="J30" s="54">
        <f t="shared" si="3"/>
        <v>6.7500000000000004E-2</v>
      </c>
      <c r="L30" s="56">
        <f>BTPS!B27/4000</f>
        <v>0</v>
      </c>
      <c r="M30" s="56">
        <f>BTPS!C27/4000</f>
        <v>0</v>
      </c>
      <c r="N30" s="56"/>
      <c r="O30" s="57">
        <v>0.25</v>
      </c>
      <c r="P30">
        <f>EDWPCL!B27</f>
        <v>0</v>
      </c>
      <c r="Q30">
        <f>EDWPCL!C27</f>
        <v>0</v>
      </c>
      <c r="S30" s="62" t="e">
        <f>(Extra!#REF!+Extra!#REF!)/4000</f>
        <v>#REF!</v>
      </c>
      <c r="T30" s="62" t="e">
        <f>(Extra!#REF!+Extra!#REF!)/4000</f>
        <v>#REF!</v>
      </c>
      <c r="U30" s="62"/>
      <c r="V30" s="62" t="e">
        <f t="shared" si="4"/>
        <v>#REF!</v>
      </c>
      <c r="W30" s="63"/>
      <c r="Y30" s="62" t="e">
        <f>(Extra!#REF!+Extra!#REF!)/4000</f>
        <v>#REF!</v>
      </c>
      <c r="Z30" s="62" t="e">
        <f>(Extra!#REF!+Extra!#REF!)/4000</f>
        <v>#REF!</v>
      </c>
      <c r="AA30" s="62"/>
      <c r="AB30" s="62" t="e">
        <f t="shared" si="5"/>
        <v>#REF!</v>
      </c>
      <c r="AC30" s="63"/>
      <c r="AD30" s="57">
        <v>0.25</v>
      </c>
      <c r="AE30" s="56">
        <f>'MSW BWN'!B27</f>
        <v>0</v>
      </c>
      <c r="AF30" s="56">
        <f>'MSW BWN'!C27</f>
        <v>0</v>
      </c>
      <c r="AH30" s="61" t="e">
        <f>Extra!#REF!/4000</f>
        <v>#REF!</v>
      </c>
      <c r="AI30" s="61" t="e">
        <f>Extra!#REF!/4000</f>
        <v>#REF!</v>
      </c>
      <c r="AJ30" s="61" t="e">
        <f>Extra!#REF!/4000</f>
        <v>#REF!</v>
      </c>
      <c r="AK30" s="61" t="e">
        <f>Extra!#REF!/4000</f>
        <v>#REF!</v>
      </c>
      <c r="AL30" s="61"/>
      <c r="AM30" s="61" t="e">
        <f t="shared" si="6"/>
        <v>#REF!</v>
      </c>
      <c r="AO30" s="61" t="e">
        <f>Extra!#REF!/4000</f>
        <v>#REF!</v>
      </c>
      <c r="AP30" s="61" t="e">
        <f>Extra!#REF!/4000</f>
        <v>#REF!</v>
      </c>
      <c r="AQ30" s="61" t="e">
        <f>Extra!#REF!/4000</f>
        <v>#REF!</v>
      </c>
      <c r="AR30" s="61" t="e">
        <f>Extra!#REF!/4000</f>
        <v>#REF!</v>
      </c>
      <c r="AS30" s="61"/>
      <c r="AT30" s="61" t="e">
        <f t="shared" si="7"/>
        <v>#REF!</v>
      </c>
      <c r="AV30" s="56">
        <f>Extra!C26/4000</f>
        <v>0</v>
      </c>
    </row>
    <row r="31" spans="1:48">
      <c r="A31" s="54">
        <f>(BAWANA!B28+BAWANA!C28+BAWANA!D28+BAWANA!E28)/4000</f>
        <v>0.08</v>
      </c>
      <c r="B31" s="54">
        <f>(BAWANA!F28+BAWANA!G28)/4000</f>
        <v>0.16</v>
      </c>
      <c r="C31" s="54"/>
      <c r="D31" s="54">
        <f t="shared" si="0"/>
        <v>0.24</v>
      </c>
      <c r="E31" s="55"/>
      <c r="F31" s="43"/>
      <c r="G31" s="54">
        <f>(BAWANA!Q28+BAWANA!R28+BAWANA!S28+BAWANA!T28)/4000</f>
        <v>6.7500000000000004E-2</v>
      </c>
      <c r="H31" s="54">
        <f>(BAWANA!U28+BAWANA!V28)/4000</f>
        <v>0</v>
      </c>
      <c r="I31" s="54"/>
      <c r="J31" s="54">
        <f t="shared" si="3"/>
        <v>6.7500000000000004E-2</v>
      </c>
      <c r="L31" s="56">
        <f>BTPS!B28/4000</f>
        <v>0</v>
      </c>
      <c r="M31" s="56">
        <f>BTPS!C28/4000</f>
        <v>0</v>
      </c>
      <c r="N31" s="56"/>
      <c r="O31" s="57">
        <v>0.26041666666666669</v>
      </c>
      <c r="P31">
        <f>EDWPCL!B28</f>
        <v>0</v>
      </c>
      <c r="Q31">
        <f>EDWPCL!C28</f>
        <v>0</v>
      </c>
      <c r="S31" s="62" t="e">
        <f>(Extra!#REF!+Extra!#REF!)/4000</f>
        <v>#REF!</v>
      </c>
      <c r="T31" s="62" t="e">
        <f>(Extra!#REF!+Extra!#REF!)/4000</f>
        <v>#REF!</v>
      </c>
      <c r="U31" s="62"/>
      <c r="V31" s="62" t="e">
        <f t="shared" si="4"/>
        <v>#REF!</v>
      </c>
      <c r="W31" s="63"/>
      <c r="Y31" s="62" t="e">
        <f>(Extra!#REF!+Extra!#REF!)/4000</f>
        <v>#REF!</v>
      </c>
      <c r="Z31" s="62" t="e">
        <f>(Extra!#REF!+Extra!#REF!)/4000</f>
        <v>#REF!</v>
      </c>
      <c r="AA31" s="62"/>
      <c r="AB31" s="62" t="e">
        <f t="shared" si="5"/>
        <v>#REF!</v>
      </c>
      <c r="AC31" s="63"/>
      <c r="AD31" s="57">
        <v>0.26041666666666669</v>
      </c>
      <c r="AE31" s="56">
        <f>'MSW BWN'!B28</f>
        <v>0</v>
      </c>
      <c r="AF31" s="56">
        <f>'MSW BWN'!C28</f>
        <v>0</v>
      </c>
      <c r="AH31" s="61" t="e">
        <f>Extra!#REF!/4000</f>
        <v>#REF!</v>
      </c>
      <c r="AI31" s="61" t="e">
        <f>Extra!#REF!/4000</f>
        <v>#REF!</v>
      </c>
      <c r="AJ31" s="61" t="e">
        <f>Extra!#REF!/4000</f>
        <v>#REF!</v>
      </c>
      <c r="AK31" s="61" t="e">
        <f>Extra!#REF!/4000</f>
        <v>#REF!</v>
      </c>
      <c r="AL31" s="61"/>
      <c r="AM31" s="61" t="e">
        <f t="shared" si="6"/>
        <v>#REF!</v>
      </c>
      <c r="AO31" s="61" t="e">
        <f>Extra!#REF!/4000</f>
        <v>#REF!</v>
      </c>
      <c r="AP31" s="61" t="e">
        <f>Extra!#REF!/4000</f>
        <v>#REF!</v>
      </c>
      <c r="AQ31" s="61" t="e">
        <f>Extra!#REF!/4000</f>
        <v>#REF!</v>
      </c>
      <c r="AR31" s="61" t="e">
        <f>Extra!#REF!/4000</f>
        <v>#REF!</v>
      </c>
      <c r="AS31" s="61"/>
      <c r="AT31" s="61" t="e">
        <f t="shared" si="7"/>
        <v>#REF!</v>
      </c>
      <c r="AV31" s="56">
        <f>Extra!C27/4000</f>
        <v>0</v>
      </c>
    </row>
    <row r="32" spans="1:48">
      <c r="A32" s="54">
        <f>(BAWANA!B29+BAWANA!C29+BAWANA!D29+BAWANA!E29)/4000</f>
        <v>0.08</v>
      </c>
      <c r="B32" s="54">
        <f>(BAWANA!F29+BAWANA!G29)/4000</f>
        <v>0.16</v>
      </c>
      <c r="C32" s="54"/>
      <c r="D32" s="54">
        <f t="shared" si="0"/>
        <v>0.24</v>
      </c>
      <c r="E32" s="55"/>
      <c r="F32" s="43"/>
      <c r="G32" s="54">
        <f>(BAWANA!Q29+BAWANA!R29+BAWANA!S29+BAWANA!T29)/4000</f>
        <v>6.7500000000000004E-2</v>
      </c>
      <c r="H32" s="54">
        <f>(BAWANA!U29+BAWANA!V29)/4000</f>
        <v>0</v>
      </c>
      <c r="I32" s="54"/>
      <c r="J32" s="54">
        <f t="shared" si="3"/>
        <v>6.7500000000000004E-2</v>
      </c>
      <c r="L32" s="56">
        <f>BTPS!B29/4000</f>
        <v>0</v>
      </c>
      <c r="M32" s="56">
        <f>BTPS!C29/4000</f>
        <v>0</v>
      </c>
      <c r="N32" s="56"/>
      <c r="O32" s="57">
        <v>0.27083333333333331</v>
      </c>
      <c r="P32">
        <f>EDWPCL!B29</f>
        <v>0</v>
      </c>
      <c r="Q32">
        <f>EDWPCL!C29</f>
        <v>0</v>
      </c>
      <c r="S32" s="62" t="e">
        <f>(Extra!#REF!+Extra!#REF!)/4000</f>
        <v>#REF!</v>
      </c>
      <c r="T32" s="62" t="e">
        <f>(Extra!#REF!+Extra!#REF!)/4000</f>
        <v>#REF!</v>
      </c>
      <c r="U32" s="62"/>
      <c r="V32" s="62" t="e">
        <f t="shared" si="4"/>
        <v>#REF!</v>
      </c>
      <c r="W32" s="63"/>
      <c r="Y32" s="62" t="e">
        <f>(Extra!#REF!+Extra!#REF!)/4000</f>
        <v>#REF!</v>
      </c>
      <c r="Z32" s="62" t="e">
        <f>(Extra!#REF!+Extra!#REF!)/4000</f>
        <v>#REF!</v>
      </c>
      <c r="AA32" s="62"/>
      <c r="AB32" s="62" t="e">
        <f t="shared" si="5"/>
        <v>#REF!</v>
      </c>
      <c r="AC32" s="63"/>
      <c r="AD32" s="57">
        <v>0.27083333333333331</v>
      </c>
      <c r="AE32" s="56">
        <f>'MSW BWN'!B29</f>
        <v>0</v>
      </c>
      <c r="AF32" s="56">
        <f>'MSW BWN'!C29</f>
        <v>0</v>
      </c>
      <c r="AH32" s="61" t="e">
        <f>Extra!#REF!/4000</f>
        <v>#REF!</v>
      </c>
      <c r="AI32" s="61" t="e">
        <f>Extra!#REF!/4000</f>
        <v>#REF!</v>
      </c>
      <c r="AJ32" s="61" t="e">
        <f>Extra!#REF!/4000</f>
        <v>#REF!</v>
      </c>
      <c r="AK32" s="61" t="e">
        <f>Extra!#REF!/4000</f>
        <v>#REF!</v>
      </c>
      <c r="AL32" s="61"/>
      <c r="AM32" s="61" t="e">
        <f t="shared" si="6"/>
        <v>#REF!</v>
      </c>
      <c r="AO32" s="61" t="e">
        <f>Extra!#REF!/4000</f>
        <v>#REF!</v>
      </c>
      <c r="AP32" s="61" t="e">
        <f>Extra!#REF!/4000</f>
        <v>#REF!</v>
      </c>
      <c r="AQ32" s="61" t="e">
        <f>Extra!#REF!/4000</f>
        <v>#REF!</v>
      </c>
      <c r="AR32" s="61" t="e">
        <f>Extra!#REF!/4000</f>
        <v>#REF!</v>
      </c>
      <c r="AS32" s="61"/>
      <c r="AT32" s="61" t="e">
        <f t="shared" si="7"/>
        <v>#REF!</v>
      </c>
      <c r="AV32" s="56">
        <f>Extra!C28/4000</f>
        <v>0</v>
      </c>
    </row>
    <row r="33" spans="1:48">
      <c r="A33" s="54">
        <f>(BAWANA!B30+BAWANA!C30+BAWANA!D30+BAWANA!E30)/4000</f>
        <v>0.08</v>
      </c>
      <c r="B33" s="54">
        <f>(BAWANA!F30+BAWANA!G30)/4000</f>
        <v>0.16</v>
      </c>
      <c r="C33" s="54"/>
      <c r="D33" s="54">
        <f t="shared" si="0"/>
        <v>0.24</v>
      </c>
      <c r="E33" s="55"/>
      <c r="F33" s="43"/>
      <c r="G33" s="54">
        <f>(BAWANA!Q30+BAWANA!R30+BAWANA!S30+BAWANA!T30)/4000</f>
        <v>6.7500000000000004E-2</v>
      </c>
      <c r="H33" s="54">
        <f>(BAWANA!U30+BAWANA!V30)/4000</f>
        <v>0</v>
      </c>
      <c r="I33" s="54"/>
      <c r="J33" s="54">
        <f t="shared" si="3"/>
        <v>6.7500000000000004E-2</v>
      </c>
      <c r="L33" s="56">
        <f>BTPS!B30/4000</f>
        <v>0</v>
      </c>
      <c r="M33" s="56">
        <f>BTPS!C30/4000</f>
        <v>0</v>
      </c>
      <c r="N33" s="56"/>
      <c r="O33" s="57">
        <v>0.28125</v>
      </c>
      <c r="P33">
        <f>EDWPCL!B30</f>
        <v>0</v>
      </c>
      <c r="Q33">
        <f>EDWPCL!C30</f>
        <v>0</v>
      </c>
      <c r="S33" s="62" t="e">
        <f>(Extra!#REF!+Extra!#REF!)/4000</f>
        <v>#REF!</v>
      </c>
      <c r="T33" s="62" t="e">
        <f>(Extra!#REF!+Extra!#REF!)/4000</f>
        <v>#REF!</v>
      </c>
      <c r="U33" s="62"/>
      <c r="V33" s="62" t="e">
        <f t="shared" si="4"/>
        <v>#REF!</v>
      </c>
      <c r="W33" s="63"/>
      <c r="Y33" s="62" t="e">
        <f>(Extra!#REF!+Extra!#REF!)/4000</f>
        <v>#REF!</v>
      </c>
      <c r="Z33" s="62" t="e">
        <f>(Extra!#REF!+Extra!#REF!)/4000</f>
        <v>#REF!</v>
      </c>
      <c r="AA33" s="62"/>
      <c r="AB33" s="62" t="e">
        <f t="shared" si="5"/>
        <v>#REF!</v>
      </c>
      <c r="AC33" s="63"/>
      <c r="AD33" s="57">
        <v>0.28125</v>
      </c>
      <c r="AE33" s="56">
        <f>'MSW BWN'!B30</f>
        <v>0</v>
      </c>
      <c r="AF33" s="56">
        <f>'MSW BWN'!C30</f>
        <v>0</v>
      </c>
      <c r="AH33" s="61" t="e">
        <f>Extra!#REF!/4000</f>
        <v>#REF!</v>
      </c>
      <c r="AI33" s="61" t="e">
        <f>Extra!#REF!/4000</f>
        <v>#REF!</v>
      </c>
      <c r="AJ33" s="61" t="e">
        <f>Extra!#REF!/4000</f>
        <v>#REF!</v>
      </c>
      <c r="AK33" s="61" t="e">
        <f>Extra!#REF!/4000</f>
        <v>#REF!</v>
      </c>
      <c r="AL33" s="61"/>
      <c r="AM33" s="61" t="e">
        <f t="shared" si="6"/>
        <v>#REF!</v>
      </c>
      <c r="AO33" s="61" t="e">
        <f>Extra!#REF!/4000</f>
        <v>#REF!</v>
      </c>
      <c r="AP33" s="61" t="e">
        <f>Extra!#REF!/4000</f>
        <v>#REF!</v>
      </c>
      <c r="AQ33" s="61" t="e">
        <f>Extra!#REF!/4000</f>
        <v>#REF!</v>
      </c>
      <c r="AR33" s="61" t="e">
        <f>Extra!#REF!/4000</f>
        <v>#REF!</v>
      </c>
      <c r="AS33" s="61"/>
      <c r="AT33" s="61" t="e">
        <f t="shared" si="7"/>
        <v>#REF!</v>
      </c>
      <c r="AV33" s="56">
        <f>Extra!C29/4000</f>
        <v>0</v>
      </c>
    </row>
    <row r="34" spans="1:48">
      <c r="A34" s="54">
        <f>(BAWANA!B31+BAWANA!C31+BAWANA!D31+BAWANA!E31)/4000</f>
        <v>0.08</v>
      </c>
      <c r="B34" s="54">
        <f>(BAWANA!F31+BAWANA!G31)/4000</f>
        <v>0.16</v>
      </c>
      <c r="C34" s="54"/>
      <c r="D34" s="54">
        <f t="shared" si="0"/>
        <v>0.24</v>
      </c>
      <c r="E34" s="55"/>
      <c r="F34" s="43"/>
      <c r="G34" s="54">
        <f>(BAWANA!Q31+BAWANA!R31+BAWANA!S31+BAWANA!T31)/4000</f>
        <v>6.7500000000000004E-2</v>
      </c>
      <c r="H34" s="54">
        <f>(BAWANA!U31+BAWANA!V31)/4000</f>
        <v>0</v>
      </c>
      <c r="I34" s="54"/>
      <c r="J34" s="54">
        <f t="shared" si="3"/>
        <v>6.7500000000000004E-2</v>
      </c>
      <c r="L34" s="56">
        <f>BTPS!B31/4000</f>
        <v>0</v>
      </c>
      <c r="M34" s="56">
        <f>BTPS!C31/4000</f>
        <v>0</v>
      </c>
      <c r="N34" s="56"/>
      <c r="O34" s="57">
        <v>0.29166666666666669</v>
      </c>
      <c r="P34">
        <f>EDWPCL!B31</f>
        <v>0</v>
      </c>
      <c r="Q34">
        <f>EDWPCL!C31</f>
        <v>0</v>
      </c>
      <c r="S34" s="62" t="e">
        <f>(Extra!#REF!+Extra!#REF!)/4000</f>
        <v>#REF!</v>
      </c>
      <c r="T34" s="62" t="e">
        <f>(Extra!#REF!+Extra!#REF!)/4000</f>
        <v>#REF!</v>
      </c>
      <c r="U34" s="62"/>
      <c r="V34" s="62" t="e">
        <f t="shared" si="4"/>
        <v>#REF!</v>
      </c>
      <c r="W34" s="63"/>
      <c r="Y34" s="62" t="e">
        <f>(Extra!#REF!+Extra!#REF!)/4000</f>
        <v>#REF!</v>
      </c>
      <c r="Z34" s="62" t="e">
        <f>(Extra!#REF!+Extra!#REF!)/4000</f>
        <v>#REF!</v>
      </c>
      <c r="AA34" s="62"/>
      <c r="AB34" s="62" t="e">
        <f t="shared" si="5"/>
        <v>#REF!</v>
      </c>
      <c r="AC34" s="63"/>
      <c r="AD34" s="57">
        <v>0.29166666666666669</v>
      </c>
      <c r="AE34" s="56">
        <f>'MSW BWN'!B31</f>
        <v>0</v>
      </c>
      <c r="AF34" s="56">
        <f>'MSW BWN'!C31</f>
        <v>0</v>
      </c>
      <c r="AH34" s="61" t="e">
        <f>Extra!#REF!/4000</f>
        <v>#REF!</v>
      </c>
      <c r="AI34" s="61" t="e">
        <f>Extra!#REF!/4000</f>
        <v>#REF!</v>
      </c>
      <c r="AJ34" s="61" t="e">
        <f>Extra!#REF!/4000</f>
        <v>#REF!</v>
      </c>
      <c r="AK34" s="61" t="e">
        <f>Extra!#REF!/4000</f>
        <v>#REF!</v>
      </c>
      <c r="AL34" s="61"/>
      <c r="AM34" s="61" t="e">
        <f t="shared" si="6"/>
        <v>#REF!</v>
      </c>
      <c r="AO34" s="61" t="e">
        <f>Extra!#REF!/4000</f>
        <v>#REF!</v>
      </c>
      <c r="AP34" s="61" t="e">
        <f>Extra!#REF!/4000</f>
        <v>#REF!</v>
      </c>
      <c r="AQ34" s="61" t="e">
        <f>Extra!#REF!/4000</f>
        <v>#REF!</v>
      </c>
      <c r="AR34" s="61" t="e">
        <f>Extra!#REF!/4000</f>
        <v>#REF!</v>
      </c>
      <c r="AS34" s="61"/>
      <c r="AT34" s="61" t="e">
        <f t="shared" si="7"/>
        <v>#REF!</v>
      </c>
      <c r="AV34" s="56">
        <f>Extra!C30/4000</f>
        <v>0</v>
      </c>
    </row>
    <row r="35" spans="1:48">
      <c r="A35" s="54">
        <f>(BAWANA!B32+BAWANA!C32+BAWANA!D32+BAWANA!E32)/4000</f>
        <v>0.08</v>
      </c>
      <c r="B35" s="54">
        <f>(BAWANA!F32+BAWANA!G32)/4000</f>
        <v>0.16</v>
      </c>
      <c r="C35" s="54"/>
      <c r="D35" s="54">
        <f t="shared" si="0"/>
        <v>0.24</v>
      </c>
      <c r="E35" s="55"/>
      <c r="F35" s="43"/>
      <c r="G35" s="54">
        <f>(BAWANA!Q32+BAWANA!R32+BAWANA!S32+BAWANA!T32)/4000</f>
        <v>6.7500000000000004E-2</v>
      </c>
      <c r="H35" s="54">
        <f>(BAWANA!U32+BAWANA!V32)/4000</f>
        <v>0</v>
      </c>
      <c r="I35" s="54"/>
      <c r="J35" s="54">
        <f t="shared" si="3"/>
        <v>6.7500000000000004E-2</v>
      </c>
      <c r="L35" s="56">
        <f>BTPS!B32/4000</f>
        <v>0</v>
      </c>
      <c r="M35" s="56">
        <f>BTPS!C32/4000</f>
        <v>0</v>
      </c>
      <c r="N35" s="56"/>
      <c r="O35" s="57">
        <v>0.30208333333333331</v>
      </c>
      <c r="P35">
        <f>EDWPCL!B32</f>
        <v>0</v>
      </c>
      <c r="Q35">
        <f>EDWPCL!C32</f>
        <v>0</v>
      </c>
      <c r="S35" s="62" t="e">
        <f>(Extra!#REF!+Extra!#REF!)/4000</f>
        <v>#REF!</v>
      </c>
      <c r="T35" s="62" t="e">
        <f>(Extra!#REF!+Extra!#REF!)/4000</f>
        <v>#REF!</v>
      </c>
      <c r="U35" s="62"/>
      <c r="V35" s="62" t="e">
        <f t="shared" si="4"/>
        <v>#REF!</v>
      </c>
      <c r="W35" s="63"/>
      <c r="Y35" s="62" t="e">
        <f>(Extra!#REF!+Extra!#REF!)/4000</f>
        <v>#REF!</v>
      </c>
      <c r="Z35" s="62" t="e">
        <f>(Extra!#REF!+Extra!#REF!)/4000</f>
        <v>#REF!</v>
      </c>
      <c r="AA35" s="62"/>
      <c r="AB35" s="62" t="e">
        <f t="shared" si="5"/>
        <v>#REF!</v>
      </c>
      <c r="AC35" s="63"/>
      <c r="AD35" s="57">
        <v>0.30208333333333331</v>
      </c>
      <c r="AE35" s="56">
        <f>'MSW BWN'!B32</f>
        <v>0</v>
      </c>
      <c r="AF35" s="56">
        <f>'MSW BWN'!C32</f>
        <v>0</v>
      </c>
      <c r="AH35" s="61" t="e">
        <f>Extra!#REF!/4000</f>
        <v>#REF!</v>
      </c>
      <c r="AI35" s="61" t="e">
        <f>Extra!#REF!/4000</f>
        <v>#REF!</v>
      </c>
      <c r="AJ35" s="61" t="e">
        <f>Extra!#REF!/4000</f>
        <v>#REF!</v>
      </c>
      <c r="AK35" s="61" t="e">
        <f>Extra!#REF!/4000</f>
        <v>#REF!</v>
      </c>
      <c r="AL35" s="61"/>
      <c r="AM35" s="61" t="e">
        <f t="shared" si="6"/>
        <v>#REF!</v>
      </c>
      <c r="AO35" s="61" t="e">
        <f>Extra!#REF!/4000</f>
        <v>#REF!</v>
      </c>
      <c r="AP35" s="61" t="e">
        <f>Extra!#REF!/4000</f>
        <v>#REF!</v>
      </c>
      <c r="AQ35" s="61" t="e">
        <f>Extra!#REF!/4000</f>
        <v>#REF!</v>
      </c>
      <c r="AR35" s="61" t="e">
        <f>Extra!#REF!/4000</f>
        <v>#REF!</v>
      </c>
      <c r="AS35" s="61"/>
      <c r="AT35" s="61" t="e">
        <f t="shared" si="7"/>
        <v>#REF!</v>
      </c>
      <c r="AV35" s="56">
        <f>Extra!C31/4000</f>
        <v>0</v>
      </c>
    </row>
    <row r="36" spans="1:48">
      <c r="A36" s="54">
        <f>(BAWANA!B33+BAWANA!C33+BAWANA!D33+BAWANA!E33)/4000</f>
        <v>0.08</v>
      </c>
      <c r="B36" s="54">
        <f>(BAWANA!F33+BAWANA!G33)/4000</f>
        <v>0.16</v>
      </c>
      <c r="C36" s="54"/>
      <c r="D36" s="54">
        <f t="shared" si="0"/>
        <v>0.24</v>
      </c>
      <c r="E36" s="55"/>
      <c r="F36" s="43"/>
      <c r="G36" s="54">
        <f>(BAWANA!Q33+BAWANA!R33+BAWANA!S33+BAWANA!T33)/4000</f>
        <v>6.7500000000000004E-2</v>
      </c>
      <c r="H36" s="54">
        <f>(BAWANA!U33+BAWANA!V33)/4000</f>
        <v>0</v>
      </c>
      <c r="I36" s="54"/>
      <c r="J36" s="54">
        <f t="shared" si="3"/>
        <v>6.7500000000000004E-2</v>
      </c>
      <c r="L36" s="56">
        <f>BTPS!B33/4000</f>
        <v>0</v>
      </c>
      <c r="M36" s="56">
        <f>BTPS!C33/4000</f>
        <v>0</v>
      </c>
      <c r="N36" s="56"/>
      <c r="O36" s="57">
        <v>0.3125</v>
      </c>
      <c r="P36">
        <f>EDWPCL!B33</f>
        <v>0</v>
      </c>
      <c r="Q36">
        <f>EDWPCL!C33</f>
        <v>0</v>
      </c>
      <c r="S36" s="62" t="e">
        <f>(Extra!#REF!+Extra!#REF!)/4000</f>
        <v>#REF!</v>
      </c>
      <c r="T36" s="62" t="e">
        <f>(Extra!#REF!+Extra!#REF!)/4000</f>
        <v>#REF!</v>
      </c>
      <c r="U36" s="62"/>
      <c r="V36" s="62" t="e">
        <f t="shared" si="4"/>
        <v>#REF!</v>
      </c>
      <c r="W36" s="63"/>
      <c r="Y36" s="62" t="e">
        <f>(Extra!#REF!+Extra!#REF!)/4000</f>
        <v>#REF!</v>
      </c>
      <c r="Z36" s="62" t="e">
        <f>(Extra!#REF!+Extra!#REF!)/4000</f>
        <v>#REF!</v>
      </c>
      <c r="AA36" s="62"/>
      <c r="AB36" s="62" t="e">
        <f t="shared" si="5"/>
        <v>#REF!</v>
      </c>
      <c r="AC36" s="63"/>
      <c r="AD36" s="57">
        <v>0.3125</v>
      </c>
      <c r="AE36" s="56">
        <f>'MSW BWN'!B33</f>
        <v>0</v>
      </c>
      <c r="AF36" s="56">
        <f>'MSW BWN'!C33</f>
        <v>0</v>
      </c>
      <c r="AH36" s="61" t="e">
        <f>Extra!#REF!/4000</f>
        <v>#REF!</v>
      </c>
      <c r="AI36" s="61" t="e">
        <f>Extra!#REF!/4000</f>
        <v>#REF!</v>
      </c>
      <c r="AJ36" s="61" t="e">
        <f>Extra!#REF!/4000</f>
        <v>#REF!</v>
      </c>
      <c r="AK36" s="61" t="e">
        <f>Extra!#REF!/4000</f>
        <v>#REF!</v>
      </c>
      <c r="AL36" s="61"/>
      <c r="AM36" s="61" t="e">
        <f t="shared" si="6"/>
        <v>#REF!</v>
      </c>
      <c r="AO36" s="61" t="e">
        <f>Extra!#REF!/4000</f>
        <v>#REF!</v>
      </c>
      <c r="AP36" s="61" t="e">
        <f>Extra!#REF!/4000</f>
        <v>#REF!</v>
      </c>
      <c r="AQ36" s="61" t="e">
        <f>Extra!#REF!/4000</f>
        <v>#REF!</v>
      </c>
      <c r="AR36" s="61" t="e">
        <f>Extra!#REF!/4000</f>
        <v>#REF!</v>
      </c>
      <c r="AS36" s="61"/>
      <c r="AT36" s="61" t="e">
        <f t="shared" si="7"/>
        <v>#REF!</v>
      </c>
      <c r="AV36" s="56">
        <f>Extra!C32/4000</f>
        <v>0</v>
      </c>
    </row>
    <row r="37" spans="1:48">
      <c r="A37" s="54">
        <f>(BAWANA!B34+BAWANA!C34+BAWANA!D34+BAWANA!E34)/4000</f>
        <v>0.08</v>
      </c>
      <c r="B37" s="54">
        <f>(BAWANA!F34+BAWANA!G34)/4000</f>
        <v>0.16</v>
      </c>
      <c r="C37" s="54"/>
      <c r="D37" s="54">
        <f t="shared" si="0"/>
        <v>0.24</v>
      </c>
      <c r="E37" s="55"/>
      <c r="F37" s="43"/>
      <c r="G37" s="54">
        <f>(BAWANA!Q34+BAWANA!R34+BAWANA!S34+BAWANA!T34)/4000</f>
        <v>6.7500000000000004E-2</v>
      </c>
      <c r="H37" s="54">
        <f>(BAWANA!U34+BAWANA!V34)/4000</f>
        <v>0</v>
      </c>
      <c r="I37" s="54"/>
      <c r="J37" s="54">
        <f t="shared" si="3"/>
        <v>6.7500000000000004E-2</v>
      </c>
      <c r="L37" s="56">
        <f>BTPS!B34/4000</f>
        <v>0</v>
      </c>
      <c r="M37" s="56">
        <f>BTPS!C34/4000</f>
        <v>0</v>
      </c>
      <c r="N37" s="56"/>
      <c r="O37" s="57">
        <v>0.32291666666666669</v>
      </c>
      <c r="P37">
        <f>EDWPCL!B34</f>
        <v>0</v>
      </c>
      <c r="Q37">
        <f>EDWPCL!C34</f>
        <v>0</v>
      </c>
      <c r="S37" s="62" t="e">
        <f>(Extra!#REF!+Extra!#REF!)/4000</f>
        <v>#REF!</v>
      </c>
      <c r="T37" s="62" t="e">
        <f>(Extra!#REF!+Extra!#REF!)/4000</f>
        <v>#REF!</v>
      </c>
      <c r="U37" s="62"/>
      <c r="V37" s="62" t="e">
        <f t="shared" si="4"/>
        <v>#REF!</v>
      </c>
      <c r="W37" s="63"/>
      <c r="Y37" s="62" t="e">
        <f>(Extra!#REF!+Extra!#REF!)/4000</f>
        <v>#REF!</v>
      </c>
      <c r="Z37" s="62" t="e">
        <f>(Extra!#REF!+Extra!#REF!)/4000</f>
        <v>#REF!</v>
      </c>
      <c r="AA37" s="62"/>
      <c r="AB37" s="62" t="e">
        <f t="shared" si="5"/>
        <v>#REF!</v>
      </c>
      <c r="AC37" s="63"/>
      <c r="AD37" s="57">
        <v>0.32291666666666669</v>
      </c>
      <c r="AE37" s="56">
        <f>'MSW BWN'!B34</f>
        <v>0</v>
      </c>
      <c r="AF37" s="56">
        <f>'MSW BWN'!C34</f>
        <v>0</v>
      </c>
      <c r="AH37" s="61" t="e">
        <f>Extra!#REF!/4000</f>
        <v>#REF!</v>
      </c>
      <c r="AI37" s="61" t="e">
        <f>Extra!#REF!/4000</f>
        <v>#REF!</v>
      </c>
      <c r="AJ37" s="61" t="e">
        <f>Extra!#REF!/4000</f>
        <v>#REF!</v>
      </c>
      <c r="AK37" s="61" t="e">
        <f>Extra!#REF!/4000</f>
        <v>#REF!</v>
      </c>
      <c r="AL37" s="61"/>
      <c r="AM37" s="61" t="e">
        <f t="shared" si="6"/>
        <v>#REF!</v>
      </c>
      <c r="AO37" s="61" t="e">
        <f>Extra!#REF!/4000</f>
        <v>#REF!</v>
      </c>
      <c r="AP37" s="61" t="e">
        <f>Extra!#REF!/4000</f>
        <v>#REF!</v>
      </c>
      <c r="AQ37" s="61" t="e">
        <f>Extra!#REF!/4000</f>
        <v>#REF!</v>
      </c>
      <c r="AR37" s="61" t="e">
        <f>Extra!#REF!/4000</f>
        <v>#REF!</v>
      </c>
      <c r="AS37" s="61"/>
      <c r="AT37" s="61" t="e">
        <f t="shared" si="7"/>
        <v>#REF!</v>
      </c>
      <c r="AV37" s="56">
        <f>Extra!C33/4000</f>
        <v>0</v>
      </c>
    </row>
    <row r="38" spans="1:48">
      <c r="A38" s="54">
        <f>(BAWANA!B35+BAWANA!C35+BAWANA!D35+BAWANA!E35)/4000</f>
        <v>0.08</v>
      </c>
      <c r="B38" s="54">
        <f>(BAWANA!F35+BAWANA!G35)/4000</f>
        <v>0.16</v>
      </c>
      <c r="C38" s="54"/>
      <c r="D38" s="54">
        <f t="shared" si="0"/>
        <v>0.24</v>
      </c>
      <c r="E38" s="55"/>
      <c r="F38" s="43"/>
      <c r="G38" s="54">
        <f>(BAWANA!Q35+BAWANA!R35+BAWANA!S35+BAWANA!T35)/4000</f>
        <v>6.7500000000000004E-2</v>
      </c>
      <c r="H38" s="54">
        <f>(BAWANA!U35+BAWANA!V35)/4000</f>
        <v>0</v>
      </c>
      <c r="I38" s="54"/>
      <c r="J38" s="54">
        <f t="shared" si="3"/>
        <v>6.7500000000000004E-2</v>
      </c>
      <c r="L38" s="56">
        <f>BTPS!B35/4000</f>
        <v>0</v>
      </c>
      <c r="M38" s="56">
        <f>BTPS!C35/4000</f>
        <v>0</v>
      </c>
      <c r="N38" s="56"/>
      <c r="O38" s="57">
        <v>0.33333333333333331</v>
      </c>
      <c r="P38">
        <f>EDWPCL!B35</f>
        <v>0</v>
      </c>
      <c r="Q38">
        <f>EDWPCL!C35</f>
        <v>0</v>
      </c>
      <c r="S38" s="62" t="e">
        <f>(Extra!#REF!+Extra!#REF!)/4000</f>
        <v>#REF!</v>
      </c>
      <c r="T38" s="62" t="e">
        <f>(Extra!#REF!+Extra!#REF!)/4000</f>
        <v>#REF!</v>
      </c>
      <c r="U38" s="62"/>
      <c r="V38" s="62" t="e">
        <f t="shared" si="4"/>
        <v>#REF!</v>
      </c>
      <c r="W38" s="63"/>
      <c r="Y38" s="62" t="e">
        <f>(Extra!#REF!+Extra!#REF!)/4000</f>
        <v>#REF!</v>
      </c>
      <c r="Z38" s="62" t="e">
        <f>(Extra!#REF!+Extra!#REF!)/4000</f>
        <v>#REF!</v>
      </c>
      <c r="AA38" s="62"/>
      <c r="AB38" s="62" t="e">
        <f t="shared" si="5"/>
        <v>#REF!</v>
      </c>
      <c r="AC38" s="63"/>
      <c r="AD38" s="57">
        <v>0.33333333333333331</v>
      </c>
      <c r="AE38" s="56">
        <f>'MSW BWN'!B35</f>
        <v>0</v>
      </c>
      <c r="AF38" s="56">
        <f>'MSW BWN'!C35</f>
        <v>0</v>
      </c>
      <c r="AH38" s="61" t="e">
        <f>Extra!#REF!/4000</f>
        <v>#REF!</v>
      </c>
      <c r="AI38" s="61" t="e">
        <f>Extra!#REF!/4000</f>
        <v>#REF!</v>
      </c>
      <c r="AJ38" s="61" t="e">
        <f>Extra!#REF!/4000</f>
        <v>#REF!</v>
      </c>
      <c r="AK38" s="61" t="e">
        <f>Extra!#REF!/4000</f>
        <v>#REF!</v>
      </c>
      <c r="AL38" s="61"/>
      <c r="AM38" s="61" t="e">
        <f t="shared" si="6"/>
        <v>#REF!</v>
      </c>
      <c r="AO38" s="61" t="e">
        <f>Extra!#REF!/4000</f>
        <v>#REF!</v>
      </c>
      <c r="AP38" s="61" t="e">
        <f>Extra!#REF!/4000</f>
        <v>#REF!</v>
      </c>
      <c r="AQ38" s="61" t="e">
        <f>Extra!#REF!/4000</f>
        <v>#REF!</v>
      </c>
      <c r="AR38" s="61" t="e">
        <f>Extra!#REF!/4000</f>
        <v>#REF!</v>
      </c>
      <c r="AS38" s="61"/>
      <c r="AT38" s="61" t="e">
        <f t="shared" si="7"/>
        <v>#REF!</v>
      </c>
      <c r="AV38" s="56">
        <f>Extra!C34/4000</f>
        <v>0</v>
      </c>
    </row>
    <row r="39" spans="1:48">
      <c r="A39" s="54">
        <f>(BAWANA!B36+BAWANA!C36+BAWANA!D36+BAWANA!E36)/4000</f>
        <v>0.08</v>
      </c>
      <c r="B39" s="54">
        <f>(BAWANA!F36+BAWANA!G36)/4000</f>
        <v>0.16</v>
      </c>
      <c r="C39" s="54"/>
      <c r="D39" s="54">
        <f t="shared" si="0"/>
        <v>0.24</v>
      </c>
      <c r="E39" s="55"/>
      <c r="F39" s="43"/>
      <c r="G39" s="54">
        <f>(BAWANA!Q36+BAWANA!R36+BAWANA!S36+BAWANA!T36)/4000</f>
        <v>6.7500000000000004E-2</v>
      </c>
      <c r="H39" s="54">
        <f>(BAWANA!U36+BAWANA!V36)/4000</f>
        <v>0</v>
      </c>
      <c r="I39" s="54"/>
      <c r="J39" s="54">
        <f t="shared" si="3"/>
        <v>6.7500000000000004E-2</v>
      </c>
      <c r="L39" s="56">
        <f>BTPS!B36/4000</f>
        <v>0</v>
      </c>
      <c r="M39" s="56">
        <f>BTPS!C36/4000</f>
        <v>0</v>
      </c>
      <c r="N39" s="56"/>
      <c r="O39" s="57">
        <v>0.34375</v>
      </c>
      <c r="P39">
        <f>EDWPCL!B36</f>
        <v>0</v>
      </c>
      <c r="Q39">
        <f>EDWPCL!C36</f>
        <v>0</v>
      </c>
      <c r="S39" s="62" t="e">
        <f>(Extra!#REF!+Extra!#REF!)/4000</f>
        <v>#REF!</v>
      </c>
      <c r="T39" s="62" t="e">
        <f>(Extra!#REF!+Extra!#REF!)/4000</f>
        <v>#REF!</v>
      </c>
      <c r="U39" s="62"/>
      <c r="V39" s="62" t="e">
        <f t="shared" si="4"/>
        <v>#REF!</v>
      </c>
      <c r="W39" s="63"/>
      <c r="Y39" s="62" t="e">
        <f>(Extra!#REF!+Extra!#REF!)/4000</f>
        <v>#REF!</v>
      </c>
      <c r="Z39" s="62" t="e">
        <f>(Extra!#REF!+Extra!#REF!)/4000</f>
        <v>#REF!</v>
      </c>
      <c r="AA39" s="62"/>
      <c r="AB39" s="62" t="e">
        <f t="shared" si="5"/>
        <v>#REF!</v>
      </c>
      <c r="AC39" s="63"/>
      <c r="AD39" s="57">
        <v>0.34375</v>
      </c>
      <c r="AE39" s="56">
        <f>'MSW BWN'!B36</f>
        <v>0</v>
      </c>
      <c r="AF39" s="56">
        <f>'MSW BWN'!C36</f>
        <v>0</v>
      </c>
      <c r="AH39" s="61" t="e">
        <f>Extra!#REF!/4000</f>
        <v>#REF!</v>
      </c>
      <c r="AI39" s="61" t="e">
        <f>Extra!#REF!/4000</f>
        <v>#REF!</v>
      </c>
      <c r="AJ39" s="61" t="e">
        <f>Extra!#REF!/4000</f>
        <v>#REF!</v>
      </c>
      <c r="AK39" s="61" t="e">
        <f>Extra!#REF!/4000</f>
        <v>#REF!</v>
      </c>
      <c r="AL39" s="61"/>
      <c r="AM39" s="61" t="e">
        <f t="shared" si="6"/>
        <v>#REF!</v>
      </c>
      <c r="AO39" s="61" t="e">
        <f>Extra!#REF!/4000</f>
        <v>#REF!</v>
      </c>
      <c r="AP39" s="61" t="e">
        <f>Extra!#REF!/4000</f>
        <v>#REF!</v>
      </c>
      <c r="AQ39" s="61" t="e">
        <f>Extra!#REF!/4000</f>
        <v>#REF!</v>
      </c>
      <c r="AR39" s="61" t="e">
        <f>Extra!#REF!/4000</f>
        <v>#REF!</v>
      </c>
      <c r="AS39" s="61"/>
      <c r="AT39" s="61" t="e">
        <f t="shared" si="7"/>
        <v>#REF!</v>
      </c>
      <c r="AV39" s="56">
        <f>Extra!C35/4000</f>
        <v>0</v>
      </c>
    </row>
    <row r="40" spans="1:48">
      <c r="A40" s="54">
        <f>(BAWANA!B37+BAWANA!C37+BAWANA!D37+BAWANA!E37)/4000</f>
        <v>0.08</v>
      </c>
      <c r="B40" s="54">
        <f>(BAWANA!F37+BAWANA!G37)/4000</f>
        <v>0.16</v>
      </c>
      <c r="C40" s="54"/>
      <c r="D40" s="54">
        <f t="shared" si="0"/>
        <v>0.24</v>
      </c>
      <c r="E40" s="55"/>
      <c r="F40" s="43"/>
      <c r="G40" s="54">
        <f>(BAWANA!Q37+BAWANA!R37+BAWANA!S37+BAWANA!T37)/4000</f>
        <v>6.7500000000000004E-2</v>
      </c>
      <c r="H40" s="54">
        <f>(BAWANA!U37+BAWANA!V37)/4000</f>
        <v>0</v>
      </c>
      <c r="I40" s="54"/>
      <c r="J40" s="54">
        <f t="shared" si="3"/>
        <v>6.7500000000000004E-2</v>
      </c>
      <c r="L40" s="56">
        <f>BTPS!B37/4000</f>
        <v>0</v>
      </c>
      <c r="M40" s="56">
        <f>BTPS!C37/4000</f>
        <v>0</v>
      </c>
      <c r="N40" s="56"/>
      <c r="O40" s="57">
        <v>0.35416666666666669</v>
      </c>
      <c r="P40">
        <f>EDWPCL!B37</f>
        <v>0</v>
      </c>
      <c r="Q40">
        <f>EDWPCL!C37</f>
        <v>0</v>
      </c>
      <c r="S40" s="62" t="e">
        <f>(Extra!#REF!+Extra!#REF!)/4000</f>
        <v>#REF!</v>
      </c>
      <c r="T40" s="62" t="e">
        <f>(Extra!#REF!+Extra!#REF!)/4000</f>
        <v>#REF!</v>
      </c>
      <c r="U40" s="62"/>
      <c r="V40" s="62" t="e">
        <f t="shared" si="4"/>
        <v>#REF!</v>
      </c>
      <c r="W40" s="63"/>
      <c r="Y40" s="62" t="e">
        <f>(Extra!#REF!+Extra!#REF!)/4000</f>
        <v>#REF!</v>
      </c>
      <c r="Z40" s="62" t="e">
        <f>(Extra!#REF!+Extra!#REF!)/4000</f>
        <v>#REF!</v>
      </c>
      <c r="AA40" s="62"/>
      <c r="AB40" s="62" t="e">
        <f t="shared" si="5"/>
        <v>#REF!</v>
      </c>
      <c r="AC40" s="63"/>
      <c r="AD40" s="57">
        <v>0.35416666666666669</v>
      </c>
      <c r="AE40" s="56">
        <f>'MSW BWN'!B37</f>
        <v>0</v>
      </c>
      <c r="AF40" s="56">
        <f>'MSW BWN'!C37</f>
        <v>0</v>
      </c>
      <c r="AH40" s="61" t="e">
        <f>Extra!#REF!/4000</f>
        <v>#REF!</v>
      </c>
      <c r="AI40" s="61" t="e">
        <f>Extra!#REF!/4000</f>
        <v>#REF!</v>
      </c>
      <c r="AJ40" s="61" t="e">
        <f>Extra!#REF!/4000</f>
        <v>#REF!</v>
      </c>
      <c r="AK40" s="61" t="e">
        <f>Extra!#REF!/4000</f>
        <v>#REF!</v>
      </c>
      <c r="AL40" s="61"/>
      <c r="AM40" s="61" t="e">
        <f t="shared" si="6"/>
        <v>#REF!</v>
      </c>
      <c r="AO40" s="61" t="e">
        <f>Extra!#REF!/4000</f>
        <v>#REF!</v>
      </c>
      <c r="AP40" s="61" t="e">
        <f>Extra!#REF!/4000</f>
        <v>#REF!</v>
      </c>
      <c r="AQ40" s="61" t="e">
        <f>Extra!#REF!/4000</f>
        <v>#REF!</v>
      </c>
      <c r="AR40" s="61" t="e">
        <f>Extra!#REF!/4000</f>
        <v>#REF!</v>
      </c>
      <c r="AS40" s="61"/>
      <c r="AT40" s="61" t="e">
        <f t="shared" si="7"/>
        <v>#REF!</v>
      </c>
      <c r="AV40" s="56">
        <f>Extra!C36/4000</f>
        <v>0</v>
      </c>
    </row>
    <row r="41" spans="1:48">
      <c r="A41" s="54">
        <f>(BAWANA!B38+BAWANA!C38+BAWANA!D38+BAWANA!E38)/4000</f>
        <v>0.08</v>
      </c>
      <c r="B41" s="54">
        <f>(BAWANA!F38+BAWANA!G38)/4000</f>
        <v>0.16</v>
      </c>
      <c r="C41" s="54"/>
      <c r="D41" s="54">
        <f t="shared" si="0"/>
        <v>0.24</v>
      </c>
      <c r="E41" s="55"/>
      <c r="F41" s="43"/>
      <c r="G41" s="54">
        <f>(BAWANA!Q38+BAWANA!R38+BAWANA!S38+BAWANA!T38)/4000</f>
        <v>6.7500000000000004E-2</v>
      </c>
      <c r="H41" s="54">
        <f>(BAWANA!U38+BAWANA!V38)/4000</f>
        <v>0</v>
      </c>
      <c r="I41" s="54"/>
      <c r="J41" s="54">
        <f t="shared" si="3"/>
        <v>6.7500000000000004E-2</v>
      </c>
      <c r="L41" s="56">
        <f>BTPS!B38/4000</f>
        <v>0</v>
      </c>
      <c r="M41" s="56">
        <f>BTPS!C38/4000</f>
        <v>0</v>
      </c>
      <c r="N41" s="56"/>
      <c r="O41" s="57">
        <v>0.36458333333333331</v>
      </c>
      <c r="P41">
        <f>EDWPCL!B38</f>
        <v>0</v>
      </c>
      <c r="Q41">
        <f>EDWPCL!C38</f>
        <v>0</v>
      </c>
      <c r="S41" s="62" t="e">
        <f>(Extra!#REF!+Extra!#REF!)/4000</f>
        <v>#REF!</v>
      </c>
      <c r="T41" s="62" t="e">
        <f>(Extra!#REF!+Extra!#REF!)/4000</f>
        <v>#REF!</v>
      </c>
      <c r="U41" s="62"/>
      <c r="V41" s="62" t="e">
        <f t="shared" si="4"/>
        <v>#REF!</v>
      </c>
      <c r="W41" s="63"/>
      <c r="Y41" s="62" t="e">
        <f>(Extra!#REF!+Extra!#REF!)/4000</f>
        <v>#REF!</v>
      </c>
      <c r="Z41" s="62" t="e">
        <f>(Extra!#REF!+Extra!#REF!)/4000</f>
        <v>#REF!</v>
      </c>
      <c r="AA41" s="62"/>
      <c r="AB41" s="62" t="e">
        <f t="shared" si="5"/>
        <v>#REF!</v>
      </c>
      <c r="AC41" s="63"/>
      <c r="AD41" s="57">
        <v>0.36458333333333331</v>
      </c>
      <c r="AE41" s="56">
        <f>'MSW BWN'!B38</f>
        <v>0</v>
      </c>
      <c r="AF41" s="56">
        <f>'MSW BWN'!C38</f>
        <v>0</v>
      </c>
      <c r="AH41" s="61" t="e">
        <f>Extra!#REF!/4000</f>
        <v>#REF!</v>
      </c>
      <c r="AI41" s="61" t="e">
        <f>Extra!#REF!/4000</f>
        <v>#REF!</v>
      </c>
      <c r="AJ41" s="61" t="e">
        <f>Extra!#REF!/4000</f>
        <v>#REF!</v>
      </c>
      <c r="AK41" s="61" t="e">
        <f>Extra!#REF!/4000</f>
        <v>#REF!</v>
      </c>
      <c r="AL41" s="61"/>
      <c r="AM41" s="61" t="e">
        <f t="shared" si="6"/>
        <v>#REF!</v>
      </c>
      <c r="AO41" s="61" t="e">
        <f>Extra!#REF!/4000</f>
        <v>#REF!</v>
      </c>
      <c r="AP41" s="61" t="e">
        <f>Extra!#REF!/4000</f>
        <v>#REF!</v>
      </c>
      <c r="AQ41" s="61" t="e">
        <f>Extra!#REF!/4000</f>
        <v>#REF!</v>
      </c>
      <c r="AR41" s="61" t="e">
        <f>Extra!#REF!/4000</f>
        <v>#REF!</v>
      </c>
      <c r="AS41" s="61"/>
      <c r="AT41" s="61" t="e">
        <f t="shared" si="7"/>
        <v>#REF!</v>
      </c>
      <c r="AV41" s="56">
        <f>Extra!C37/4000</f>
        <v>0</v>
      </c>
    </row>
    <row r="42" spans="1:48">
      <c r="A42" s="54">
        <f>(BAWANA!B39+BAWANA!C39+BAWANA!D39+BAWANA!E39)/4000</f>
        <v>0.08</v>
      </c>
      <c r="B42" s="54">
        <f>(BAWANA!F39+BAWANA!G39)/4000</f>
        <v>0.16</v>
      </c>
      <c r="C42" s="54"/>
      <c r="D42" s="54">
        <f t="shared" si="0"/>
        <v>0.24</v>
      </c>
      <c r="E42" s="55"/>
      <c r="F42" s="43"/>
      <c r="G42" s="54">
        <f>(BAWANA!Q39+BAWANA!R39+BAWANA!S39+BAWANA!T39)/4000</f>
        <v>6.7500000000000004E-2</v>
      </c>
      <c r="H42" s="54">
        <f>(BAWANA!U39+BAWANA!V39)/4000</f>
        <v>0</v>
      </c>
      <c r="I42" s="54"/>
      <c r="J42" s="54">
        <f t="shared" si="3"/>
        <v>6.7500000000000004E-2</v>
      </c>
      <c r="L42" s="56">
        <f>BTPS!B39/4000</f>
        <v>0</v>
      </c>
      <c r="M42" s="56">
        <f>BTPS!C39/4000</f>
        <v>0</v>
      </c>
      <c r="N42" s="56"/>
      <c r="O42" s="57">
        <v>0.375</v>
      </c>
      <c r="P42">
        <f>EDWPCL!B39</f>
        <v>0</v>
      </c>
      <c r="Q42">
        <f>EDWPCL!C39</f>
        <v>0</v>
      </c>
      <c r="S42" s="62" t="e">
        <f>(Extra!#REF!+Extra!#REF!)/4000</f>
        <v>#REF!</v>
      </c>
      <c r="T42" s="62" t="e">
        <f>(Extra!#REF!+Extra!#REF!)/4000</f>
        <v>#REF!</v>
      </c>
      <c r="U42" s="62"/>
      <c r="V42" s="62" t="e">
        <f t="shared" si="4"/>
        <v>#REF!</v>
      </c>
      <c r="W42" s="63"/>
      <c r="Y42" s="62" t="e">
        <f>(Extra!#REF!+Extra!#REF!)/4000</f>
        <v>#REF!</v>
      </c>
      <c r="Z42" s="62" t="e">
        <f>(Extra!#REF!+Extra!#REF!)/4000</f>
        <v>#REF!</v>
      </c>
      <c r="AA42" s="62"/>
      <c r="AB42" s="62" t="e">
        <f t="shared" si="5"/>
        <v>#REF!</v>
      </c>
      <c r="AC42" s="63"/>
      <c r="AD42" s="57">
        <v>0.375</v>
      </c>
      <c r="AE42" s="56">
        <f>'MSW BWN'!B39</f>
        <v>0</v>
      </c>
      <c r="AF42" s="56">
        <f>'MSW BWN'!C39</f>
        <v>0</v>
      </c>
      <c r="AH42" s="61" t="e">
        <f>Extra!#REF!/4000</f>
        <v>#REF!</v>
      </c>
      <c r="AI42" s="61" t="e">
        <f>Extra!#REF!/4000</f>
        <v>#REF!</v>
      </c>
      <c r="AJ42" s="61" t="e">
        <f>Extra!#REF!/4000</f>
        <v>#REF!</v>
      </c>
      <c r="AK42" s="61" t="e">
        <f>Extra!#REF!/4000</f>
        <v>#REF!</v>
      </c>
      <c r="AL42" s="61"/>
      <c r="AM42" s="61" t="e">
        <f t="shared" si="6"/>
        <v>#REF!</v>
      </c>
      <c r="AO42" s="61" t="e">
        <f>Extra!#REF!/4000</f>
        <v>#REF!</v>
      </c>
      <c r="AP42" s="61" t="e">
        <f>Extra!#REF!/4000</f>
        <v>#REF!</v>
      </c>
      <c r="AQ42" s="61" t="e">
        <f>Extra!#REF!/4000</f>
        <v>#REF!</v>
      </c>
      <c r="AR42" s="61" t="e">
        <f>Extra!#REF!/4000</f>
        <v>#REF!</v>
      </c>
      <c r="AS42" s="61"/>
      <c r="AT42" s="61" t="e">
        <f t="shared" si="7"/>
        <v>#REF!</v>
      </c>
      <c r="AV42" s="56">
        <f>Extra!C38/4000</f>
        <v>0</v>
      </c>
    </row>
    <row r="43" spans="1:48">
      <c r="A43" s="54">
        <f>(BAWANA!B40+BAWANA!C40+BAWANA!D40+BAWANA!E40)/4000</f>
        <v>0.08</v>
      </c>
      <c r="B43" s="54">
        <f>(BAWANA!F40+BAWANA!G40)/4000</f>
        <v>0.16</v>
      </c>
      <c r="C43" s="54"/>
      <c r="D43" s="54">
        <f t="shared" si="0"/>
        <v>0.24</v>
      </c>
      <c r="E43" s="55"/>
      <c r="F43" s="43"/>
      <c r="G43" s="54">
        <f>(BAWANA!Q40+BAWANA!R40+BAWANA!S40+BAWANA!T40)/4000</f>
        <v>6.7500000000000004E-2</v>
      </c>
      <c r="H43" s="54">
        <f>(BAWANA!U40+BAWANA!V40)/4000</f>
        <v>0</v>
      </c>
      <c r="I43" s="54"/>
      <c r="J43" s="54">
        <f t="shared" si="3"/>
        <v>6.7500000000000004E-2</v>
      </c>
      <c r="L43" s="56">
        <f>BTPS!B40/4000</f>
        <v>0</v>
      </c>
      <c r="M43" s="56">
        <f>BTPS!C40/4000</f>
        <v>0</v>
      </c>
      <c r="N43" s="56"/>
      <c r="O43" s="57">
        <v>0.38541666666666669</v>
      </c>
      <c r="P43">
        <f>EDWPCL!B40</f>
        <v>0</v>
      </c>
      <c r="Q43">
        <f>EDWPCL!C40</f>
        <v>0</v>
      </c>
      <c r="S43" s="62" t="e">
        <f>(Extra!#REF!+Extra!#REF!)/4000</f>
        <v>#REF!</v>
      </c>
      <c r="T43" s="62" t="e">
        <f>(Extra!#REF!+Extra!#REF!)/4000</f>
        <v>#REF!</v>
      </c>
      <c r="U43" s="62"/>
      <c r="V43" s="62" t="e">
        <f t="shared" si="4"/>
        <v>#REF!</v>
      </c>
      <c r="W43" s="63"/>
      <c r="Y43" s="62" t="e">
        <f>(Extra!#REF!+Extra!#REF!)/4000</f>
        <v>#REF!</v>
      </c>
      <c r="Z43" s="62" t="e">
        <f>(Extra!#REF!+Extra!#REF!)/4000</f>
        <v>#REF!</v>
      </c>
      <c r="AA43" s="62"/>
      <c r="AB43" s="62" t="e">
        <f t="shared" si="5"/>
        <v>#REF!</v>
      </c>
      <c r="AC43" s="63"/>
      <c r="AD43" s="57">
        <v>0.38541666666666669</v>
      </c>
      <c r="AE43" s="56">
        <f>'MSW BWN'!B40</f>
        <v>0</v>
      </c>
      <c r="AF43" s="56">
        <f>'MSW BWN'!C40</f>
        <v>0</v>
      </c>
      <c r="AH43" s="61" t="e">
        <f>Extra!#REF!/4000</f>
        <v>#REF!</v>
      </c>
      <c r="AI43" s="61" t="e">
        <f>Extra!#REF!/4000</f>
        <v>#REF!</v>
      </c>
      <c r="AJ43" s="61" t="e">
        <f>Extra!#REF!/4000</f>
        <v>#REF!</v>
      </c>
      <c r="AK43" s="61" t="e">
        <f>Extra!#REF!/4000</f>
        <v>#REF!</v>
      </c>
      <c r="AL43" s="61"/>
      <c r="AM43" s="61" t="e">
        <f t="shared" si="6"/>
        <v>#REF!</v>
      </c>
      <c r="AO43" s="61" t="e">
        <f>Extra!#REF!/4000</f>
        <v>#REF!</v>
      </c>
      <c r="AP43" s="61" t="e">
        <f>Extra!#REF!/4000</f>
        <v>#REF!</v>
      </c>
      <c r="AQ43" s="61" t="e">
        <f>Extra!#REF!/4000</f>
        <v>#REF!</v>
      </c>
      <c r="AR43" s="61" t="e">
        <f>Extra!#REF!/4000</f>
        <v>#REF!</v>
      </c>
      <c r="AS43" s="61"/>
      <c r="AT43" s="61" t="e">
        <f t="shared" si="7"/>
        <v>#REF!</v>
      </c>
      <c r="AV43" s="56">
        <f>Extra!C39/4000</f>
        <v>0</v>
      </c>
    </row>
    <row r="44" spans="1:48">
      <c r="A44" s="54">
        <f>(BAWANA!B41+BAWANA!C41+BAWANA!D41+BAWANA!E41)/4000</f>
        <v>0.08</v>
      </c>
      <c r="B44" s="54">
        <f>(BAWANA!F41+BAWANA!G41)/4000</f>
        <v>0.16</v>
      </c>
      <c r="C44" s="54"/>
      <c r="D44" s="54">
        <f t="shared" si="0"/>
        <v>0.24</v>
      </c>
      <c r="E44" s="55"/>
      <c r="F44" s="43"/>
      <c r="G44" s="54">
        <f>(BAWANA!Q41+BAWANA!R41+BAWANA!S41+BAWANA!T41)/4000</f>
        <v>6.8554000000000004E-2</v>
      </c>
      <c r="H44" s="54">
        <f>(BAWANA!U41+BAWANA!V41)/4000</f>
        <v>0</v>
      </c>
      <c r="I44" s="54"/>
      <c r="J44" s="54">
        <f t="shared" si="3"/>
        <v>6.8554000000000004E-2</v>
      </c>
      <c r="L44" s="56">
        <f>BTPS!B41/4000</f>
        <v>0</v>
      </c>
      <c r="M44" s="56">
        <f>BTPS!C41/4000</f>
        <v>0</v>
      </c>
      <c r="N44" s="56"/>
      <c r="O44" s="57">
        <v>0.39583333333333331</v>
      </c>
      <c r="P44">
        <f>EDWPCL!B41</f>
        <v>0</v>
      </c>
      <c r="Q44">
        <f>EDWPCL!C41</f>
        <v>0</v>
      </c>
      <c r="S44" s="62" t="e">
        <f>(Extra!#REF!+Extra!#REF!)/4000</f>
        <v>#REF!</v>
      </c>
      <c r="T44" s="62" t="e">
        <f>(Extra!#REF!+Extra!#REF!)/4000</f>
        <v>#REF!</v>
      </c>
      <c r="U44" s="62"/>
      <c r="V44" s="62" t="e">
        <f t="shared" si="4"/>
        <v>#REF!</v>
      </c>
      <c r="W44" s="63"/>
      <c r="Y44" s="62" t="e">
        <f>(Extra!#REF!+Extra!#REF!)/4000</f>
        <v>#REF!</v>
      </c>
      <c r="Z44" s="62" t="e">
        <f>(Extra!#REF!+Extra!#REF!)/4000</f>
        <v>#REF!</v>
      </c>
      <c r="AA44" s="62"/>
      <c r="AB44" s="62" t="e">
        <f t="shared" si="5"/>
        <v>#REF!</v>
      </c>
      <c r="AC44" s="63"/>
      <c r="AD44" s="57">
        <v>0.39583333333333331</v>
      </c>
      <c r="AE44" s="56">
        <f>'MSW BWN'!B41</f>
        <v>0</v>
      </c>
      <c r="AF44" s="56">
        <f>'MSW BWN'!C41</f>
        <v>0</v>
      </c>
      <c r="AH44" s="61" t="e">
        <f>Extra!#REF!/4000</f>
        <v>#REF!</v>
      </c>
      <c r="AI44" s="61" t="e">
        <f>Extra!#REF!/4000</f>
        <v>#REF!</v>
      </c>
      <c r="AJ44" s="61" t="e">
        <f>Extra!#REF!/4000</f>
        <v>#REF!</v>
      </c>
      <c r="AK44" s="61" t="e">
        <f>Extra!#REF!/4000</f>
        <v>#REF!</v>
      </c>
      <c r="AL44" s="61"/>
      <c r="AM44" s="61" t="e">
        <f t="shared" si="6"/>
        <v>#REF!</v>
      </c>
      <c r="AO44" s="61" t="e">
        <f>Extra!#REF!/4000</f>
        <v>#REF!</v>
      </c>
      <c r="AP44" s="61" t="e">
        <f>Extra!#REF!/4000</f>
        <v>#REF!</v>
      </c>
      <c r="AQ44" s="61" t="e">
        <f>Extra!#REF!/4000</f>
        <v>#REF!</v>
      </c>
      <c r="AR44" s="61" t="e">
        <f>Extra!#REF!/4000</f>
        <v>#REF!</v>
      </c>
      <c r="AS44" s="61"/>
      <c r="AT44" s="61" t="e">
        <f t="shared" si="7"/>
        <v>#REF!</v>
      </c>
      <c r="AV44" s="56">
        <f>Extra!C40/4000</f>
        <v>0</v>
      </c>
    </row>
    <row r="45" spans="1:48">
      <c r="A45" s="54">
        <f>(BAWANA!B42+BAWANA!C42+BAWANA!D42+BAWANA!E42)/4000</f>
        <v>0.08</v>
      </c>
      <c r="B45" s="54">
        <f>(BAWANA!F42+BAWANA!G42)/4000</f>
        <v>0.16</v>
      </c>
      <c r="C45" s="54"/>
      <c r="D45" s="54">
        <f t="shared" si="0"/>
        <v>0.24</v>
      </c>
      <c r="E45" s="55"/>
      <c r="F45" s="43"/>
      <c r="G45" s="54">
        <f>(BAWANA!Q42+BAWANA!R42+BAWANA!S42+BAWANA!T42)/4000</f>
        <v>6.8554000000000004E-2</v>
      </c>
      <c r="H45" s="54">
        <f>(BAWANA!U42+BAWANA!V42)/4000</f>
        <v>0</v>
      </c>
      <c r="I45" s="54"/>
      <c r="J45" s="54">
        <f t="shared" si="3"/>
        <v>6.8554000000000004E-2</v>
      </c>
      <c r="L45" s="56">
        <f>BTPS!B42/4000</f>
        <v>0</v>
      </c>
      <c r="M45" s="56">
        <f>BTPS!C42/4000</f>
        <v>0</v>
      </c>
      <c r="N45" s="56"/>
      <c r="O45" s="57">
        <v>0.40625</v>
      </c>
      <c r="P45">
        <f>EDWPCL!B42</f>
        <v>0</v>
      </c>
      <c r="Q45">
        <f>EDWPCL!C42</f>
        <v>0</v>
      </c>
      <c r="S45" s="62" t="e">
        <f>(Extra!#REF!+Extra!#REF!)/4000</f>
        <v>#REF!</v>
      </c>
      <c r="T45" s="62" t="e">
        <f>(Extra!#REF!+Extra!#REF!)/4000</f>
        <v>#REF!</v>
      </c>
      <c r="U45" s="62"/>
      <c r="V45" s="62" t="e">
        <f t="shared" si="4"/>
        <v>#REF!</v>
      </c>
      <c r="W45" s="63"/>
      <c r="Y45" s="62" t="e">
        <f>(Extra!#REF!+Extra!#REF!)/4000</f>
        <v>#REF!</v>
      </c>
      <c r="Z45" s="62" t="e">
        <f>(Extra!#REF!+Extra!#REF!)/4000</f>
        <v>#REF!</v>
      </c>
      <c r="AA45" s="62"/>
      <c r="AB45" s="62" t="e">
        <f t="shared" si="5"/>
        <v>#REF!</v>
      </c>
      <c r="AC45" s="63"/>
      <c r="AD45" s="57">
        <v>0.40625</v>
      </c>
      <c r="AE45" s="56">
        <f>'MSW BWN'!B42</f>
        <v>0</v>
      </c>
      <c r="AF45" s="56">
        <f>'MSW BWN'!C42</f>
        <v>0</v>
      </c>
      <c r="AH45" s="61" t="e">
        <f>Extra!#REF!/4000</f>
        <v>#REF!</v>
      </c>
      <c r="AI45" s="61" t="e">
        <f>Extra!#REF!/4000</f>
        <v>#REF!</v>
      </c>
      <c r="AJ45" s="61" t="e">
        <f>Extra!#REF!/4000</f>
        <v>#REF!</v>
      </c>
      <c r="AK45" s="61" t="e">
        <f>Extra!#REF!/4000</f>
        <v>#REF!</v>
      </c>
      <c r="AL45" s="61"/>
      <c r="AM45" s="61" t="e">
        <f t="shared" si="6"/>
        <v>#REF!</v>
      </c>
      <c r="AO45" s="61" t="e">
        <f>Extra!#REF!/4000</f>
        <v>#REF!</v>
      </c>
      <c r="AP45" s="61" t="e">
        <f>Extra!#REF!/4000</f>
        <v>#REF!</v>
      </c>
      <c r="AQ45" s="61" t="e">
        <f>Extra!#REF!/4000</f>
        <v>#REF!</v>
      </c>
      <c r="AR45" s="61" t="e">
        <f>Extra!#REF!/4000</f>
        <v>#REF!</v>
      </c>
      <c r="AS45" s="61"/>
      <c r="AT45" s="61" t="e">
        <f t="shared" si="7"/>
        <v>#REF!</v>
      </c>
      <c r="AV45" s="56">
        <f>Extra!C41/4000</f>
        <v>0</v>
      </c>
    </row>
    <row r="46" spans="1:48">
      <c r="A46" s="54">
        <f>(BAWANA!B43+BAWANA!C43+BAWANA!D43+BAWANA!E43)/4000</f>
        <v>0.08</v>
      </c>
      <c r="B46" s="54">
        <f>(BAWANA!F43+BAWANA!G43)/4000</f>
        <v>0.16</v>
      </c>
      <c r="C46" s="54"/>
      <c r="D46" s="54">
        <f t="shared" si="0"/>
        <v>0.24</v>
      </c>
      <c r="E46" s="55"/>
      <c r="F46" s="43"/>
      <c r="G46" s="54">
        <f>(BAWANA!Q43+BAWANA!R43+BAWANA!S43+BAWANA!T43)/4000</f>
        <v>6.7500000000000004E-2</v>
      </c>
      <c r="H46" s="54">
        <f>(BAWANA!U43+BAWANA!V43)/4000</f>
        <v>0</v>
      </c>
      <c r="I46" s="54"/>
      <c r="J46" s="54">
        <f t="shared" si="3"/>
        <v>6.7500000000000004E-2</v>
      </c>
      <c r="L46" s="56">
        <f>BTPS!B43/4000</f>
        <v>0</v>
      </c>
      <c r="M46" s="56">
        <f>BTPS!C43/4000</f>
        <v>0</v>
      </c>
      <c r="N46" s="56"/>
      <c r="O46" s="57">
        <v>0.41666666666666669</v>
      </c>
      <c r="P46">
        <f>EDWPCL!B43</f>
        <v>0</v>
      </c>
      <c r="Q46">
        <f>EDWPCL!C43</f>
        <v>0</v>
      </c>
      <c r="S46" s="62" t="e">
        <f>(Extra!#REF!+Extra!#REF!)/4000</f>
        <v>#REF!</v>
      </c>
      <c r="T46" s="62" t="e">
        <f>(Extra!#REF!+Extra!#REF!)/4000</f>
        <v>#REF!</v>
      </c>
      <c r="U46" s="62"/>
      <c r="V46" s="62" t="e">
        <f t="shared" si="4"/>
        <v>#REF!</v>
      </c>
      <c r="W46" s="63"/>
      <c r="Y46" s="62" t="e">
        <f>(Extra!#REF!+Extra!#REF!)/4000</f>
        <v>#REF!</v>
      </c>
      <c r="Z46" s="62" t="e">
        <f>(Extra!#REF!+Extra!#REF!)/4000</f>
        <v>#REF!</v>
      </c>
      <c r="AA46" s="62"/>
      <c r="AB46" s="62" t="e">
        <f t="shared" si="5"/>
        <v>#REF!</v>
      </c>
      <c r="AC46" s="63"/>
      <c r="AD46" s="57">
        <v>0.41666666666666669</v>
      </c>
      <c r="AE46" s="56">
        <f>'MSW BWN'!B43</f>
        <v>0</v>
      </c>
      <c r="AF46" s="56">
        <f>'MSW BWN'!C43</f>
        <v>0</v>
      </c>
      <c r="AH46" s="61" t="e">
        <f>Extra!#REF!/4000</f>
        <v>#REF!</v>
      </c>
      <c r="AI46" s="61" t="e">
        <f>Extra!#REF!/4000</f>
        <v>#REF!</v>
      </c>
      <c r="AJ46" s="61" t="e">
        <f>Extra!#REF!/4000</f>
        <v>#REF!</v>
      </c>
      <c r="AK46" s="61" t="e">
        <f>Extra!#REF!/4000</f>
        <v>#REF!</v>
      </c>
      <c r="AL46" s="61"/>
      <c r="AM46" s="61" t="e">
        <f t="shared" si="6"/>
        <v>#REF!</v>
      </c>
      <c r="AO46" s="61" t="e">
        <f>Extra!#REF!/4000</f>
        <v>#REF!</v>
      </c>
      <c r="AP46" s="61" t="e">
        <f>Extra!#REF!/4000</f>
        <v>#REF!</v>
      </c>
      <c r="AQ46" s="61" t="e">
        <f>Extra!#REF!/4000</f>
        <v>#REF!</v>
      </c>
      <c r="AR46" s="61" t="e">
        <f>Extra!#REF!/4000</f>
        <v>#REF!</v>
      </c>
      <c r="AS46" s="61"/>
      <c r="AT46" s="61" t="e">
        <f t="shared" si="7"/>
        <v>#REF!</v>
      </c>
      <c r="AV46" s="56">
        <f>Extra!C42/4000</f>
        <v>0</v>
      </c>
    </row>
    <row r="47" spans="1:48">
      <c r="A47" s="54">
        <f>(BAWANA!B44+BAWANA!C44+BAWANA!D44+BAWANA!E44)/4000</f>
        <v>0.08</v>
      </c>
      <c r="B47" s="54">
        <f>(BAWANA!F44+BAWANA!G44)/4000</f>
        <v>0.16</v>
      </c>
      <c r="C47" s="54"/>
      <c r="D47" s="54">
        <f t="shared" si="0"/>
        <v>0.24</v>
      </c>
      <c r="E47" s="55"/>
      <c r="F47" s="43"/>
      <c r="G47" s="54">
        <f>(BAWANA!Q44+BAWANA!R44+BAWANA!S44+BAWANA!T44)/4000</f>
        <v>6.7500000000000004E-2</v>
      </c>
      <c r="H47" s="54">
        <f>(BAWANA!U44+BAWANA!V44)/4000</f>
        <v>0</v>
      </c>
      <c r="I47" s="54"/>
      <c r="J47" s="54">
        <f t="shared" si="3"/>
        <v>6.7500000000000004E-2</v>
      </c>
      <c r="L47" s="56">
        <f>BTPS!B44/4000</f>
        <v>0</v>
      </c>
      <c r="M47" s="56">
        <f>BTPS!C44/4000</f>
        <v>0</v>
      </c>
      <c r="N47" s="56"/>
      <c r="O47" s="64">
        <v>0.42708333333333331</v>
      </c>
      <c r="P47">
        <f>EDWPCL!B44</f>
        <v>0</v>
      </c>
      <c r="Q47">
        <f>EDWPCL!C44</f>
        <v>0</v>
      </c>
      <c r="S47" s="62" t="e">
        <f>(Extra!#REF!+Extra!#REF!)/4000</f>
        <v>#REF!</v>
      </c>
      <c r="T47" s="62" t="e">
        <f>(Extra!#REF!+Extra!#REF!)/4000</f>
        <v>#REF!</v>
      </c>
      <c r="U47" s="62"/>
      <c r="V47" s="62" t="e">
        <f t="shared" si="4"/>
        <v>#REF!</v>
      </c>
      <c r="W47" s="63"/>
      <c r="Y47" s="62" t="e">
        <f>(Extra!#REF!+Extra!#REF!)/4000</f>
        <v>#REF!</v>
      </c>
      <c r="Z47" s="62" t="e">
        <f>(Extra!#REF!+Extra!#REF!)/4000</f>
        <v>#REF!</v>
      </c>
      <c r="AA47" s="62"/>
      <c r="AB47" s="62" t="e">
        <f t="shared" si="5"/>
        <v>#REF!</v>
      </c>
      <c r="AC47" s="63"/>
      <c r="AD47" s="64">
        <v>0.42708333333333331</v>
      </c>
      <c r="AE47" s="56">
        <f>'MSW BWN'!B44</f>
        <v>0</v>
      </c>
      <c r="AF47" s="56">
        <f>'MSW BWN'!C44</f>
        <v>0</v>
      </c>
      <c r="AH47" s="61" t="e">
        <f>Extra!#REF!/4000</f>
        <v>#REF!</v>
      </c>
      <c r="AI47" s="61" t="e">
        <f>Extra!#REF!/4000</f>
        <v>#REF!</v>
      </c>
      <c r="AJ47" s="61" t="e">
        <f>Extra!#REF!/4000</f>
        <v>#REF!</v>
      </c>
      <c r="AK47" s="61" t="e">
        <f>Extra!#REF!/4000</f>
        <v>#REF!</v>
      </c>
      <c r="AL47" s="61"/>
      <c r="AM47" s="61" t="e">
        <f t="shared" si="6"/>
        <v>#REF!</v>
      </c>
      <c r="AO47" s="61" t="e">
        <f>Extra!#REF!/4000</f>
        <v>#REF!</v>
      </c>
      <c r="AP47" s="61" t="e">
        <f>Extra!#REF!/4000</f>
        <v>#REF!</v>
      </c>
      <c r="AQ47" s="61" t="e">
        <f>Extra!#REF!/4000</f>
        <v>#REF!</v>
      </c>
      <c r="AR47" s="61" t="e">
        <f>Extra!#REF!/4000</f>
        <v>#REF!</v>
      </c>
      <c r="AS47" s="61"/>
      <c r="AT47" s="61" t="e">
        <f t="shared" si="7"/>
        <v>#REF!</v>
      </c>
      <c r="AU47" s="34"/>
      <c r="AV47" s="56">
        <f>Extra!C43/4000</f>
        <v>0</v>
      </c>
    </row>
    <row r="48" spans="1:48">
      <c r="A48" s="54">
        <f>(BAWANA!B45+BAWANA!C45+BAWANA!D45+BAWANA!E45)/4000</f>
        <v>0.08</v>
      </c>
      <c r="B48" s="54">
        <f>(BAWANA!F45+BAWANA!G45)/4000</f>
        <v>0.16</v>
      </c>
      <c r="C48" s="54"/>
      <c r="D48" s="54">
        <f t="shared" si="0"/>
        <v>0.24</v>
      </c>
      <c r="E48" s="55"/>
      <c r="F48" s="43"/>
      <c r="G48" s="54">
        <f>(BAWANA!Q45+BAWANA!R45+BAWANA!S45+BAWANA!T45)/4000</f>
        <v>6.7500000000000004E-2</v>
      </c>
      <c r="H48" s="54">
        <f>(BAWANA!U45+BAWANA!V45)/4000</f>
        <v>0</v>
      </c>
      <c r="I48" s="54"/>
      <c r="J48" s="54">
        <f t="shared" si="3"/>
        <v>6.7500000000000004E-2</v>
      </c>
      <c r="L48" s="56">
        <f>BTPS!B45/4000</f>
        <v>0</v>
      </c>
      <c r="M48" s="56">
        <f>BTPS!C45/4000</f>
        <v>0</v>
      </c>
      <c r="N48" s="56"/>
      <c r="O48" s="57">
        <v>0.4375</v>
      </c>
      <c r="P48">
        <f>EDWPCL!B45</f>
        <v>0</v>
      </c>
      <c r="Q48">
        <f>EDWPCL!C45</f>
        <v>0</v>
      </c>
      <c r="S48" s="62" t="e">
        <f>(Extra!#REF!+Extra!#REF!)/4000</f>
        <v>#REF!</v>
      </c>
      <c r="T48" s="62" t="e">
        <f>(Extra!#REF!+Extra!#REF!)/4000</f>
        <v>#REF!</v>
      </c>
      <c r="U48" s="62"/>
      <c r="V48" s="62" t="e">
        <f t="shared" si="4"/>
        <v>#REF!</v>
      </c>
      <c r="W48" s="63"/>
      <c r="Y48" s="62" t="e">
        <f>(Extra!#REF!+Extra!#REF!)/4000</f>
        <v>#REF!</v>
      </c>
      <c r="Z48" s="62" t="e">
        <f>(Extra!#REF!+Extra!#REF!)/4000</f>
        <v>#REF!</v>
      </c>
      <c r="AA48" s="62"/>
      <c r="AB48" s="62" t="e">
        <f t="shared" si="5"/>
        <v>#REF!</v>
      </c>
      <c r="AC48" s="63"/>
      <c r="AD48" s="57">
        <v>0.4375</v>
      </c>
      <c r="AE48" s="56">
        <f>'MSW BWN'!B45</f>
        <v>0</v>
      </c>
      <c r="AF48" s="56">
        <f>'MSW BWN'!C45</f>
        <v>0</v>
      </c>
      <c r="AH48" s="61" t="e">
        <f>Extra!#REF!/4000</f>
        <v>#REF!</v>
      </c>
      <c r="AI48" s="61" t="e">
        <f>Extra!#REF!/4000</f>
        <v>#REF!</v>
      </c>
      <c r="AJ48" s="61" t="e">
        <f>Extra!#REF!/4000</f>
        <v>#REF!</v>
      </c>
      <c r="AK48" s="61" t="e">
        <f>Extra!#REF!/4000</f>
        <v>#REF!</v>
      </c>
      <c r="AL48" s="61"/>
      <c r="AM48" s="61" t="e">
        <f t="shared" si="6"/>
        <v>#REF!</v>
      </c>
      <c r="AO48" s="61" t="e">
        <f>Extra!#REF!/4000</f>
        <v>#REF!</v>
      </c>
      <c r="AP48" s="61" t="e">
        <f>Extra!#REF!/4000</f>
        <v>#REF!</v>
      </c>
      <c r="AQ48" s="61" t="e">
        <f>Extra!#REF!/4000</f>
        <v>#REF!</v>
      </c>
      <c r="AR48" s="61" t="e">
        <f>Extra!#REF!/4000</f>
        <v>#REF!</v>
      </c>
      <c r="AS48" s="61"/>
      <c r="AT48" s="61" t="e">
        <f t="shared" si="7"/>
        <v>#REF!</v>
      </c>
      <c r="AV48" s="56">
        <f>Extra!C44/4000</f>
        <v>0</v>
      </c>
    </row>
    <row r="49" spans="1:48">
      <c r="A49" s="54">
        <f>(BAWANA!B46+BAWANA!C46+BAWANA!D46+BAWANA!E46)/4000</f>
        <v>0.08</v>
      </c>
      <c r="B49" s="54">
        <f>(BAWANA!F46+BAWANA!G46)/4000</f>
        <v>0.16</v>
      </c>
      <c r="C49" s="54"/>
      <c r="D49" s="54">
        <f t="shared" si="0"/>
        <v>0.24</v>
      </c>
      <c r="E49" s="55"/>
      <c r="F49" s="43"/>
      <c r="G49" s="54">
        <f>(BAWANA!Q46+BAWANA!R46+BAWANA!S46+BAWANA!T46)/4000</f>
        <v>6.7500000000000004E-2</v>
      </c>
      <c r="H49" s="54">
        <f>(BAWANA!U46+BAWANA!V46)/4000</f>
        <v>0</v>
      </c>
      <c r="I49" s="54"/>
      <c r="J49" s="54">
        <f t="shared" si="3"/>
        <v>6.7500000000000004E-2</v>
      </c>
      <c r="L49" s="56">
        <f>BTPS!B46/4000</f>
        <v>0</v>
      </c>
      <c r="M49" s="56">
        <f>BTPS!C46/4000</f>
        <v>0</v>
      </c>
      <c r="N49" s="56"/>
      <c r="O49" s="57">
        <v>0.44791666666666669</v>
      </c>
      <c r="P49">
        <f>EDWPCL!B46</f>
        <v>0</v>
      </c>
      <c r="Q49">
        <f>EDWPCL!C46</f>
        <v>0</v>
      </c>
      <c r="S49" s="62" t="e">
        <f>(Extra!#REF!+Extra!#REF!)/4000</f>
        <v>#REF!</v>
      </c>
      <c r="T49" s="62" t="e">
        <f>(Extra!#REF!+Extra!#REF!)/4000</f>
        <v>#REF!</v>
      </c>
      <c r="U49" s="62"/>
      <c r="V49" s="62" t="e">
        <f t="shared" si="4"/>
        <v>#REF!</v>
      </c>
      <c r="W49" s="63"/>
      <c r="Y49" s="62" t="e">
        <f>(Extra!#REF!+Extra!#REF!)/4000</f>
        <v>#REF!</v>
      </c>
      <c r="Z49" s="62" t="e">
        <f>(Extra!#REF!+Extra!#REF!)/4000</f>
        <v>#REF!</v>
      </c>
      <c r="AA49" s="62"/>
      <c r="AB49" s="62" t="e">
        <f t="shared" si="5"/>
        <v>#REF!</v>
      </c>
      <c r="AC49" s="63"/>
      <c r="AD49" s="57">
        <v>0.44791666666666669</v>
      </c>
      <c r="AE49" s="56">
        <f>'MSW BWN'!B46</f>
        <v>0</v>
      </c>
      <c r="AF49" s="56">
        <f>'MSW BWN'!C46</f>
        <v>0</v>
      </c>
      <c r="AH49" s="61" t="e">
        <f>Extra!#REF!/4000</f>
        <v>#REF!</v>
      </c>
      <c r="AI49" s="61" t="e">
        <f>Extra!#REF!/4000</f>
        <v>#REF!</v>
      </c>
      <c r="AJ49" s="61" t="e">
        <f>Extra!#REF!/4000</f>
        <v>#REF!</v>
      </c>
      <c r="AK49" s="61" t="e">
        <f>Extra!#REF!/4000</f>
        <v>#REF!</v>
      </c>
      <c r="AL49" s="61"/>
      <c r="AM49" s="61" t="e">
        <f t="shared" si="6"/>
        <v>#REF!</v>
      </c>
      <c r="AO49" s="61" t="e">
        <f>Extra!#REF!/4000</f>
        <v>#REF!</v>
      </c>
      <c r="AP49" s="61" t="e">
        <f>Extra!#REF!/4000</f>
        <v>#REF!</v>
      </c>
      <c r="AQ49" s="61" t="e">
        <f>Extra!#REF!/4000</f>
        <v>#REF!</v>
      </c>
      <c r="AR49" s="61" t="e">
        <f>Extra!#REF!/4000</f>
        <v>#REF!</v>
      </c>
      <c r="AS49" s="61"/>
      <c r="AT49" s="61" t="e">
        <f t="shared" si="7"/>
        <v>#REF!</v>
      </c>
      <c r="AV49" s="56">
        <f>Extra!C45/4000</f>
        <v>0</v>
      </c>
    </row>
    <row r="50" spans="1:48">
      <c r="A50" s="54">
        <f>(BAWANA!B47+BAWANA!C47+BAWANA!D47+BAWANA!E47)/4000</f>
        <v>0.08</v>
      </c>
      <c r="B50" s="54">
        <f>(BAWANA!F47+BAWANA!G47)/4000</f>
        <v>0.16</v>
      </c>
      <c r="C50" s="54"/>
      <c r="D50" s="54">
        <f t="shared" si="0"/>
        <v>0.24</v>
      </c>
      <c r="E50" s="55"/>
      <c r="F50" s="43"/>
      <c r="G50" s="54">
        <f>(BAWANA!Q47+BAWANA!R47+BAWANA!S47+BAWANA!T47)/4000</f>
        <v>6.7500000000000004E-2</v>
      </c>
      <c r="H50" s="54">
        <f>(BAWANA!U47+BAWANA!V47)/4000</f>
        <v>0</v>
      </c>
      <c r="I50" s="54"/>
      <c r="J50" s="54">
        <f t="shared" si="3"/>
        <v>6.7500000000000004E-2</v>
      </c>
      <c r="L50" s="56">
        <f>BTPS!B47/4000</f>
        <v>0</v>
      </c>
      <c r="M50" s="56">
        <f>BTPS!C47/4000</f>
        <v>0</v>
      </c>
      <c r="N50" s="56"/>
      <c r="O50" s="57">
        <v>0.45833333333333331</v>
      </c>
      <c r="P50">
        <f>EDWPCL!B47</f>
        <v>0</v>
      </c>
      <c r="Q50">
        <f>EDWPCL!C47</f>
        <v>0</v>
      </c>
      <c r="S50" s="62" t="e">
        <f>(Extra!#REF!+Extra!#REF!)/4000</f>
        <v>#REF!</v>
      </c>
      <c r="T50" s="62" t="e">
        <f>(Extra!#REF!+Extra!#REF!)/4000</f>
        <v>#REF!</v>
      </c>
      <c r="U50" s="62"/>
      <c r="V50" s="62" t="e">
        <f t="shared" si="4"/>
        <v>#REF!</v>
      </c>
      <c r="W50" s="63"/>
      <c r="Y50" s="62" t="e">
        <f>(Extra!#REF!+Extra!#REF!)/4000</f>
        <v>#REF!</v>
      </c>
      <c r="Z50" s="62" t="e">
        <f>(Extra!#REF!+Extra!#REF!)/4000</f>
        <v>#REF!</v>
      </c>
      <c r="AA50" s="62"/>
      <c r="AB50" s="62" t="e">
        <f t="shared" si="5"/>
        <v>#REF!</v>
      </c>
      <c r="AC50" s="63"/>
      <c r="AD50" s="57">
        <v>0.45833333333333331</v>
      </c>
      <c r="AE50" s="56">
        <f>'MSW BWN'!B47</f>
        <v>0</v>
      </c>
      <c r="AF50" s="56">
        <f>'MSW BWN'!C47</f>
        <v>0</v>
      </c>
      <c r="AH50" s="61" t="e">
        <f>Extra!#REF!/4000</f>
        <v>#REF!</v>
      </c>
      <c r="AI50" s="61" t="e">
        <f>Extra!#REF!/4000</f>
        <v>#REF!</v>
      </c>
      <c r="AJ50" s="61" t="e">
        <f>Extra!#REF!/4000</f>
        <v>#REF!</v>
      </c>
      <c r="AK50" s="61" t="e">
        <f>Extra!#REF!/4000</f>
        <v>#REF!</v>
      </c>
      <c r="AL50" s="61"/>
      <c r="AM50" s="61" t="e">
        <f t="shared" si="6"/>
        <v>#REF!</v>
      </c>
      <c r="AO50" s="61" t="e">
        <f>Extra!#REF!/4000</f>
        <v>#REF!</v>
      </c>
      <c r="AP50" s="61" t="e">
        <f>Extra!#REF!/4000</f>
        <v>#REF!</v>
      </c>
      <c r="AQ50" s="61" t="e">
        <f>Extra!#REF!/4000</f>
        <v>#REF!</v>
      </c>
      <c r="AR50" s="61" t="e">
        <f>Extra!#REF!/4000</f>
        <v>#REF!</v>
      </c>
      <c r="AS50" s="61"/>
      <c r="AT50" s="61" t="e">
        <f t="shared" si="7"/>
        <v>#REF!</v>
      </c>
      <c r="AV50" s="56">
        <f>Extra!C46/4000</f>
        <v>0</v>
      </c>
    </row>
    <row r="51" spans="1:48">
      <c r="A51" s="54">
        <f>(BAWANA!B48+BAWANA!C48+BAWANA!D48+BAWANA!E48)/4000</f>
        <v>0.08</v>
      </c>
      <c r="B51" s="54">
        <f>(BAWANA!F48+BAWANA!G48)/4000</f>
        <v>0.16</v>
      </c>
      <c r="C51" s="54"/>
      <c r="D51" s="54">
        <f t="shared" si="0"/>
        <v>0.24</v>
      </c>
      <c r="E51" s="55"/>
      <c r="F51" s="43"/>
      <c r="G51" s="54">
        <f>(BAWANA!Q48+BAWANA!R48+BAWANA!S48+BAWANA!T48)/4000</f>
        <v>6.7500000000000004E-2</v>
      </c>
      <c r="H51" s="54">
        <f>(BAWANA!U48+BAWANA!V48)/4000</f>
        <v>0</v>
      </c>
      <c r="I51" s="54"/>
      <c r="J51" s="54">
        <f t="shared" si="3"/>
        <v>6.7500000000000004E-2</v>
      </c>
      <c r="L51" s="56">
        <f>BTPS!B48/4000</f>
        <v>0</v>
      </c>
      <c r="M51" s="56">
        <f>BTPS!C48/4000</f>
        <v>0</v>
      </c>
      <c r="N51" s="56"/>
      <c r="O51" s="57">
        <v>0.46875</v>
      </c>
      <c r="P51">
        <f>EDWPCL!B48</f>
        <v>0</v>
      </c>
      <c r="Q51">
        <f>EDWPCL!C48</f>
        <v>0</v>
      </c>
      <c r="S51" s="62" t="e">
        <f>(Extra!#REF!+Extra!#REF!)/4000</f>
        <v>#REF!</v>
      </c>
      <c r="T51" s="62" t="e">
        <f>(Extra!#REF!+Extra!#REF!)/4000</f>
        <v>#REF!</v>
      </c>
      <c r="U51" s="62"/>
      <c r="V51" s="62" t="e">
        <f t="shared" si="4"/>
        <v>#REF!</v>
      </c>
      <c r="W51" s="63"/>
      <c r="Y51" s="62" t="e">
        <f>(Extra!#REF!+Extra!#REF!)/4000</f>
        <v>#REF!</v>
      </c>
      <c r="Z51" s="62" t="e">
        <f>(Extra!#REF!+Extra!#REF!)/4000</f>
        <v>#REF!</v>
      </c>
      <c r="AA51" s="62"/>
      <c r="AB51" s="62" t="e">
        <f t="shared" si="5"/>
        <v>#REF!</v>
      </c>
      <c r="AC51" s="63"/>
      <c r="AD51" s="57">
        <v>0.46875</v>
      </c>
      <c r="AE51" s="56">
        <f>'MSW BWN'!B48</f>
        <v>0</v>
      </c>
      <c r="AF51" s="56">
        <f>'MSW BWN'!C48</f>
        <v>0</v>
      </c>
      <c r="AH51" s="61" t="e">
        <f>Extra!#REF!/4000</f>
        <v>#REF!</v>
      </c>
      <c r="AI51" s="61" t="e">
        <f>Extra!#REF!/4000</f>
        <v>#REF!</v>
      </c>
      <c r="AJ51" s="61" t="e">
        <f>Extra!#REF!/4000</f>
        <v>#REF!</v>
      </c>
      <c r="AK51" s="61" t="e">
        <f>Extra!#REF!/4000</f>
        <v>#REF!</v>
      </c>
      <c r="AL51" s="61"/>
      <c r="AM51" s="61" t="e">
        <f t="shared" si="6"/>
        <v>#REF!</v>
      </c>
      <c r="AO51" s="61" t="e">
        <f>Extra!#REF!/4000</f>
        <v>#REF!</v>
      </c>
      <c r="AP51" s="61" t="e">
        <f>Extra!#REF!/4000</f>
        <v>#REF!</v>
      </c>
      <c r="AQ51" s="61" t="e">
        <f>Extra!#REF!/4000</f>
        <v>#REF!</v>
      </c>
      <c r="AR51" s="61" t="e">
        <f>Extra!#REF!/4000</f>
        <v>#REF!</v>
      </c>
      <c r="AS51" s="61"/>
      <c r="AT51" s="61" t="e">
        <f t="shared" si="7"/>
        <v>#REF!</v>
      </c>
      <c r="AV51" s="56">
        <f>Extra!C47/4000</f>
        <v>0</v>
      </c>
    </row>
    <row r="52" spans="1:48">
      <c r="A52" s="54">
        <f>(BAWANA!B49+BAWANA!C49+BAWANA!D49+BAWANA!E49)/4000</f>
        <v>0.08</v>
      </c>
      <c r="B52" s="54">
        <f>(BAWANA!F49+BAWANA!G49)/4000</f>
        <v>0.16</v>
      </c>
      <c r="C52" s="54"/>
      <c r="D52" s="54">
        <f t="shared" si="0"/>
        <v>0.24</v>
      </c>
      <c r="E52" s="55"/>
      <c r="F52" s="43"/>
      <c r="G52" s="54">
        <f>(BAWANA!Q49+BAWANA!R49+BAWANA!S49+BAWANA!T49)/4000</f>
        <v>6.7500000000000004E-2</v>
      </c>
      <c r="H52" s="54">
        <f>(BAWANA!U49+BAWANA!V49)/4000</f>
        <v>0</v>
      </c>
      <c r="I52" s="54"/>
      <c r="J52" s="54">
        <f t="shared" si="3"/>
        <v>6.7500000000000004E-2</v>
      </c>
      <c r="L52" s="56">
        <f>BTPS!B49/4000</f>
        <v>0</v>
      </c>
      <c r="M52" s="56">
        <f>BTPS!C49/4000</f>
        <v>0</v>
      </c>
      <c r="N52" s="56"/>
      <c r="O52" s="57">
        <v>0.47916666666666669</v>
      </c>
      <c r="P52">
        <f>EDWPCL!B49</f>
        <v>0</v>
      </c>
      <c r="Q52">
        <f>EDWPCL!C49</f>
        <v>0</v>
      </c>
      <c r="S52" s="62" t="e">
        <f>(Extra!#REF!+Extra!#REF!)/4000</f>
        <v>#REF!</v>
      </c>
      <c r="T52" s="62" t="e">
        <f>(Extra!#REF!+Extra!#REF!)/4000</f>
        <v>#REF!</v>
      </c>
      <c r="U52" s="62"/>
      <c r="V52" s="62" t="e">
        <f t="shared" si="4"/>
        <v>#REF!</v>
      </c>
      <c r="W52" s="63"/>
      <c r="Y52" s="62" t="e">
        <f>(Extra!#REF!+Extra!#REF!)/4000</f>
        <v>#REF!</v>
      </c>
      <c r="Z52" s="62" t="e">
        <f>(Extra!#REF!+Extra!#REF!)/4000</f>
        <v>#REF!</v>
      </c>
      <c r="AA52" s="62"/>
      <c r="AB52" s="62" t="e">
        <f t="shared" si="5"/>
        <v>#REF!</v>
      </c>
      <c r="AC52" s="63"/>
      <c r="AD52" s="57">
        <v>0.47916666666666669</v>
      </c>
      <c r="AE52" s="56">
        <f>'MSW BWN'!B49</f>
        <v>0</v>
      </c>
      <c r="AF52" s="56">
        <f>'MSW BWN'!C49</f>
        <v>0</v>
      </c>
      <c r="AH52" s="61" t="e">
        <f>Extra!#REF!/4000</f>
        <v>#REF!</v>
      </c>
      <c r="AI52" s="61" t="e">
        <f>Extra!#REF!/4000</f>
        <v>#REF!</v>
      </c>
      <c r="AJ52" s="61" t="e">
        <f>Extra!#REF!/4000</f>
        <v>#REF!</v>
      </c>
      <c r="AK52" s="61" t="e">
        <f>Extra!#REF!/4000</f>
        <v>#REF!</v>
      </c>
      <c r="AL52" s="61"/>
      <c r="AM52" s="61" t="e">
        <f t="shared" si="6"/>
        <v>#REF!</v>
      </c>
      <c r="AO52" s="61" t="e">
        <f>Extra!#REF!/4000</f>
        <v>#REF!</v>
      </c>
      <c r="AP52" s="61" t="e">
        <f>Extra!#REF!/4000</f>
        <v>#REF!</v>
      </c>
      <c r="AQ52" s="61" t="e">
        <f>Extra!#REF!/4000</f>
        <v>#REF!</v>
      </c>
      <c r="AR52" s="61" t="e">
        <f>Extra!#REF!/4000</f>
        <v>#REF!</v>
      </c>
      <c r="AS52" s="61"/>
      <c r="AT52" s="61" t="e">
        <f t="shared" si="7"/>
        <v>#REF!</v>
      </c>
      <c r="AV52" s="56">
        <f>Extra!C48/4000</f>
        <v>0</v>
      </c>
    </row>
    <row r="53" spans="1:48">
      <c r="A53" s="54">
        <f>(BAWANA!B50+BAWANA!C50+BAWANA!D50+BAWANA!E50)/4000</f>
        <v>0.08</v>
      </c>
      <c r="B53" s="54">
        <f>(BAWANA!F50+BAWANA!G50)/4000</f>
        <v>0.16</v>
      </c>
      <c r="C53" s="54"/>
      <c r="D53" s="54">
        <f t="shared" si="0"/>
        <v>0.24</v>
      </c>
      <c r="E53" s="55"/>
      <c r="F53" s="43"/>
      <c r="G53" s="54">
        <f>(BAWANA!Q50+BAWANA!R50+BAWANA!S50+BAWANA!T50)/4000</f>
        <v>6.7500000000000004E-2</v>
      </c>
      <c r="H53" s="54">
        <f>(BAWANA!U50+BAWANA!V50)/4000</f>
        <v>0</v>
      </c>
      <c r="I53" s="54"/>
      <c r="J53" s="54">
        <f t="shared" si="3"/>
        <v>6.7500000000000004E-2</v>
      </c>
      <c r="L53" s="56">
        <f>BTPS!B50/4000</f>
        <v>0</v>
      </c>
      <c r="M53" s="56">
        <f>BTPS!C50/4000</f>
        <v>0</v>
      </c>
      <c r="N53" s="56"/>
      <c r="O53" s="57">
        <v>0.48958333333333331</v>
      </c>
      <c r="P53">
        <f>EDWPCL!B50</f>
        <v>0</v>
      </c>
      <c r="Q53">
        <f>EDWPCL!C50</f>
        <v>0</v>
      </c>
      <c r="S53" s="62" t="e">
        <f>(Extra!#REF!+Extra!#REF!)/4000</f>
        <v>#REF!</v>
      </c>
      <c r="T53" s="62" t="e">
        <f>(Extra!#REF!+Extra!#REF!)/4000</f>
        <v>#REF!</v>
      </c>
      <c r="U53" s="62"/>
      <c r="V53" s="62" t="e">
        <f t="shared" si="4"/>
        <v>#REF!</v>
      </c>
      <c r="W53" s="63"/>
      <c r="Y53" s="62" t="e">
        <f>(Extra!#REF!+Extra!#REF!)/4000</f>
        <v>#REF!</v>
      </c>
      <c r="Z53" s="62" t="e">
        <f>(Extra!#REF!+Extra!#REF!)/4000</f>
        <v>#REF!</v>
      </c>
      <c r="AA53" s="62"/>
      <c r="AB53" s="62" t="e">
        <f t="shared" si="5"/>
        <v>#REF!</v>
      </c>
      <c r="AC53" s="63"/>
      <c r="AD53" s="57">
        <v>0.48958333333333331</v>
      </c>
      <c r="AE53" s="56">
        <f>'MSW BWN'!B50</f>
        <v>0</v>
      </c>
      <c r="AF53" s="56">
        <f>'MSW BWN'!C50</f>
        <v>0</v>
      </c>
      <c r="AH53" s="61" t="e">
        <f>Extra!#REF!/4000</f>
        <v>#REF!</v>
      </c>
      <c r="AI53" s="61" t="e">
        <f>Extra!#REF!/4000</f>
        <v>#REF!</v>
      </c>
      <c r="AJ53" s="61" t="e">
        <f>Extra!#REF!/4000</f>
        <v>#REF!</v>
      </c>
      <c r="AK53" s="61" t="e">
        <f>Extra!#REF!/4000</f>
        <v>#REF!</v>
      </c>
      <c r="AL53" s="61"/>
      <c r="AM53" s="61" t="e">
        <f t="shared" si="6"/>
        <v>#REF!</v>
      </c>
      <c r="AO53" s="61" t="e">
        <f>Extra!#REF!/4000</f>
        <v>#REF!</v>
      </c>
      <c r="AP53" s="61" t="e">
        <f>Extra!#REF!/4000</f>
        <v>#REF!</v>
      </c>
      <c r="AQ53" s="61" t="e">
        <f>Extra!#REF!/4000</f>
        <v>#REF!</v>
      </c>
      <c r="AR53" s="61" t="e">
        <f>Extra!#REF!/4000</f>
        <v>#REF!</v>
      </c>
      <c r="AS53" s="61"/>
      <c r="AT53" s="61" t="e">
        <f t="shared" si="7"/>
        <v>#REF!</v>
      </c>
      <c r="AV53" s="56">
        <f>Extra!C49/4000</f>
        <v>0</v>
      </c>
    </row>
    <row r="54" spans="1:48">
      <c r="A54" s="54">
        <f>(BAWANA!B51+BAWANA!C51+BAWANA!D51+BAWANA!E51)/4000</f>
        <v>0.08</v>
      </c>
      <c r="B54" s="54">
        <f>(BAWANA!F51+BAWANA!G51)/4000</f>
        <v>0.155</v>
      </c>
      <c r="C54" s="54"/>
      <c r="D54" s="54">
        <f t="shared" si="0"/>
        <v>0.23499999999999999</v>
      </c>
      <c r="E54" s="55"/>
      <c r="F54" s="43"/>
      <c r="G54" s="54">
        <f>(BAWANA!Q51+BAWANA!R51+BAWANA!S51+BAWANA!T51)/4000</f>
        <v>6.7500000000000004E-2</v>
      </c>
      <c r="H54" s="54">
        <f>(BAWANA!U51+BAWANA!V51)/4000</f>
        <v>0</v>
      </c>
      <c r="I54" s="54"/>
      <c r="J54" s="54">
        <f t="shared" si="3"/>
        <v>6.7500000000000004E-2</v>
      </c>
      <c r="L54" s="56">
        <f>BTPS!B51/4000</f>
        <v>0</v>
      </c>
      <c r="M54" s="56">
        <f>BTPS!C51/4000</f>
        <v>0</v>
      </c>
      <c r="N54" s="56"/>
      <c r="O54" s="57">
        <v>0.5</v>
      </c>
      <c r="P54">
        <f>EDWPCL!B51</f>
        <v>0</v>
      </c>
      <c r="Q54">
        <f>EDWPCL!C51</f>
        <v>0</v>
      </c>
      <c r="S54" s="62" t="e">
        <f>(Extra!#REF!+Extra!#REF!)/4000</f>
        <v>#REF!</v>
      </c>
      <c r="T54" s="62" t="e">
        <f>(Extra!#REF!+Extra!#REF!)/4000</f>
        <v>#REF!</v>
      </c>
      <c r="U54" s="62"/>
      <c r="V54" s="62" t="e">
        <f t="shared" si="4"/>
        <v>#REF!</v>
      </c>
      <c r="W54" s="63"/>
      <c r="Y54" s="62" t="e">
        <f>(Extra!#REF!+Extra!#REF!)/4000</f>
        <v>#REF!</v>
      </c>
      <c r="Z54" s="62" t="e">
        <f>(Extra!#REF!+Extra!#REF!)/4000</f>
        <v>#REF!</v>
      </c>
      <c r="AA54" s="62"/>
      <c r="AB54" s="62" t="e">
        <f t="shared" si="5"/>
        <v>#REF!</v>
      </c>
      <c r="AC54" s="63"/>
      <c r="AD54" s="57">
        <v>0.5</v>
      </c>
      <c r="AE54" s="56">
        <f>'MSW BWN'!B51</f>
        <v>0</v>
      </c>
      <c r="AF54" s="56">
        <f>'MSW BWN'!C51</f>
        <v>0</v>
      </c>
      <c r="AH54" s="61" t="e">
        <f>Extra!#REF!/4000</f>
        <v>#REF!</v>
      </c>
      <c r="AI54" s="61" t="e">
        <f>Extra!#REF!/4000</f>
        <v>#REF!</v>
      </c>
      <c r="AJ54" s="61" t="e">
        <f>Extra!#REF!/4000</f>
        <v>#REF!</v>
      </c>
      <c r="AK54" s="61" t="e">
        <f>Extra!#REF!/4000</f>
        <v>#REF!</v>
      </c>
      <c r="AL54" s="61"/>
      <c r="AM54" s="61" t="e">
        <f t="shared" si="6"/>
        <v>#REF!</v>
      </c>
      <c r="AO54" s="61" t="e">
        <f>Extra!#REF!/4000</f>
        <v>#REF!</v>
      </c>
      <c r="AP54" s="61" t="e">
        <f>Extra!#REF!/4000</f>
        <v>#REF!</v>
      </c>
      <c r="AQ54" s="61" t="e">
        <f>Extra!#REF!/4000</f>
        <v>#REF!</v>
      </c>
      <c r="AR54" s="61" t="e">
        <f>Extra!#REF!/4000</f>
        <v>#REF!</v>
      </c>
      <c r="AS54" s="61"/>
      <c r="AT54" s="61" t="e">
        <f t="shared" si="7"/>
        <v>#REF!</v>
      </c>
      <c r="AV54" s="56">
        <f>Extra!C50/4000</f>
        <v>0</v>
      </c>
    </row>
    <row r="55" spans="1:48">
      <c r="A55" s="54">
        <f>(BAWANA!B52+BAWANA!C52+BAWANA!D52+BAWANA!E52)/4000</f>
        <v>0.08</v>
      </c>
      <c r="B55" s="54">
        <f>(BAWANA!F52+BAWANA!G52)/4000</f>
        <v>0.155</v>
      </c>
      <c r="C55" s="54"/>
      <c r="D55" s="54">
        <f t="shared" si="0"/>
        <v>0.23499999999999999</v>
      </c>
      <c r="E55" s="55"/>
      <c r="F55" s="43"/>
      <c r="G55" s="54">
        <f>(BAWANA!Q52+BAWANA!R52+BAWANA!S52+BAWANA!T52)/4000</f>
        <v>6.7500000000000004E-2</v>
      </c>
      <c r="H55" s="54">
        <f>(BAWANA!U52+BAWANA!V52)/4000</f>
        <v>0</v>
      </c>
      <c r="I55" s="54"/>
      <c r="J55" s="54">
        <f t="shared" si="3"/>
        <v>6.7500000000000004E-2</v>
      </c>
      <c r="L55" s="56">
        <f>BTPS!B52/4000</f>
        <v>0</v>
      </c>
      <c r="M55" s="56">
        <f>BTPS!C52/4000</f>
        <v>0</v>
      </c>
      <c r="N55" s="56"/>
      <c r="O55" s="57">
        <v>0.51041666666666663</v>
      </c>
      <c r="P55">
        <f>EDWPCL!B52</f>
        <v>0</v>
      </c>
      <c r="Q55">
        <f>EDWPCL!C52</f>
        <v>0</v>
      </c>
      <c r="S55" s="62" t="e">
        <f>(Extra!#REF!+Extra!#REF!)/4000</f>
        <v>#REF!</v>
      </c>
      <c r="T55" s="62" t="e">
        <f>(Extra!#REF!+Extra!#REF!)/4000</f>
        <v>#REF!</v>
      </c>
      <c r="U55" s="62"/>
      <c r="V55" s="62" t="e">
        <f t="shared" si="4"/>
        <v>#REF!</v>
      </c>
      <c r="W55" s="63"/>
      <c r="Y55" s="62" t="e">
        <f>(Extra!#REF!+Extra!#REF!)/4000</f>
        <v>#REF!</v>
      </c>
      <c r="Z55" s="62" t="e">
        <f>(Extra!#REF!+Extra!#REF!)/4000</f>
        <v>#REF!</v>
      </c>
      <c r="AA55" s="62"/>
      <c r="AB55" s="62" t="e">
        <f t="shared" si="5"/>
        <v>#REF!</v>
      </c>
      <c r="AC55" s="65"/>
      <c r="AD55" s="57">
        <v>0.51041666666666663</v>
      </c>
      <c r="AE55" s="56">
        <f>'MSW BWN'!B52</f>
        <v>0</v>
      </c>
      <c r="AF55" s="56">
        <f>'MSW BWN'!C52</f>
        <v>0</v>
      </c>
      <c r="AH55" s="61" t="e">
        <f>Extra!#REF!/4000</f>
        <v>#REF!</v>
      </c>
      <c r="AI55" s="61" t="e">
        <f>Extra!#REF!/4000</f>
        <v>#REF!</v>
      </c>
      <c r="AJ55" s="61" t="e">
        <f>Extra!#REF!/4000</f>
        <v>#REF!</v>
      </c>
      <c r="AK55" s="61" t="e">
        <f>Extra!#REF!/4000</f>
        <v>#REF!</v>
      </c>
      <c r="AL55" s="61"/>
      <c r="AM55" s="61" t="e">
        <f t="shared" si="6"/>
        <v>#REF!</v>
      </c>
      <c r="AO55" s="61" t="e">
        <f>Extra!#REF!/4000</f>
        <v>#REF!</v>
      </c>
      <c r="AP55" s="61" t="e">
        <f>Extra!#REF!/4000</f>
        <v>#REF!</v>
      </c>
      <c r="AQ55" s="61" t="e">
        <f>Extra!#REF!/4000</f>
        <v>#REF!</v>
      </c>
      <c r="AR55" s="61" t="e">
        <f>Extra!#REF!/4000</f>
        <v>#REF!</v>
      </c>
      <c r="AS55" s="61"/>
      <c r="AT55" s="61" t="e">
        <f t="shared" si="7"/>
        <v>#REF!</v>
      </c>
      <c r="AV55" s="56">
        <f>Extra!C51/4000</f>
        <v>0</v>
      </c>
    </row>
    <row r="56" spans="1:48">
      <c r="A56" s="54">
        <f>(BAWANA!B53+BAWANA!C53+BAWANA!D53+BAWANA!E53)/4000</f>
        <v>0.08</v>
      </c>
      <c r="B56" s="54">
        <f>(BAWANA!F53+BAWANA!G53)/4000</f>
        <v>0.155</v>
      </c>
      <c r="C56" s="54"/>
      <c r="D56" s="54">
        <f t="shared" si="0"/>
        <v>0.23499999999999999</v>
      </c>
      <c r="E56" s="55"/>
      <c r="F56" s="43"/>
      <c r="G56" s="54">
        <f>(BAWANA!Q53+BAWANA!R53+BAWANA!S53+BAWANA!T53)/4000</f>
        <v>6.7500000000000004E-2</v>
      </c>
      <c r="H56" s="54">
        <f>(BAWANA!U53+BAWANA!V53)/4000</f>
        <v>0</v>
      </c>
      <c r="I56" s="54"/>
      <c r="J56" s="54">
        <f t="shared" si="3"/>
        <v>6.7500000000000004E-2</v>
      </c>
      <c r="L56" s="56">
        <f>BTPS!B53/4000</f>
        <v>0</v>
      </c>
      <c r="M56" s="56">
        <f>BTPS!C53/4000</f>
        <v>0</v>
      </c>
      <c r="N56" s="56"/>
      <c r="O56" s="57">
        <v>0.52083333333333337</v>
      </c>
      <c r="P56">
        <f>EDWPCL!B53</f>
        <v>0</v>
      </c>
      <c r="Q56">
        <f>EDWPCL!C53</f>
        <v>0</v>
      </c>
      <c r="S56" s="62" t="e">
        <f>(Extra!#REF!+Extra!#REF!)/4000</f>
        <v>#REF!</v>
      </c>
      <c r="T56" s="62" t="e">
        <f>(Extra!#REF!+Extra!#REF!)/4000</f>
        <v>#REF!</v>
      </c>
      <c r="U56" s="62"/>
      <c r="V56" s="62" t="e">
        <f t="shared" si="4"/>
        <v>#REF!</v>
      </c>
      <c r="W56" s="63"/>
      <c r="Y56" s="62" t="e">
        <f>(Extra!#REF!+Extra!#REF!)/4000</f>
        <v>#REF!</v>
      </c>
      <c r="Z56" s="62" t="e">
        <f>(Extra!#REF!+Extra!#REF!)/4000</f>
        <v>#REF!</v>
      </c>
      <c r="AA56" s="62"/>
      <c r="AB56" s="62" t="e">
        <f t="shared" si="5"/>
        <v>#REF!</v>
      </c>
      <c r="AC56" s="66"/>
      <c r="AD56" s="57">
        <v>0.52083333333333337</v>
      </c>
      <c r="AE56" s="56">
        <f>'MSW BWN'!B53</f>
        <v>0</v>
      </c>
      <c r="AF56" s="56">
        <f>'MSW BWN'!C53</f>
        <v>0</v>
      </c>
      <c r="AH56" s="61" t="e">
        <f>Extra!#REF!/4000</f>
        <v>#REF!</v>
      </c>
      <c r="AI56" s="61" t="e">
        <f>Extra!#REF!/4000</f>
        <v>#REF!</v>
      </c>
      <c r="AJ56" s="61" t="e">
        <f>Extra!#REF!/4000</f>
        <v>#REF!</v>
      </c>
      <c r="AK56" s="61" t="e">
        <f>Extra!#REF!/4000</f>
        <v>#REF!</v>
      </c>
      <c r="AL56" s="61"/>
      <c r="AM56" s="61" t="e">
        <f t="shared" si="6"/>
        <v>#REF!</v>
      </c>
      <c r="AO56" s="61" t="e">
        <f>Extra!#REF!/4000</f>
        <v>#REF!</v>
      </c>
      <c r="AP56" s="61" t="e">
        <f>Extra!#REF!/4000</f>
        <v>#REF!</v>
      </c>
      <c r="AQ56" s="61" t="e">
        <f>Extra!#REF!/4000</f>
        <v>#REF!</v>
      </c>
      <c r="AR56" s="61" t="e">
        <f>Extra!#REF!/4000</f>
        <v>#REF!</v>
      </c>
      <c r="AS56" s="61"/>
      <c r="AT56" s="61" t="e">
        <f t="shared" si="7"/>
        <v>#REF!</v>
      </c>
      <c r="AV56" s="56">
        <f>Extra!C52/4000</f>
        <v>0</v>
      </c>
    </row>
    <row r="57" spans="1:48">
      <c r="A57" s="54">
        <f>(BAWANA!B54+BAWANA!C54+BAWANA!D54+BAWANA!E54)/4000</f>
        <v>0.08</v>
      </c>
      <c r="B57" s="54">
        <f>(BAWANA!F54+BAWANA!G54)/4000</f>
        <v>0.155</v>
      </c>
      <c r="C57" s="54"/>
      <c r="D57" s="54">
        <f t="shared" si="0"/>
        <v>0.23499999999999999</v>
      </c>
      <c r="E57" s="55"/>
      <c r="F57" s="43"/>
      <c r="G57" s="54">
        <f>(BAWANA!Q54+BAWANA!R54+BAWANA!S54+BAWANA!T54)/4000</f>
        <v>6.7500000000000004E-2</v>
      </c>
      <c r="H57" s="54">
        <f>(BAWANA!U54+BAWANA!V54)/4000</f>
        <v>0</v>
      </c>
      <c r="I57" s="54"/>
      <c r="J57" s="54">
        <f t="shared" si="3"/>
        <v>6.7500000000000004E-2</v>
      </c>
      <c r="L57" s="56">
        <f>BTPS!B54/4000</f>
        <v>0</v>
      </c>
      <c r="M57" s="56">
        <f>BTPS!C54/4000</f>
        <v>0</v>
      </c>
      <c r="N57" s="56"/>
      <c r="O57" s="57">
        <v>0.53125</v>
      </c>
      <c r="P57">
        <f>EDWPCL!B54</f>
        <v>0</v>
      </c>
      <c r="Q57">
        <f>EDWPCL!C54</f>
        <v>0</v>
      </c>
      <c r="S57" s="62" t="e">
        <f>(Extra!#REF!+Extra!#REF!)/4000</f>
        <v>#REF!</v>
      </c>
      <c r="T57" s="62" t="e">
        <f>(Extra!#REF!+Extra!#REF!)/4000</f>
        <v>#REF!</v>
      </c>
      <c r="U57" s="62"/>
      <c r="V57" s="62" t="e">
        <f t="shared" si="4"/>
        <v>#REF!</v>
      </c>
      <c r="W57" s="63"/>
      <c r="Y57" s="62" t="e">
        <f>(Extra!#REF!+Extra!#REF!)/4000</f>
        <v>#REF!</v>
      </c>
      <c r="Z57" s="62" t="e">
        <f>(Extra!#REF!+Extra!#REF!)/4000</f>
        <v>#REF!</v>
      </c>
      <c r="AA57" s="62"/>
      <c r="AB57" s="62" t="e">
        <f t="shared" si="5"/>
        <v>#REF!</v>
      </c>
      <c r="AD57" s="57">
        <v>0.53125</v>
      </c>
      <c r="AE57" s="56">
        <f>'MSW BWN'!B54</f>
        <v>0</v>
      </c>
      <c r="AF57" s="56">
        <f>'MSW BWN'!C54</f>
        <v>0</v>
      </c>
      <c r="AH57" s="61" t="e">
        <f>Extra!#REF!/4000</f>
        <v>#REF!</v>
      </c>
      <c r="AI57" s="61" t="e">
        <f>Extra!#REF!/4000</f>
        <v>#REF!</v>
      </c>
      <c r="AJ57" s="61" t="e">
        <f>Extra!#REF!/4000</f>
        <v>#REF!</v>
      </c>
      <c r="AK57" s="61" t="e">
        <f>Extra!#REF!/4000</f>
        <v>#REF!</v>
      </c>
      <c r="AL57" s="61"/>
      <c r="AM57" s="61" t="e">
        <f t="shared" si="6"/>
        <v>#REF!</v>
      </c>
      <c r="AO57" s="61" t="e">
        <f>Extra!#REF!/4000</f>
        <v>#REF!</v>
      </c>
      <c r="AP57" s="61" t="e">
        <f>Extra!#REF!/4000</f>
        <v>#REF!</v>
      </c>
      <c r="AQ57" s="61" t="e">
        <f>Extra!#REF!/4000</f>
        <v>#REF!</v>
      </c>
      <c r="AR57" s="61" t="e">
        <f>Extra!#REF!/4000</f>
        <v>#REF!</v>
      </c>
      <c r="AS57" s="61"/>
      <c r="AT57" s="61" t="e">
        <f t="shared" si="7"/>
        <v>#REF!</v>
      </c>
      <c r="AV57" s="56">
        <f>Extra!C53/4000</f>
        <v>0</v>
      </c>
    </row>
    <row r="58" spans="1:48">
      <c r="A58" s="54">
        <f>(BAWANA!B55+BAWANA!C55+BAWANA!D55+BAWANA!E55)/4000</f>
        <v>0.08</v>
      </c>
      <c r="B58" s="54">
        <f>(BAWANA!F55+BAWANA!G55)/4000</f>
        <v>0.155</v>
      </c>
      <c r="C58" s="54"/>
      <c r="D58" s="54">
        <f t="shared" si="0"/>
        <v>0.23499999999999999</v>
      </c>
      <c r="E58" s="55"/>
      <c r="F58" s="43"/>
      <c r="G58" s="54">
        <f>(BAWANA!Q55+BAWANA!R55+BAWANA!S55+BAWANA!T55)/4000</f>
        <v>6.7500000000000004E-2</v>
      </c>
      <c r="H58" s="54">
        <f>(BAWANA!U55+BAWANA!V55)/4000</f>
        <v>0</v>
      </c>
      <c r="I58" s="54"/>
      <c r="J58" s="54">
        <f t="shared" si="3"/>
        <v>6.7500000000000004E-2</v>
      </c>
      <c r="L58" s="56">
        <f>BTPS!B55/4000</f>
        <v>0</v>
      </c>
      <c r="M58" s="56">
        <f>BTPS!C55/4000</f>
        <v>0</v>
      </c>
      <c r="N58" s="56"/>
      <c r="O58" s="57">
        <v>0.54166666666666663</v>
      </c>
      <c r="P58">
        <f>EDWPCL!B55</f>
        <v>0</v>
      </c>
      <c r="Q58">
        <f>EDWPCL!C55</f>
        <v>0</v>
      </c>
      <c r="S58" s="62" t="e">
        <f>(Extra!#REF!+Extra!#REF!)/4000</f>
        <v>#REF!</v>
      </c>
      <c r="T58" s="62" t="e">
        <f>(Extra!#REF!+Extra!#REF!)/4000</f>
        <v>#REF!</v>
      </c>
      <c r="U58" s="62"/>
      <c r="V58" s="62" t="e">
        <f t="shared" si="4"/>
        <v>#REF!</v>
      </c>
      <c r="W58" s="63"/>
      <c r="Y58" s="62" t="e">
        <f>(Extra!#REF!+Extra!#REF!)/4000</f>
        <v>#REF!</v>
      </c>
      <c r="Z58" s="62" t="e">
        <f>(Extra!#REF!+Extra!#REF!)/4000</f>
        <v>#REF!</v>
      </c>
      <c r="AA58" s="62"/>
      <c r="AB58" s="62" t="e">
        <f t="shared" si="5"/>
        <v>#REF!</v>
      </c>
      <c r="AD58" s="57">
        <v>0.54166666666666663</v>
      </c>
      <c r="AE58" s="56">
        <f>'MSW BWN'!B55</f>
        <v>0</v>
      </c>
      <c r="AF58" s="56">
        <f>'MSW BWN'!C55</f>
        <v>0</v>
      </c>
      <c r="AH58" s="61" t="e">
        <f>Extra!#REF!/4000</f>
        <v>#REF!</v>
      </c>
      <c r="AI58" s="61" t="e">
        <f>Extra!#REF!/4000</f>
        <v>#REF!</v>
      </c>
      <c r="AJ58" s="61" t="e">
        <f>Extra!#REF!/4000</f>
        <v>#REF!</v>
      </c>
      <c r="AK58" s="61" t="e">
        <f>Extra!#REF!/4000</f>
        <v>#REF!</v>
      </c>
      <c r="AL58" s="61"/>
      <c r="AM58" s="61" t="e">
        <f t="shared" si="6"/>
        <v>#REF!</v>
      </c>
      <c r="AO58" s="61" t="e">
        <f>Extra!#REF!/4000</f>
        <v>#REF!</v>
      </c>
      <c r="AP58" s="61" t="e">
        <f>Extra!#REF!/4000</f>
        <v>#REF!</v>
      </c>
      <c r="AQ58" s="61" t="e">
        <f>Extra!#REF!/4000</f>
        <v>#REF!</v>
      </c>
      <c r="AR58" s="61" t="e">
        <f>Extra!#REF!/4000</f>
        <v>#REF!</v>
      </c>
      <c r="AS58" s="61"/>
      <c r="AT58" s="61" t="e">
        <f t="shared" si="7"/>
        <v>#REF!</v>
      </c>
      <c r="AV58" s="56">
        <f>Extra!C54/4000</f>
        <v>0</v>
      </c>
    </row>
    <row r="59" spans="1:48">
      <c r="A59" s="54">
        <f>(BAWANA!B56+BAWANA!C56+BAWANA!D56+BAWANA!E56)/4000</f>
        <v>0.08</v>
      </c>
      <c r="B59" s="54">
        <f>(BAWANA!F56+BAWANA!G56)/4000</f>
        <v>0.155</v>
      </c>
      <c r="C59" s="54"/>
      <c r="D59" s="54">
        <f t="shared" si="0"/>
        <v>0.23499999999999999</v>
      </c>
      <c r="E59" s="55"/>
      <c r="F59" s="43"/>
      <c r="G59" s="54">
        <f>(BAWANA!Q56+BAWANA!R56+BAWANA!S56+BAWANA!T56)/4000</f>
        <v>6.7500000000000004E-2</v>
      </c>
      <c r="H59" s="54">
        <f>(BAWANA!U56+BAWANA!V56)/4000</f>
        <v>0</v>
      </c>
      <c r="I59" s="54"/>
      <c r="J59" s="54">
        <f t="shared" si="3"/>
        <v>6.7500000000000004E-2</v>
      </c>
      <c r="L59" s="56">
        <f>BTPS!B56/4000</f>
        <v>0</v>
      </c>
      <c r="M59" s="56">
        <f>BTPS!C56/4000</f>
        <v>0</v>
      </c>
      <c r="N59" s="56"/>
      <c r="O59" s="64">
        <v>0.55208333333333337</v>
      </c>
      <c r="P59">
        <f>EDWPCL!B56</f>
        <v>0</v>
      </c>
      <c r="Q59">
        <f>EDWPCL!C56</f>
        <v>0</v>
      </c>
      <c r="S59" s="62" t="e">
        <f>(Extra!#REF!+Extra!#REF!)/4000</f>
        <v>#REF!</v>
      </c>
      <c r="T59" s="62" t="e">
        <f>(Extra!#REF!+Extra!#REF!)/4000</f>
        <v>#REF!</v>
      </c>
      <c r="U59" s="62"/>
      <c r="V59" s="62" t="e">
        <f t="shared" si="4"/>
        <v>#REF!</v>
      </c>
      <c r="W59" s="63"/>
      <c r="Y59" s="62" t="e">
        <f>(Extra!#REF!+Extra!#REF!)/4000</f>
        <v>#REF!</v>
      </c>
      <c r="Z59" s="62" t="e">
        <f>(Extra!#REF!+Extra!#REF!)/4000</f>
        <v>#REF!</v>
      </c>
      <c r="AA59" s="62"/>
      <c r="AB59" s="62" t="e">
        <f t="shared" si="5"/>
        <v>#REF!</v>
      </c>
      <c r="AD59" s="64">
        <v>0.55208333333333337</v>
      </c>
      <c r="AE59" s="56">
        <f>'MSW BWN'!B56</f>
        <v>0</v>
      </c>
      <c r="AF59" s="56">
        <f>'MSW BWN'!C56</f>
        <v>0</v>
      </c>
      <c r="AH59" s="61" t="e">
        <f>Extra!#REF!/4000</f>
        <v>#REF!</v>
      </c>
      <c r="AI59" s="61" t="e">
        <f>Extra!#REF!/4000</f>
        <v>#REF!</v>
      </c>
      <c r="AJ59" s="61" t="e">
        <f>Extra!#REF!/4000</f>
        <v>#REF!</v>
      </c>
      <c r="AK59" s="61" t="e">
        <f>Extra!#REF!/4000</f>
        <v>#REF!</v>
      </c>
      <c r="AL59" s="61"/>
      <c r="AM59" s="61" t="e">
        <f t="shared" si="6"/>
        <v>#REF!</v>
      </c>
      <c r="AO59" s="61" t="e">
        <f>Extra!#REF!/4000</f>
        <v>#REF!</v>
      </c>
      <c r="AP59" s="61" t="e">
        <f>Extra!#REF!/4000</f>
        <v>#REF!</v>
      </c>
      <c r="AQ59" s="61" t="e">
        <f>Extra!#REF!/4000</f>
        <v>#REF!</v>
      </c>
      <c r="AR59" s="61" t="e">
        <f>Extra!#REF!/4000</f>
        <v>#REF!</v>
      </c>
      <c r="AS59" s="61"/>
      <c r="AT59" s="61" t="e">
        <f t="shared" si="7"/>
        <v>#REF!</v>
      </c>
      <c r="AV59" s="56">
        <f>Extra!C55/4000</f>
        <v>0</v>
      </c>
    </row>
    <row r="60" spans="1:48">
      <c r="A60" s="54">
        <f>(BAWANA!B57+BAWANA!C57+BAWANA!D57+BAWANA!E57)/4000</f>
        <v>0.08</v>
      </c>
      <c r="B60" s="54">
        <f>(BAWANA!F57+BAWANA!G57)/4000</f>
        <v>0.155</v>
      </c>
      <c r="C60" s="54"/>
      <c r="D60" s="54">
        <f t="shared" si="0"/>
        <v>0.23499999999999999</v>
      </c>
      <c r="E60" s="55"/>
      <c r="F60" s="43"/>
      <c r="G60" s="54">
        <f>(BAWANA!Q57+BAWANA!R57+BAWANA!S57+BAWANA!T57)/4000</f>
        <v>6.7500000000000004E-2</v>
      </c>
      <c r="H60" s="54">
        <f>(BAWANA!U57+BAWANA!V57)/4000</f>
        <v>0</v>
      </c>
      <c r="I60" s="54"/>
      <c r="J60" s="54">
        <f t="shared" si="3"/>
        <v>6.7500000000000004E-2</v>
      </c>
      <c r="L60" s="56">
        <f>BTPS!B57/4000</f>
        <v>0</v>
      </c>
      <c r="M60" s="56">
        <f>BTPS!C57/4000</f>
        <v>0</v>
      </c>
      <c r="N60" s="56"/>
      <c r="O60" s="64">
        <v>0.5625</v>
      </c>
      <c r="P60">
        <f>EDWPCL!B57</f>
        <v>0</v>
      </c>
      <c r="Q60">
        <f>EDWPCL!C57</f>
        <v>0</v>
      </c>
      <c r="S60" s="62" t="e">
        <f>(Extra!#REF!+Extra!#REF!)/4000</f>
        <v>#REF!</v>
      </c>
      <c r="T60" s="62" t="e">
        <f>(Extra!#REF!+Extra!#REF!)/4000</f>
        <v>#REF!</v>
      </c>
      <c r="U60" s="62"/>
      <c r="V60" s="62" t="e">
        <f t="shared" si="4"/>
        <v>#REF!</v>
      </c>
      <c r="W60" s="63"/>
      <c r="Y60" s="62" t="e">
        <f>(Extra!#REF!+Extra!#REF!)/4000</f>
        <v>#REF!</v>
      </c>
      <c r="Z60" s="62" t="e">
        <f>(Extra!#REF!+Extra!#REF!)/4000</f>
        <v>#REF!</v>
      </c>
      <c r="AA60" s="62"/>
      <c r="AB60" s="62" t="e">
        <f t="shared" si="5"/>
        <v>#REF!</v>
      </c>
      <c r="AD60" s="64">
        <v>0.5625</v>
      </c>
      <c r="AE60" s="56">
        <f>'MSW BWN'!B57</f>
        <v>0</v>
      </c>
      <c r="AF60" s="56">
        <f>'MSW BWN'!C57</f>
        <v>0</v>
      </c>
      <c r="AH60" s="61" t="e">
        <f>Extra!#REF!/4000</f>
        <v>#REF!</v>
      </c>
      <c r="AI60" s="61" t="e">
        <f>Extra!#REF!/4000</f>
        <v>#REF!</v>
      </c>
      <c r="AJ60" s="61" t="e">
        <f>Extra!#REF!/4000</f>
        <v>#REF!</v>
      </c>
      <c r="AK60" s="61" t="e">
        <f>Extra!#REF!/4000</f>
        <v>#REF!</v>
      </c>
      <c r="AL60" s="61"/>
      <c r="AM60" s="61" t="e">
        <f t="shared" si="6"/>
        <v>#REF!</v>
      </c>
      <c r="AO60" s="61" t="e">
        <f>Extra!#REF!/4000</f>
        <v>#REF!</v>
      </c>
      <c r="AP60" s="61" t="e">
        <f>Extra!#REF!/4000</f>
        <v>#REF!</v>
      </c>
      <c r="AQ60" s="61" t="e">
        <f>Extra!#REF!/4000</f>
        <v>#REF!</v>
      </c>
      <c r="AR60" s="61" t="e">
        <f>Extra!#REF!/4000</f>
        <v>#REF!</v>
      </c>
      <c r="AS60" s="61"/>
      <c r="AT60" s="61" t="e">
        <f t="shared" si="7"/>
        <v>#REF!</v>
      </c>
      <c r="AV60" s="56">
        <f>Extra!C56/4000</f>
        <v>0</v>
      </c>
    </row>
    <row r="61" spans="1:48">
      <c r="A61" s="54">
        <f>(BAWANA!B58+BAWANA!C58+BAWANA!D58+BAWANA!E58)/4000</f>
        <v>0.08</v>
      </c>
      <c r="B61" s="54">
        <f>(BAWANA!F58+BAWANA!G58)/4000</f>
        <v>0.155</v>
      </c>
      <c r="C61" s="54"/>
      <c r="D61" s="54">
        <f t="shared" si="0"/>
        <v>0.23499999999999999</v>
      </c>
      <c r="E61" s="55"/>
      <c r="F61" s="43"/>
      <c r="G61" s="54">
        <f>(BAWANA!Q58+BAWANA!R58+BAWANA!S58+BAWANA!T58)/4000</f>
        <v>6.7500000000000004E-2</v>
      </c>
      <c r="H61" s="54">
        <f>(BAWANA!U58+BAWANA!V58)/4000</f>
        <v>0</v>
      </c>
      <c r="I61" s="54"/>
      <c r="J61" s="54">
        <f t="shared" si="3"/>
        <v>6.7500000000000004E-2</v>
      </c>
      <c r="L61" s="56">
        <f>BTPS!B58/4000</f>
        <v>0</v>
      </c>
      <c r="M61" s="56">
        <f>BTPS!C58/4000</f>
        <v>0</v>
      </c>
      <c r="N61" s="56"/>
      <c r="O61" s="64">
        <v>0.57291666666666663</v>
      </c>
      <c r="P61">
        <f>EDWPCL!B58</f>
        <v>0</v>
      </c>
      <c r="Q61">
        <f>EDWPCL!C58</f>
        <v>0</v>
      </c>
      <c r="S61" s="62" t="e">
        <f>(Extra!#REF!+Extra!#REF!)/4000</f>
        <v>#REF!</v>
      </c>
      <c r="T61" s="62" t="e">
        <f>(Extra!#REF!+Extra!#REF!)/4000</f>
        <v>#REF!</v>
      </c>
      <c r="U61" s="62"/>
      <c r="V61" s="62" t="e">
        <f t="shared" si="4"/>
        <v>#REF!</v>
      </c>
      <c r="W61" s="63"/>
      <c r="Y61" s="62" t="e">
        <f>(Extra!#REF!+Extra!#REF!)/4000</f>
        <v>#REF!</v>
      </c>
      <c r="Z61" s="62" t="e">
        <f>(Extra!#REF!+Extra!#REF!)/4000</f>
        <v>#REF!</v>
      </c>
      <c r="AA61" s="62"/>
      <c r="AB61" s="62" t="e">
        <f t="shared" si="5"/>
        <v>#REF!</v>
      </c>
      <c r="AC61" s="63"/>
      <c r="AD61" s="64">
        <v>0.57291666666666663</v>
      </c>
      <c r="AE61" s="56">
        <f>'MSW BWN'!B58</f>
        <v>0</v>
      </c>
      <c r="AF61" s="56">
        <f>'MSW BWN'!C58</f>
        <v>0</v>
      </c>
      <c r="AH61" s="61" t="e">
        <f>Extra!#REF!/4000</f>
        <v>#REF!</v>
      </c>
      <c r="AI61" s="61" t="e">
        <f>Extra!#REF!/4000</f>
        <v>#REF!</v>
      </c>
      <c r="AJ61" s="61" t="e">
        <f>Extra!#REF!/4000</f>
        <v>#REF!</v>
      </c>
      <c r="AK61" s="61" t="e">
        <f>Extra!#REF!/4000</f>
        <v>#REF!</v>
      </c>
      <c r="AL61" s="61"/>
      <c r="AM61" s="61" t="e">
        <f t="shared" si="6"/>
        <v>#REF!</v>
      </c>
      <c r="AO61" s="61" t="e">
        <f>Extra!#REF!/4000</f>
        <v>#REF!</v>
      </c>
      <c r="AP61" s="61" t="e">
        <f>Extra!#REF!/4000</f>
        <v>#REF!</v>
      </c>
      <c r="AQ61" s="61" t="e">
        <f>Extra!#REF!/4000</f>
        <v>#REF!</v>
      </c>
      <c r="AR61" s="61" t="e">
        <f>Extra!#REF!/4000</f>
        <v>#REF!</v>
      </c>
      <c r="AS61" s="61"/>
      <c r="AT61" s="61" t="e">
        <f t="shared" si="7"/>
        <v>#REF!</v>
      </c>
      <c r="AV61" s="56">
        <f>Extra!C57/4000</f>
        <v>0</v>
      </c>
    </row>
    <row r="62" spans="1:48">
      <c r="A62" s="54">
        <f>(BAWANA!B59+BAWANA!C59+BAWANA!D59+BAWANA!E59)/4000</f>
        <v>0.08</v>
      </c>
      <c r="B62" s="54">
        <f>(BAWANA!F59+BAWANA!G59)/4000</f>
        <v>0.155</v>
      </c>
      <c r="C62" s="54"/>
      <c r="D62" s="54">
        <f t="shared" si="0"/>
        <v>0.23499999999999999</v>
      </c>
      <c r="E62" s="55"/>
      <c r="F62" s="43"/>
      <c r="G62" s="54">
        <f>(BAWANA!Q59+BAWANA!R59+BAWANA!S59+BAWANA!T59)/4000</f>
        <v>6.7500000000000004E-2</v>
      </c>
      <c r="H62" s="54">
        <f>(BAWANA!U59+BAWANA!V59)/4000</f>
        <v>0</v>
      </c>
      <c r="I62" s="54"/>
      <c r="J62" s="54">
        <f t="shared" si="3"/>
        <v>6.7500000000000004E-2</v>
      </c>
      <c r="L62" s="56">
        <f>BTPS!B59/4000</f>
        <v>0</v>
      </c>
      <c r="M62" s="56">
        <f>BTPS!C59/4000</f>
        <v>0</v>
      </c>
      <c r="N62" s="56"/>
      <c r="O62" s="64">
        <v>0.58333333333333337</v>
      </c>
      <c r="P62">
        <f>EDWPCL!B59</f>
        <v>0</v>
      </c>
      <c r="Q62">
        <f>EDWPCL!C59</f>
        <v>0</v>
      </c>
      <c r="S62" s="62" t="e">
        <f>(Extra!#REF!+Extra!#REF!)/4000</f>
        <v>#REF!</v>
      </c>
      <c r="T62" s="62" t="e">
        <f>(Extra!#REF!+Extra!#REF!)/4000</f>
        <v>#REF!</v>
      </c>
      <c r="U62" s="62"/>
      <c r="V62" s="62" t="e">
        <f t="shared" si="4"/>
        <v>#REF!</v>
      </c>
      <c r="W62" s="63"/>
      <c r="Y62" s="62" t="e">
        <f>(Extra!#REF!+Extra!#REF!)/4000</f>
        <v>#REF!</v>
      </c>
      <c r="Z62" s="62" t="e">
        <f>(Extra!#REF!+Extra!#REF!)/4000</f>
        <v>#REF!</v>
      </c>
      <c r="AA62" s="62"/>
      <c r="AB62" s="62" t="e">
        <f t="shared" si="5"/>
        <v>#REF!</v>
      </c>
      <c r="AC62" s="63"/>
      <c r="AD62" s="64">
        <v>0.58333333333333337</v>
      </c>
      <c r="AE62" s="56">
        <f>'MSW BWN'!B59</f>
        <v>0</v>
      </c>
      <c r="AF62" s="56">
        <f>'MSW BWN'!C59</f>
        <v>0</v>
      </c>
      <c r="AH62" s="61" t="e">
        <f>Extra!#REF!/4000</f>
        <v>#REF!</v>
      </c>
      <c r="AI62" s="61" t="e">
        <f>Extra!#REF!/4000</f>
        <v>#REF!</v>
      </c>
      <c r="AJ62" s="61" t="e">
        <f>Extra!#REF!/4000</f>
        <v>#REF!</v>
      </c>
      <c r="AK62" s="61" t="e">
        <f>Extra!#REF!/4000</f>
        <v>#REF!</v>
      </c>
      <c r="AL62" s="61"/>
      <c r="AM62" s="61" t="e">
        <f t="shared" si="6"/>
        <v>#REF!</v>
      </c>
      <c r="AO62" s="61" t="e">
        <f>Extra!#REF!/4000</f>
        <v>#REF!</v>
      </c>
      <c r="AP62" s="61" t="e">
        <f>Extra!#REF!/4000</f>
        <v>#REF!</v>
      </c>
      <c r="AQ62" s="61" t="e">
        <f>Extra!#REF!/4000</f>
        <v>#REF!</v>
      </c>
      <c r="AR62" s="61" t="e">
        <f>Extra!#REF!/4000</f>
        <v>#REF!</v>
      </c>
      <c r="AS62" s="61"/>
      <c r="AT62" s="61" t="e">
        <f t="shared" si="7"/>
        <v>#REF!</v>
      </c>
      <c r="AV62" s="56">
        <f>Extra!C58/4000</f>
        <v>0</v>
      </c>
    </row>
    <row r="63" spans="1:48">
      <c r="A63" s="54">
        <f>(BAWANA!B60+BAWANA!C60+BAWANA!D60+BAWANA!E60)/4000</f>
        <v>0.08</v>
      </c>
      <c r="B63" s="54">
        <f>(BAWANA!F60+BAWANA!G60)/4000</f>
        <v>0.155</v>
      </c>
      <c r="C63" s="54"/>
      <c r="D63" s="54">
        <f t="shared" si="0"/>
        <v>0.23499999999999999</v>
      </c>
      <c r="E63" s="55"/>
      <c r="F63" s="43"/>
      <c r="G63" s="54">
        <f>(BAWANA!Q60+BAWANA!R60+BAWANA!S60+BAWANA!T60)/4000</f>
        <v>6.7500000000000004E-2</v>
      </c>
      <c r="H63" s="54">
        <f>(BAWANA!U60+BAWANA!V60)/4000</f>
        <v>0</v>
      </c>
      <c r="I63" s="54"/>
      <c r="J63" s="54">
        <f t="shared" si="3"/>
        <v>6.7500000000000004E-2</v>
      </c>
      <c r="L63" s="56">
        <f>BTPS!B60/4000</f>
        <v>0</v>
      </c>
      <c r="M63" s="56">
        <f>BTPS!C60/4000</f>
        <v>0</v>
      </c>
      <c r="N63" s="56"/>
      <c r="O63" s="64">
        <v>0.59375</v>
      </c>
      <c r="P63">
        <f>EDWPCL!B60</f>
        <v>0</v>
      </c>
      <c r="Q63">
        <f>EDWPCL!C60</f>
        <v>0</v>
      </c>
      <c r="S63" s="62" t="e">
        <f>(Extra!#REF!+Extra!#REF!)/4000</f>
        <v>#REF!</v>
      </c>
      <c r="T63" s="62" t="e">
        <f>(Extra!#REF!+Extra!#REF!)/4000</f>
        <v>#REF!</v>
      </c>
      <c r="U63" s="62"/>
      <c r="V63" s="62" t="e">
        <f t="shared" si="4"/>
        <v>#REF!</v>
      </c>
      <c r="W63" s="63"/>
      <c r="Y63" s="62" t="e">
        <f>(Extra!#REF!+Extra!#REF!)/4000</f>
        <v>#REF!</v>
      </c>
      <c r="Z63" s="62" t="e">
        <f>(Extra!#REF!+Extra!#REF!)/4000</f>
        <v>#REF!</v>
      </c>
      <c r="AA63" s="62"/>
      <c r="AB63" s="62" t="e">
        <f t="shared" si="5"/>
        <v>#REF!</v>
      </c>
      <c r="AC63" s="63"/>
      <c r="AD63" s="64">
        <v>0.59375</v>
      </c>
      <c r="AE63" s="56">
        <f>'MSW BWN'!B60</f>
        <v>0</v>
      </c>
      <c r="AF63" s="56">
        <f>'MSW BWN'!C60</f>
        <v>0</v>
      </c>
      <c r="AH63" s="61" t="e">
        <f>Extra!#REF!/4000</f>
        <v>#REF!</v>
      </c>
      <c r="AI63" s="61" t="e">
        <f>Extra!#REF!/4000</f>
        <v>#REF!</v>
      </c>
      <c r="AJ63" s="61" t="e">
        <f>Extra!#REF!/4000</f>
        <v>#REF!</v>
      </c>
      <c r="AK63" s="61" t="e">
        <f>Extra!#REF!/4000</f>
        <v>#REF!</v>
      </c>
      <c r="AL63" s="61"/>
      <c r="AM63" s="61" t="e">
        <f t="shared" si="6"/>
        <v>#REF!</v>
      </c>
      <c r="AO63" s="61" t="e">
        <f>Extra!#REF!/4000</f>
        <v>#REF!</v>
      </c>
      <c r="AP63" s="61" t="e">
        <f>Extra!#REF!/4000</f>
        <v>#REF!</v>
      </c>
      <c r="AQ63" s="61" t="e">
        <f>Extra!#REF!/4000</f>
        <v>#REF!</v>
      </c>
      <c r="AR63" s="61" t="e">
        <f>Extra!#REF!/4000</f>
        <v>#REF!</v>
      </c>
      <c r="AS63" s="61"/>
      <c r="AT63" s="61" t="e">
        <f t="shared" si="7"/>
        <v>#REF!</v>
      </c>
      <c r="AV63" s="56">
        <f>Extra!C59/4000</f>
        <v>0</v>
      </c>
    </row>
    <row r="64" spans="1:48">
      <c r="A64" s="54">
        <f>(BAWANA!B61+BAWANA!C61+BAWANA!D61+BAWANA!E61)/4000</f>
        <v>0.08</v>
      </c>
      <c r="B64" s="54">
        <f>(BAWANA!F61+BAWANA!G61)/4000</f>
        <v>0.155</v>
      </c>
      <c r="C64" s="54"/>
      <c r="D64" s="54">
        <f t="shared" si="0"/>
        <v>0.23499999999999999</v>
      </c>
      <c r="E64" s="55"/>
      <c r="F64" s="43"/>
      <c r="G64" s="54">
        <f>(BAWANA!Q61+BAWANA!R61+BAWANA!S61+BAWANA!T61)/4000</f>
        <v>6.7500000000000004E-2</v>
      </c>
      <c r="H64" s="54">
        <f>(BAWANA!U61+BAWANA!V61)/4000</f>
        <v>0</v>
      </c>
      <c r="I64" s="54"/>
      <c r="J64" s="54">
        <f t="shared" si="3"/>
        <v>6.7500000000000004E-2</v>
      </c>
      <c r="L64" s="56">
        <f>BTPS!B61/4000</f>
        <v>0</v>
      </c>
      <c r="M64" s="56">
        <f>BTPS!C61/4000</f>
        <v>0</v>
      </c>
      <c r="N64" s="56"/>
      <c r="O64" s="67">
        <v>0.60416666666666663</v>
      </c>
      <c r="P64">
        <f>EDWPCL!B61</f>
        <v>0</v>
      </c>
      <c r="Q64">
        <f>EDWPCL!C61</f>
        <v>0</v>
      </c>
      <c r="S64" s="62" t="e">
        <f>(Extra!#REF!+Extra!#REF!)/4000</f>
        <v>#REF!</v>
      </c>
      <c r="T64" s="62" t="e">
        <f>(Extra!#REF!+Extra!#REF!)/4000</f>
        <v>#REF!</v>
      </c>
      <c r="U64" s="62"/>
      <c r="V64" s="62" t="e">
        <f t="shared" si="4"/>
        <v>#REF!</v>
      </c>
      <c r="W64" s="63"/>
      <c r="Y64" s="62" t="e">
        <f>(Extra!#REF!+Extra!#REF!)/4000</f>
        <v>#REF!</v>
      </c>
      <c r="Z64" s="62" t="e">
        <f>(Extra!#REF!+Extra!#REF!)/4000</f>
        <v>#REF!</v>
      </c>
      <c r="AA64" s="62"/>
      <c r="AB64" s="62" t="e">
        <f t="shared" si="5"/>
        <v>#REF!</v>
      </c>
      <c r="AC64" s="63"/>
      <c r="AD64" s="67">
        <v>0.60416666666666663</v>
      </c>
      <c r="AE64" s="56">
        <f>'MSW BWN'!B61</f>
        <v>0</v>
      </c>
      <c r="AF64" s="56">
        <f>'MSW BWN'!C61</f>
        <v>0</v>
      </c>
      <c r="AH64" s="61" t="e">
        <f>Extra!#REF!/4000</f>
        <v>#REF!</v>
      </c>
      <c r="AI64" s="61" t="e">
        <f>Extra!#REF!/4000</f>
        <v>#REF!</v>
      </c>
      <c r="AJ64" s="61" t="e">
        <f>Extra!#REF!/4000</f>
        <v>#REF!</v>
      </c>
      <c r="AK64" s="61" t="e">
        <f>Extra!#REF!/4000</f>
        <v>#REF!</v>
      </c>
      <c r="AL64" s="61"/>
      <c r="AM64" s="61" t="e">
        <f t="shared" si="6"/>
        <v>#REF!</v>
      </c>
      <c r="AO64" s="61" t="e">
        <f>Extra!#REF!/4000</f>
        <v>#REF!</v>
      </c>
      <c r="AP64" s="61" t="e">
        <f>Extra!#REF!/4000</f>
        <v>#REF!</v>
      </c>
      <c r="AQ64" s="61" t="e">
        <f>Extra!#REF!/4000</f>
        <v>#REF!</v>
      </c>
      <c r="AR64" s="61" t="e">
        <f>Extra!#REF!/4000</f>
        <v>#REF!</v>
      </c>
      <c r="AS64" s="61"/>
      <c r="AT64" s="61" t="e">
        <f t="shared" si="7"/>
        <v>#REF!</v>
      </c>
      <c r="AV64" s="56">
        <f>Extra!C60/4000</f>
        <v>0</v>
      </c>
    </row>
    <row r="65" spans="1:48">
      <c r="A65" s="54">
        <f>(BAWANA!B62+BAWANA!C62+BAWANA!D62+BAWANA!E62)/4000</f>
        <v>0.08</v>
      </c>
      <c r="B65" s="54">
        <f>(BAWANA!F62+BAWANA!G62)/4000</f>
        <v>0.155</v>
      </c>
      <c r="C65" s="54"/>
      <c r="D65" s="54">
        <f t="shared" si="0"/>
        <v>0.23499999999999999</v>
      </c>
      <c r="E65" s="55"/>
      <c r="F65" s="43"/>
      <c r="G65" s="54">
        <f>(BAWANA!Q62+BAWANA!R62+BAWANA!S62+BAWANA!T62)/4000</f>
        <v>6.7500000000000004E-2</v>
      </c>
      <c r="H65" s="54">
        <f>(BAWANA!U62+BAWANA!V62)/4000</f>
        <v>0</v>
      </c>
      <c r="I65" s="54"/>
      <c r="J65" s="54">
        <f t="shared" si="3"/>
        <v>6.7500000000000004E-2</v>
      </c>
      <c r="L65" s="56">
        <f>BTPS!B62/4000</f>
        <v>0</v>
      </c>
      <c r="M65" s="56">
        <f>BTPS!C62/4000</f>
        <v>0</v>
      </c>
      <c r="N65" s="56"/>
      <c r="O65" s="64">
        <v>0.61458333333333337</v>
      </c>
      <c r="P65">
        <f>EDWPCL!B62</f>
        <v>0</v>
      </c>
      <c r="Q65">
        <f>EDWPCL!C62</f>
        <v>0</v>
      </c>
      <c r="S65" s="62" t="e">
        <f>(Extra!#REF!+Extra!#REF!)/4000</f>
        <v>#REF!</v>
      </c>
      <c r="T65" s="62" t="e">
        <f>(Extra!#REF!+Extra!#REF!)/4000</f>
        <v>#REF!</v>
      </c>
      <c r="U65" s="62"/>
      <c r="V65" s="62" t="e">
        <f t="shared" si="4"/>
        <v>#REF!</v>
      </c>
      <c r="W65" s="63"/>
      <c r="Y65" s="62" t="e">
        <f>(Extra!#REF!+Extra!#REF!)/4000</f>
        <v>#REF!</v>
      </c>
      <c r="Z65" s="62" t="e">
        <f>(Extra!#REF!+Extra!#REF!)/4000</f>
        <v>#REF!</v>
      </c>
      <c r="AA65" s="62"/>
      <c r="AB65" s="62" t="e">
        <f t="shared" si="5"/>
        <v>#REF!</v>
      </c>
      <c r="AC65" s="63"/>
      <c r="AD65" s="64">
        <v>0.61458333333333337</v>
      </c>
      <c r="AE65" s="56">
        <f>'MSW BWN'!B62</f>
        <v>0</v>
      </c>
      <c r="AF65" s="56">
        <f>'MSW BWN'!C62</f>
        <v>0</v>
      </c>
      <c r="AH65" s="61" t="e">
        <f>Extra!#REF!/4000</f>
        <v>#REF!</v>
      </c>
      <c r="AI65" s="61" t="e">
        <f>Extra!#REF!/4000</f>
        <v>#REF!</v>
      </c>
      <c r="AJ65" s="61" t="e">
        <f>Extra!#REF!/4000</f>
        <v>#REF!</v>
      </c>
      <c r="AK65" s="61" t="e">
        <f>Extra!#REF!/4000</f>
        <v>#REF!</v>
      </c>
      <c r="AL65" s="61"/>
      <c r="AM65" s="61" t="e">
        <f t="shared" si="6"/>
        <v>#REF!</v>
      </c>
      <c r="AO65" s="61" t="e">
        <f>Extra!#REF!/4000</f>
        <v>#REF!</v>
      </c>
      <c r="AP65" s="61" t="e">
        <f>Extra!#REF!/4000</f>
        <v>#REF!</v>
      </c>
      <c r="AQ65" s="61" t="e">
        <f>Extra!#REF!/4000</f>
        <v>#REF!</v>
      </c>
      <c r="AR65" s="61" t="e">
        <f>Extra!#REF!/4000</f>
        <v>#REF!</v>
      </c>
      <c r="AS65" s="61"/>
      <c r="AT65" s="61" t="e">
        <f t="shared" si="7"/>
        <v>#REF!</v>
      </c>
      <c r="AV65" s="56">
        <f>Extra!C61/4000</f>
        <v>0</v>
      </c>
    </row>
    <row r="66" spans="1:48">
      <c r="A66" s="54">
        <f>(BAWANA!B63+BAWANA!C63+BAWANA!D63+BAWANA!E63)/4000</f>
        <v>0.08</v>
      </c>
      <c r="B66" s="54">
        <f>(BAWANA!F63+BAWANA!G63)/4000</f>
        <v>0.155</v>
      </c>
      <c r="C66" s="54"/>
      <c r="D66" s="54">
        <f t="shared" si="0"/>
        <v>0.23499999999999999</v>
      </c>
      <c r="E66" s="55"/>
      <c r="F66" s="43"/>
      <c r="G66" s="54">
        <f>(BAWANA!Q63+BAWANA!R63+BAWANA!S63+BAWANA!T63)/4000</f>
        <v>6.7500000000000004E-2</v>
      </c>
      <c r="H66" s="54">
        <f>(BAWANA!U63+BAWANA!V63)/4000</f>
        <v>0</v>
      </c>
      <c r="I66" s="54"/>
      <c r="J66" s="54">
        <f t="shared" si="3"/>
        <v>6.7500000000000004E-2</v>
      </c>
      <c r="L66" s="56">
        <f>BTPS!B63/4000</f>
        <v>0</v>
      </c>
      <c r="M66" s="56">
        <f>BTPS!C63/4000</f>
        <v>0</v>
      </c>
      <c r="N66" s="56"/>
      <c r="O66" s="64">
        <v>0.625</v>
      </c>
      <c r="P66">
        <f>EDWPCL!B63</f>
        <v>0</v>
      </c>
      <c r="Q66">
        <f>EDWPCL!C63</f>
        <v>0</v>
      </c>
      <c r="S66" s="62" t="e">
        <f>(Extra!#REF!+Extra!#REF!)/4000</f>
        <v>#REF!</v>
      </c>
      <c r="T66" s="62" t="e">
        <f>(Extra!#REF!+Extra!#REF!)/4000</f>
        <v>#REF!</v>
      </c>
      <c r="U66" s="62"/>
      <c r="V66" s="62" t="e">
        <f t="shared" si="4"/>
        <v>#REF!</v>
      </c>
      <c r="W66" s="63"/>
      <c r="Y66" s="62" t="e">
        <f>(Extra!#REF!+Extra!#REF!)/4000</f>
        <v>#REF!</v>
      </c>
      <c r="Z66" s="62" t="e">
        <f>(Extra!#REF!+Extra!#REF!)/4000</f>
        <v>#REF!</v>
      </c>
      <c r="AA66" s="62"/>
      <c r="AB66" s="62" t="e">
        <f t="shared" si="5"/>
        <v>#REF!</v>
      </c>
      <c r="AC66" s="63"/>
      <c r="AD66" s="64">
        <v>0.625</v>
      </c>
      <c r="AE66" s="56">
        <f>'MSW BWN'!B63</f>
        <v>0</v>
      </c>
      <c r="AF66" s="56">
        <f>'MSW BWN'!C63</f>
        <v>0</v>
      </c>
      <c r="AH66" s="61" t="e">
        <f>Extra!#REF!/4000</f>
        <v>#REF!</v>
      </c>
      <c r="AI66" s="61" t="e">
        <f>Extra!#REF!/4000</f>
        <v>#REF!</v>
      </c>
      <c r="AJ66" s="61" t="e">
        <f>Extra!#REF!/4000</f>
        <v>#REF!</v>
      </c>
      <c r="AK66" s="61" t="e">
        <f>Extra!#REF!/4000</f>
        <v>#REF!</v>
      </c>
      <c r="AL66" s="61"/>
      <c r="AM66" s="61" t="e">
        <f t="shared" si="6"/>
        <v>#REF!</v>
      </c>
      <c r="AO66" s="61" t="e">
        <f>Extra!#REF!/4000</f>
        <v>#REF!</v>
      </c>
      <c r="AP66" s="61" t="e">
        <f>Extra!#REF!/4000</f>
        <v>#REF!</v>
      </c>
      <c r="AQ66" s="61" t="e">
        <f>Extra!#REF!/4000</f>
        <v>#REF!</v>
      </c>
      <c r="AR66" s="61" t="e">
        <f>Extra!#REF!/4000</f>
        <v>#REF!</v>
      </c>
      <c r="AS66" s="61"/>
      <c r="AT66" s="61" t="e">
        <f t="shared" si="7"/>
        <v>#REF!</v>
      </c>
      <c r="AV66" s="56">
        <f>Extra!C62/4000</f>
        <v>0</v>
      </c>
    </row>
    <row r="67" spans="1:48">
      <c r="A67" s="54">
        <f>(BAWANA!B64+BAWANA!C64+BAWANA!D64+BAWANA!E64)/4000</f>
        <v>0.08</v>
      </c>
      <c r="B67" s="54">
        <f>(BAWANA!F64+BAWANA!G64)/4000</f>
        <v>0.155</v>
      </c>
      <c r="C67" s="54"/>
      <c r="D67" s="54">
        <f t="shared" si="0"/>
        <v>0.23499999999999999</v>
      </c>
      <c r="E67" s="55"/>
      <c r="F67" s="43"/>
      <c r="G67" s="54">
        <f>(BAWANA!Q64+BAWANA!R64+BAWANA!S64+BAWANA!T64)/4000</f>
        <v>6.7500000000000004E-2</v>
      </c>
      <c r="H67" s="54">
        <f>(BAWANA!U64+BAWANA!V64)/4000</f>
        <v>0</v>
      </c>
      <c r="I67" s="54"/>
      <c r="J67" s="54">
        <f t="shared" si="3"/>
        <v>6.7500000000000004E-2</v>
      </c>
      <c r="L67" s="56">
        <f>BTPS!B64/4000</f>
        <v>0</v>
      </c>
      <c r="M67" s="56">
        <f>BTPS!C64/4000</f>
        <v>0</v>
      </c>
      <c r="N67" s="56"/>
      <c r="O67" s="64">
        <v>0.63541666666666663</v>
      </c>
      <c r="P67">
        <f>EDWPCL!B64</f>
        <v>0</v>
      </c>
      <c r="Q67">
        <f>EDWPCL!C64</f>
        <v>0</v>
      </c>
      <c r="S67" s="62" t="e">
        <f>(Extra!#REF!+Extra!#REF!)/4000</f>
        <v>#REF!</v>
      </c>
      <c r="T67" s="62" t="e">
        <f>(Extra!#REF!+Extra!#REF!)/4000</f>
        <v>#REF!</v>
      </c>
      <c r="U67" s="62"/>
      <c r="V67" s="62" t="e">
        <f t="shared" si="4"/>
        <v>#REF!</v>
      </c>
      <c r="W67" s="63"/>
      <c r="Y67" s="62" t="e">
        <f>(Extra!#REF!+Extra!#REF!)/4000</f>
        <v>#REF!</v>
      </c>
      <c r="Z67" s="62" t="e">
        <f>(Extra!#REF!+Extra!#REF!)/4000</f>
        <v>#REF!</v>
      </c>
      <c r="AA67" s="62"/>
      <c r="AB67" s="62" t="e">
        <f t="shared" si="5"/>
        <v>#REF!</v>
      </c>
      <c r="AC67" s="63"/>
      <c r="AD67" s="64">
        <v>0.63541666666666663</v>
      </c>
      <c r="AE67" s="56">
        <f>'MSW BWN'!B64</f>
        <v>0</v>
      </c>
      <c r="AF67" s="56">
        <f>'MSW BWN'!C64</f>
        <v>0</v>
      </c>
      <c r="AH67" s="61" t="e">
        <f>Extra!#REF!/4000</f>
        <v>#REF!</v>
      </c>
      <c r="AI67" s="61" t="e">
        <f>Extra!#REF!/4000</f>
        <v>#REF!</v>
      </c>
      <c r="AJ67" s="61" t="e">
        <f>Extra!#REF!/4000</f>
        <v>#REF!</v>
      </c>
      <c r="AK67" s="61" t="e">
        <f>Extra!#REF!/4000</f>
        <v>#REF!</v>
      </c>
      <c r="AL67" s="61"/>
      <c r="AM67" s="61" t="e">
        <f t="shared" si="6"/>
        <v>#REF!</v>
      </c>
      <c r="AO67" s="61" t="e">
        <f>Extra!#REF!/4000</f>
        <v>#REF!</v>
      </c>
      <c r="AP67" s="61" t="e">
        <f>Extra!#REF!/4000</f>
        <v>#REF!</v>
      </c>
      <c r="AQ67" s="61" t="e">
        <f>Extra!#REF!/4000</f>
        <v>#REF!</v>
      </c>
      <c r="AR67" s="61" t="e">
        <f>Extra!#REF!/4000</f>
        <v>#REF!</v>
      </c>
      <c r="AS67" s="61"/>
      <c r="AT67" s="61" t="e">
        <f t="shared" si="7"/>
        <v>#REF!</v>
      </c>
      <c r="AV67" s="56">
        <f>Extra!C63/4000</f>
        <v>0</v>
      </c>
    </row>
    <row r="68" spans="1:48">
      <c r="A68" s="54">
        <f>(BAWANA!B65+BAWANA!C65+BAWANA!D65+BAWANA!E65)/4000</f>
        <v>0.08</v>
      </c>
      <c r="B68" s="54">
        <f>(BAWANA!F65+BAWANA!G65)/4000</f>
        <v>0.155</v>
      </c>
      <c r="C68" s="54"/>
      <c r="D68" s="54">
        <f t="shared" si="0"/>
        <v>0.23499999999999999</v>
      </c>
      <c r="E68" s="55"/>
      <c r="F68" s="43"/>
      <c r="G68" s="54">
        <f>(BAWANA!Q65+BAWANA!R65+BAWANA!S65+BAWANA!T65)/4000</f>
        <v>6.7500000000000004E-2</v>
      </c>
      <c r="H68" s="54">
        <f>(BAWANA!U65+BAWANA!V65)/4000</f>
        <v>0</v>
      </c>
      <c r="I68" s="54"/>
      <c r="J68" s="54">
        <f t="shared" si="3"/>
        <v>6.7500000000000004E-2</v>
      </c>
      <c r="L68" s="56">
        <f>BTPS!B65/4000</f>
        <v>0</v>
      </c>
      <c r="M68" s="56">
        <f>BTPS!C65/4000</f>
        <v>0</v>
      </c>
      <c r="N68" s="56"/>
      <c r="O68" s="64">
        <v>0.64583333333333337</v>
      </c>
      <c r="P68">
        <f>EDWPCL!B65</f>
        <v>0</v>
      </c>
      <c r="Q68">
        <f>EDWPCL!C65</f>
        <v>0</v>
      </c>
      <c r="S68" s="62" t="e">
        <f>(Extra!#REF!+Extra!#REF!)/4000</f>
        <v>#REF!</v>
      </c>
      <c r="T68" s="62" t="e">
        <f>(Extra!#REF!+Extra!#REF!)/4000</f>
        <v>#REF!</v>
      </c>
      <c r="U68" s="62"/>
      <c r="V68" s="62" t="e">
        <f t="shared" si="4"/>
        <v>#REF!</v>
      </c>
      <c r="W68" s="63"/>
      <c r="Y68" s="62" t="e">
        <f>(Extra!#REF!+Extra!#REF!)/4000</f>
        <v>#REF!</v>
      </c>
      <c r="Z68" s="62" t="e">
        <f>(Extra!#REF!+Extra!#REF!)/4000</f>
        <v>#REF!</v>
      </c>
      <c r="AA68" s="62"/>
      <c r="AB68" s="62" t="e">
        <f t="shared" si="5"/>
        <v>#REF!</v>
      </c>
      <c r="AC68" s="63"/>
      <c r="AD68" s="64">
        <v>0.64583333333333337</v>
      </c>
      <c r="AE68" s="56">
        <f>'MSW BWN'!B65</f>
        <v>0</v>
      </c>
      <c r="AF68" s="56">
        <f>'MSW BWN'!C65</f>
        <v>0</v>
      </c>
      <c r="AH68" s="61" t="e">
        <f>Extra!#REF!/4000</f>
        <v>#REF!</v>
      </c>
      <c r="AI68" s="61" t="e">
        <f>Extra!#REF!/4000</f>
        <v>#REF!</v>
      </c>
      <c r="AJ68" s="61" t="e">
        <f>Extra!#REF!/4000</f>
        <v>#REF!</v>
      </c>
      <c r="AK68" s="61" t="e">
        <f>Extra!#REF!/4000</f>
        <v>#REF!</v>
      </c>
      <c r="AL68" s="61"/>
      <c r="AM68" s="61" t="e">
        <f t="shared" si="6"/>
        <v>#REF!</v>
      </c>
      <c r="AO68" s="61" t="e">
        <f>Extra!#REF!/4000</f>
        <v>#REF!</v>
      </c>
      <c r="AP68" s="61" t="e">
        <f>Extra!#REF!/4000</f>
        <v>#REF!</v>
      </c>
      <c r="AQ68" s="61" t="e">
        <f>Extra!#REF!/4000</f>
        <v>#REF!</v>
      </c>
      <c r="AR68" s="61" t="e">
        <f>Extra!#REF!/4000</f>
        <v>#REF!</v>
      </c>
      <c r="AS68" s="61"/>
      <c r="AT68" s="61" t="e">
        <f t="shared" si="7"/>
        <v>#REF!</v>
      </c>
      <c r="AV68" s="56">
        <f>Extra!C64/4000</f>
        <v>0</v>
      </c>
    </row>
    <row r="69" spans="1:48">
      <c r="A69" s="54">
        <f>(BAWANA!B66+BAWANA!C66+BAWANA!D66+BAWANA!E66)/4000</f>
        <v>0.08</v>
      </c>
      <c r="B69" s="54">
        <f>(BAWANA!F66+BAWANA!G66)/4000</f>
        <v>0.155</v>
      </c>
      <c r="C69" s="54"/>
      <c r="D69" s="54">
        <f t="shared" si="0"/>
        <v>0.23499999999999999</v>
      </c>
      <c r="E69" s="55"/>
      <c r="F69" s="43"/>
      <c r="G69" s="54">
        <f>(BAWANA!Q66+BAWANA!R66+BAWANA!S66+BAWANA!T66)/4000</f>
        <v>6.7500000000000004E-2</v>
      </c>
      <c r="H69" s="54">
        <f>(BAWANA!U66+BAWANA!V66)/4000</f>
        <v>0</v>
      </c>
      <c r="I69" s="54"/>
      <c r="J69" s="54">
        <f t="shared" si="3"/>
        <v>6.7500000000000004E-2</v>
      </c>
      <c r="L69" s="56">
        <f>BTPS!B66/4000</f>
        <v>0</v>
      </c>
      <c r="M69" s="56">
        <f>BTPS!C66/4000</f>
        <v>0</v>
      </c>
      <c r="N69" s="56"/>
      <c r="O69" s="64">
        <v>0.65625</v>
      </c>
      <c r="P69">
        <f>EDWPCL!B66</f>
        <v>0</v>
      </c>
      <c r="Q69">
        <f>EDWPCL!C66</f>
        <v>0</v>
      </c>
      <c r="S69" s="62" t="e">
        <f>(Extra!#REF!+Extra!#REF!)/4000</f>
        <v>#REF!</v>
      </c>
      <c r="T69" s="62" t="e">
        <f>(Extra!#REF!+Extra!#REF!)/4000</f>
        <v>#REF!</v>
      </c>
      <c r="U69" s="62"/>
      <c r="V69" s="62" t="e">
        <f t="shared" si="4"/>
        <v>#REF!</v>
      </c>
      <c r="W69" s="63"/>
      <c r="Y69" s="62" t="e">
        <f>(Extra!#REF!+Extra!#REF!)/4000</f>
        <v>#REF!</v>
      </c>
      <c r="Z69" s="62" t="e">
        <f>(Extra!#REF!+Extra!#REF!)/4000</f>
        <v>#REF!</v>
      </c>
      <c r="AA69" s="62"/>
      <c r="AB69" s="62" t="e">
        <f t="shared" si="5"/>
        <v>#REF!</v>
      </c>
      <c r="AC69" s="63"/>
      <c r="AD69" s="64">
        <v>0.65625</v>
      </c>
      <c r="AE69" s="56">
        <f>'MSW BWN'!B66</f>
        <v>0</v>
      </c>
      <c r="AF69" s="56">
        <f>'MSW BWN'!C66</f>
        <v>0</v>
      </c>
      <c r="AH69" s="61" t="e">
        <f>Extra!#REF!/4000</f>
        <v>#REF!</v>
      </c>
      <c r="AI69" s="61" t="e">
        <f>Extra!#REF!/4000</f>
        <v>#REF!</v>
      </c>
      <c r="AJ69" s="61" t="e">
        <f>Extra!#REF!/4000</f>
        <v>#REF!</v>
      </c>
      <c r="AK69" s="61" t="e">
        <f>Extra!#REF!/4000</f>
        <v>#REF!</v>
      </c>
      <c r="AL69" s="61"/>
      <c r="AM69" s="61" t="e">
        <f t="shared" si="6"/>
        <v>#REF!</v>
      </c>
      <c r="AO69" s="61" t="e">
        <f>Extra!#REF!/4000</f>
        <v>#REF!</v>
      </c>
      <c r="AP69" s="61" t="e">
        <f>Extra!#REF!/4000</f>
        <v>#REF!</v>
      </c>
      <c r="AQ69" s="61" t="e">
        <f>Extra!#REF!/4000</f>
        <v>#REF!</v>
      </c>
      <c r="AR69" s="61" t="e">
        <f>Extra!#REF!/4000</f>
        <v>#REF!</v>
      </c>
      <c r="AS69" s="61"/>
      <c r="AT69" s="61" t="e">
        <f t="shared" si="7"/>
        <v>#REF!</v>
      </c>
      <c r="AV69" s="56">
        <f>Extra!C65/4000</f>
        <v>0</v>
      </c>
    </row>
    <row r="70" spans="1:48">
      <c r="A70" s="54">
        <f>(BAWANA!B67+BAWANA!C67+BAWANA!D67+BAWANA!E67)/4000</f>
        <v>0.08</v>
      </c>
      <c r="B70" s="54">
        <f>(BAWANA!F67+BAWANA!G67)/4000</f>
        <v>0.155</v>
      </c>
      <c r="C70" s="54"/>
      <c r="D70" s="54">
        <f t="shared" ref="D70:D101" si="8">A70+B70+C70</f>
        <v>0.23499999999999999</v>
      </c>
      <c r="E70" s="55"/>
      <c r="F70" s="43"/>
      <c r="G70" s="54">
        <f>(BAWANA!Q67+BAWANA!R67+BAWANA!S67+BAWANA!T67)/4000</f>
        <v>6.7500000000000004E-2</v>
      </c>
      <c r="H70" s="54">
        <f>(BAWANA!U67+BAWANA!V67)/4000</f>
        <v>0</v>
      </c>
      <c r="I70" s="54"/>
      <c r="J70" s="54">
        <f t="shared" si="3"/>
        <v>6.7500000000000004E-2</v>
      </c>
      <c r="L70" s="56">
        <f>BTPS!B67/4000</f>
        <v>0</v>
      </c>
      <c r="M70" s="56">
        <f>BTPS!C67/4000</f>
        <v>0</v>
      </c>
      <c r="N70" s="56"/>
      <c r="O70" s="64">
        <v>0.66666666666666663</v>
      </c>
      <c r="P70">
        <f>EDWPCL!B67</f>
        <v>0</v>
      </c>
      <c r="Q70">
        <f>EDWPCL!C67</f>
        <v>0</v>
      </c>
      <c r="S70" s="62" t="e">
        <f>(Extra!#REF!+Extra!#REF!)/4000</f>
        <v>#REF!</v>
      </c>
      <c r="T70" s="62" t="e">
        <f>(Extra!#REF!+Extra!#REF!)/4000</f>
        <v>#REF!</v>
      </c>
      <c r="U70" s="62"/>
      <c r="V70" s="62" t="e">
        <f t="shared" si="4"/>
        <v>#REF!</v>
      </c>
      <c r="W70" s="63"/>
      <c r="Y70" s="62" t="e">
        <f>(Extra!#REF!+Extra!#REF!)/4000</f>
        <v>#REF!</v>
      </c>
      <c r="Z70" s="62" t="e">
        <f>(Extra!#REF!+Extra!#REF!)/4000</f>
        <v>#REF!</v>
      </c>
      <c r="AA70" s="62"/>
      <c r="AB70" s="62" t="e">
        <f t="shared" si="5"/>
        <v>#REF!</v>
      </c>
      <c r="AC70" s="63"/>
      <c r="AD70" s="64">
        <v>0.66666666666666663</v>
      </c>
      <c r="AE70" s="56">
        <f>'MSW BWN'!B67</f>
        <v>0</v>
      </c>
      <c r="AF70" s="56">
        <f>'MSW BWN'!C67</f>
        <v>0</v>
      </c>
      <c r="AH70" s="61" t="e">
        <f>Extra!#REF!/4000</f>
        <v>#REF!</v>
      </c>
      <c r="AI70" s="61" t="e">
        <f>Extra!#REF!/4000</f>
        <v>#REF!</v>
      </c>
      <c r="AJ70" s="61" t="e">
        <f>Extra!#REF!/4000</f>
        <v>#REF!</v>
      </c>
      <c r="AK70" s="61" t="e">
        <f>Extra!#REF!/4000</f>
        <v>#REF!</v>
      </c>
      <c r="AL70" s="61"/>
      <c r="AM70" s="61" t="e">
        <f t="shared" si="6"/>
        <v>#REF!</v>
      </c>
      <c r="AO70" s="61" t="e">
        <f>Extra!#REF!/4000</f>
        <v>#REF!</v>
      </c>
      <c r="AP70" s="61" t="e">
        <f>Extra!#REF!/4000</f>
        <v>#REF!</v>
      </c>
      <c r="AQ70" s="61" t="e">
        <f>Extra!#REF!/4000</f>
        <v>#REF!</v>
      </c>
      <c r="AR70" s="61" t="e">
        <f>Extra!#REF!/4000</f>
        <v>#REF!</v>
      </c>
      <c r="AS70" s="61"/>
      <c r="AT70" s="61" t="e">
        <f t="shared" si="7"/>
        <v>#REF!</v>
      </c>
      <c r="AV70" s="56">
        <f>Extra!C66/4000</f>
        <v>0</v>
      </c>
    </row>
    <row r="71" spans="1:48">
      <c r="A71" s="54">
        <f>(BAWANA!B68+BAWANA!C68+BAWANA!D68+BAWANA!E68)/4000</f>
        <v>0.08</v>
      </c>
      <c r="B71" s="54">
        <f>(BAWANA!F68+BAWANA!G68)/4000</f>
        <v>0.155</v>
      </c>
      <c r="C71" s="54"/>
      <c r="D71" s="54">
        <f t="shared" si="8"/>
        <v>0.23499999999999999</v>
      </c>
      <c r="E71" s="55"/>
      <c r="F71" s="43"/>
      <c r="G71" s="54">
        <f>(BAWANA!Q68+BAWANA!R68+BAWANA!S68+BAWANA!T68)/4000</f>
        <v>6.8554000000000004E-2</v>
      </c>
      <c r="H71" s="54">
        <f>(BAWANA!U68+BAWANA!V68)/4000</f>
        <v>0</v>
      </c>
      <c r="I71" s="54"/>
      <c r="J71" s="54">
        <f t="shared" ref="J71:J101" si="9">G71+H71+I71</f>
        <v>6.8554000000000004E-2</v>
      </c>
      <c r="L71" s="56">
        <f>BTPS!B68/4000</f>
        <v>0</v>
      </c>
      <c r="M71" s="56">
        <f>BTPS!C68/4000</f>
        <v>0</v>
      </c>
      <c r="N71" s="56"/>
      <c r="O71" s="64">
        <v>0.67708333333333337</v>
      </c>
      <c r="P71">
        <f>EDWPCL!B68</f>
        <v>0</v>
      </c>
      <c r="Q71">
        <f>EDWPCL!C68</f>
        <v>0</v>
      </c>
      <c r="S71" s="62" t="e">
        <f>(Extra!#REF!+Extra!#REF!)/4000</f>
        <v>#REF!</v>
      </c>
      <c r="T71" s="62" t="e">
        <f>(Extra!#REF!+Extra!#REF!)/4000</f>
        <v>#REF!</v>
      </c>
      <c r="U71" s="62"/>
      <c r="V71" s="62" t="e">
        <f t="shared" ref="V71:V102" si="10">SUM(S71:U71)</f>
        <v>#REF!</v>
      </c>
      <c r="W71" s="63"/>
      <c r="Y71" s="62" t="e">
        <f>(Extra!#REF!+Extra!#REF!)/4000</f>
        <v>#REF!</v>
      </c>
      <c r="Z71" s="62" t="e">
        <f>(Extra!#REF!+Extra!#REF!)/4000</f>
        <v>#REF!</v>
      </c>
      <c r="AA71" s="62"/>
      <c r="AB71" s="62" t="e">
        <f t="shared" ref="AB71:AB102" si="11">SUM(Y71:AA71)</f>
        <v>#REF!</v>
      </c>
      <c r="AC71" s="63"/>
      <c r="AD71" s="64">
        <v>0.67708333333333337</v>
      </c>
      <c r="AE71" s="56">
        <f>'MSW BWN'!B68</f>
        <v>0</v>
      </c>
      <c r="AF71" s="56">
        <f>'MSW BWN'!C68</f>
        <v>0</v>
      </c>
      <c r="AH71" s="61" t="e">
        <f>Extra!#REF!/4000</f>
        <v>#REF!</v>
      </c>
      <c r="AI71" s="61" t="e">
        <f>Extra!#REF!/4000</f>
        <v>#REF!</v>
      </c>
      <c r="AJ71" s="61" t="e">
        <f>Extra!#REF!/4000</f>
        <v>#REF!</v>
      </c>
      <c r="AK71" s="61" t="e">
        <f>Extra!#REF!/4000</f>
        <v>#REF!</v>
      </c>
      <c r="AL71" s="61"/>
      <c r="AM71" s="61" t="e">
        <f t="shared" ref="AM71:AM101" si="12">SUM(AH71:AL71)</f>
        <v>#REF!</v>
      </c>
      <c r="AO71" s="61" t="e">
        <f>Extra!#REF!/4000</f>
        <v>#REF!</v>
      </c>
      <c r="AP71" s="61" t="e">
        <f>Extra!#REF!/4000</f>
        <v>#REF!</v>
      </c>
      <c r="AQ71" s="61" t="e">
        <f>Extra!#REF!/4000</f>
        <v>#REF!</v>
      </c>
      <c r="AR71" s="61" t="e">
        <f>Extra!#REF!/4000</f>
        <v>#REF!</v>
      </c>
      <c r="AS71" s="61"/>
      <c r="AT71" s="61" t="e">
        <f t="shared" ref="AT71:AT101" si="13">SUM(AO71:AS71)</f>
        <v>#REF!</v>
      </c>
      <c r="AV71" s="56">
        <f>Extra!C67/4000</f>
        <v>0</v>
      </c>
    </row>
    <row r="72" spans="1:48">
      <c r="A72" s="54">
        <f>(BAWANA!B69+BAWANA!C69+BAWANA!D69+BAWANA!E69)/4000</f>
        <v>0.08</v>
      </c>
      <c r="B72" s="54">
        <f>(BAWANA!F69+BAWANA!G69)/4000</f>
        <v>0.155</v>
      </c>
      <c r="C72" s="54"/>
      <c r="D72" s="54">
        <f t="shared" si="8"/>
        <v>0.23499999999999999</v>
      </c>
      <c r="E72" s="55"/>
      <c r="F72" s="43"/>
      <c r="G72" s="54">
        <f>(BAWANA!Q69+BAWANA!R69+BAWANA!S69+BAWANA!T69)/4000</f>
        <v>6.9804000000000005E-2</v>
      </c>
      <c r="H72" s="54">
        <f>(BAWANA!U69+BAWANA!V69)/4000</f>
        <v>0</v>
      </c>
      <c r="I72" s="54"/>
      <c r="J72" s="54">
        <f t="shared" si="9"/>
        <v>6.9804000000000005E-2</v>
      </c>
      <c r="L72" s="56">
        <f>BTPS!B69/4000</f>
        <v>0</v>
      </c>
      <c r="M72" s="56">
        <f>BTPS!C69/4000</f>
        <v>0</v>
      </c>
      <c r="N72" s="56"/>
      <c r="O72" s="64">
        <v>0.6875</v>
      </c>
      <c r="P72">
        <f>EDWPCL!B69</f>
        <v>0</v>
      </c>
      <c r="Q72">
        <f>EDWPCL!C69</f>
        <v>0</v>
      </c>
      <c r="S72" s="62" t="e">
        <f>(Extra!#REF!+Extra!#REF!)/4000</f>
        <v>#REF!</v>
      </c>
      <c r="T72" s="62" t="e">
        <f>(Extra!#REF!+Extra!#REF!)/4000</f>
        <v>#REF!</v>
      </c>
      <c r="U72" s="62"/>
      <c r="V72" s="62" t="e">
        <f t="shared" si="10"/>
        <v>#REF!</v>
      </c>
      <c r="W72" s="63"/>
      <c r="Y72" s="62" t="e">
        <f>(Extra!#REF!+Extra!#REF!)/4000</f>
        <v>#REF!</v>
      </c>
      <c r="Z72" s="62" t="e">
        <f>(Extra!#REF!+Extra!#REF!)/4000</f>
        <v>#REF!</v>
      </c>
      <c r="AA72" s="62"/>
      <c r="AB72" s="62" t="e">
        <f t="shared" si="11"/>
        <v>#REF!</v>
      </c>
      <c r="AC72" s="63"/>
      <c r="AD72" s="64">
        <v>0.6875</v>
      </c>
      <c r="AE72" s="56">
        <f>'MSW BWN'!B69</f>
        <v>0</v>
      </c>
      <c r="AF72" s="56">
        <f>'MSW BWN'!C69</f>
        <v>0</v>
      </c>
      <c r="AH72" s="61" t="e">
        <f>Extra!#REF!/4000</f>
        <v>#REF!</v>
      </c>
      <c r="AI72" s="61" t="e">
        <f>Extra!#REF!/4000</f>
        <v>#REF!</v>
      </c>
      <c r="AJ72" s="61" t="e">
        <f>Extra!#REF!/4000</f>
        <v>#REF!</v>
      </c>
      <c r="AK72" s="61" t="e">
        <f>Extra!#REF!/4000</f>
        <v>#REF!</v>
      </c>
      <c r="AL72" s="61"/>
      <c r="AM72" s="61" t="e">
        <f t="shared" si="12"/>
        <v>#REF!</v>
      </c>
      <c r="AO72" s="61" t="e">
        <f>Extra!#REF!/4000</f>
        <v>#REF!</v>
      </c>
      <c r="AP72" s="61" t="e">
        <f>Extra!#REF!/4000</f>
        <v>#REF!</v>
      </c>
      <c r="AQ72" s="61" t="e">
        <f>Extra!#REF!/4000</f>
        <v>#REF!</v>
      </c>
      <c r="AR72" s="61" t="e">
        <f>Extra!#REF!/4000</f>
        <v>#REF!</v>
      </c>
      <c r="AS72" s="61"/>
      <c r="AT72" s="61" t="e">
        <f t="shared" si="13"/>
        <v>#REF!</v>
      </c>
      <c r="AV72" s="56">
        <f>Extra!C68/4000</f>
        <v>0</v>
      </c>
    </row>
    <row r="73" spans="1:48">
      <c r="A73" s="54">
        <f>(BAWANA!B70+BAWANA!C70+BAWANA!D70+BAWANA!E70)/4000</f>
        <v>0.08</v>
      </c>
      <c r="B73" s="54">
        <f>(BAWANA!F70+BAWANA!G70)/4000</f>
        <v>0.155</v>
      </c>
      <c r="C73" s="54"/>
      <c r="D73" s="54">
        <f t="shared" si="8"/>
        <v>0.23499999999999999</v>
      </c>
      <c r="E73" s="55"/>
      <c r="F73" s="43"/>
      <c r="G73" s="54">
        <f>(BAWANA!Q70+BAWANA!R70+BAWANA!S70+BAWANA!T70)/4000</f>
        <v>6.9804000000000005E-2</v>
      </c>
      <c r="H73" s="54">
        <f>(BAWANA!U70+BAWANA!V70)/4000</f>
        <v>0</v>
      </c>
      <c r="I73" s="54"/>
      <c r="J73" s="54">
        <f t="shared" si="9"/>
        <v>6.9804000000000005E-2</v>
      </c>
      <c r="L73" s="56">
        <f>BTPS!B70/4000</f>
        <v>0</v>
      </c>
      <c r="M73" s="56">
        <f>BTPS!C70/4000</f>
        <v>0</v>
      </c>
      <c r="N73" s="56"/>
      <c r="O73" s="64">
        <v>0.69791666666666663</v>
      </c>
      <c r="P73">
        <f>EDWPCL!B70</f>
        <v>0</v>
      </c>
      <c r="Q73">
        <f>EDWPCL!C70</f>
        <v>0</v>
      </c>
      <c r="S73" s="62" t="e">
        <f>(Extra!#REF!+Extra!#REF!)/4000</f>
        <v>#REF!</v>
      </c>
      <c r="T73" s="62" t="e">
        <f>(Extra!#REF!+Extra!#REF!)/4000</f>
        <v>#REF!</v>
      </c>
      <c r="U73" s="62"/>
      <c r="V73" s="62" t="e">
        <f t="shared" si="10"/>
        <v>#REF!</v>
      </c>
      <c r="W73" s="63"/>
      <c r="Y73" s="62" t="e">
        <f>(Extra!#REF!+Extra!#REF!)/4000</f>
        <v>#REF!</v>
      </c>
      <c r="Z73" s="62" t="e">
        <f>(Extra!#REF!+Extra!#REF!)/4000</f>
        <v>#REF!</v>
      </c>
      <c r="AA73" s="62"/>
      <c r="AB73" s="62" t="e">
        <f t="shared" si="11"/>
        <v>#REF!</v>
      </c>
      <c r="AC73" s="63"/>
      <c r="AD73" s="64">
        <v>0.69791666666666663</v>
      </c>
      <c r="AE73" s="56">
        <f>'MSW BWN'!B70</f>
        <v>0</v>
      </c>
      <c r="AF73" s="56">
        <f>'MSW BWN'!C70</f>
        <v>0</v>
      </c>
      <c r="AH73" s="61" t="e">
        <f>Extra!#REF!/4000</f>
        <v>#REF!</v>
      </c>
      <c r="AI73" s="61" t="e">
        <f>Extra!#REF!/4000</f>
        <v>#REF!</v>
      </c>
      <c r="AJ73" s="61" t="e">
        <f>Extra!#REF!/4000</f>
        <v>#REF!</v>
      </c>
      <c r="AK73" s="61" t="e">
        <f>Extra!#REF!/4000</f>
        <v>#REF!</v>
      </c>
      <c r="AL73" s="61"/>
      <c r="AM73" s="61" t="e">
        <f t="shared" si="12"/>
        <v>#REF!</v>
      </c>
      <c r="AO73" s="61" t="e">
        <f>Extra!#REF!/4000</f>
        <v>#REF!</v>
      </c>
      <c r="AP73" s="61" t="e">
        <f>Extra!#REF!/4000</f>
        <v>#REF!</v>
      </c>
      <c r="AQ73" s="61" t="e">
        <f>Extra!#REF!/4000</f>
        <v>#REF!</v>
      </c>
      <c r="AR73" s="61" t="e">
        <f>Extra!#REF!/4000</f>
        <v>#REF!</v>
      </c>
      <c r="AS73" s="61"/>
      <c r="AT73" s="61" t="e">
        <f t="shared" si="13"/>
        <v>#REF!</v>
      </c>
      <c r="AV73" s="56">
        <f>Extra!C69/4000</f>
        <v>0</v>
      </c>
    </row>
    <row r="74" spans="1:48">
      <c r="A74" s="54">
        <f>(BAWANA!B71+BAWANA!C71+BAWANA!D71+BAWANA!E71)/4000</f>
        <v>0.08</v>
      </c>
      <c r="B74" s="54">
        <f>(BAWANA!F71+BAWANA!G71)/4000</f>
        <v>0.155</v>
      </c>
      <c r="C74" s="54"/>
      <c r="D74" s="54">
        <f t="shared" si="8"/>
        <v>0.23499999999999999</v>
      </c>
      <c r="E74" s="55"/>
      <c r="F74" s="43"/>
      <c r="G74" s="54">
        <f>(BAWANA!Q71+BAWANA!R71+BAWANA!S71+BAWANA!T71)/4000</f>
        <v>6.9804000000000005E-2</v>
      </c>
      <c r="H74" s="54">
        <f>(BAWANA!U71+BAWANA!V71)/4000</f>
        <v>0</v>
      </c>
      <c r="I74" s="54"/>
      <c r="J74" s="54">
        <f t="shared" si="9"/>
        <v>6.9804000000000005E-2</v>
      </c>
      <c r="L74" s="56">
        <f>BTPS!B71/4000</f>
        <v>0</v>
      </c>
      <c r="M74" s="56">
        <f>BTPS!C71/4000</f>
        <v>0</v>
      </c>
      <c r="N74" s="56"/>
      <c r="O74" s="64">
        <v>0.70833333333333337</v>
      </c>
      <c r="P74">
        <f>EDWPCL!B71</f>
        <v>0</v>
      </c>
      <c r="Q74">
        <f>EDWPCL!C71</f>
        <v>0</v>
      </c>
      <c r="S74" s="62" t="e">
        <f>(Extra!#REF!+Extra!#REF!)/4000</f>
        <v>#REF!</v>
      </c>
      <c r="T74" s="62" t="e">
        <f>(Extra!#REF!+Extra!#REF!)/4000</f>
        <v>#REF!</v>
      </c>
      <c r="U74" s="62"/>
      <c r="V74" s="62" t="e">
        <f t="shared" si="10"/>
        <v>#REF!</v>
      </c>
      <c r="W74" s="63"/>
      <c r="Y74" s="62" t="e">
        <f>(Extra!#REF!+Extra!#REF!)/4000</f>
        <v>#REF!</v>
      </c>
      <c r="Z74" s="62" t="e">
        <f>(Extra!#REF!+Extra!#REF!)/4000</f>
        <v>#REF!</v>
      </c>
      <c r="AA74" s="62"/>
      <c r="AB74" s="62" t="e">
        <f t="shared" si="11"/>
        <v>#REF!</v>
      </c>
      <c r="AC74" s="63"/>
      <c r="AD74" s="64">
        <v>0.70833333333333337</v>
      </c>
      <c r="AE74" s="56">
        <f>'MSW BWN'!B71</f>
        <v>0</v>
      </c>
      <c r="AF74" s="56">
        <f>'MSW BWN'!C71</f>
        <v>0</v>
      </c>
      <c r="AH74" s="61" t="e">
        <f>Extra!#REF!/4000</f>
        <v>#REF!</v>
      </c>
      <c r="AI74" s="61" t="e">
        <f>Extra!#REF!/4000</f>
        <v>#REF!</v>
      </c>
      <c r="AJ74" s="61" t="e">
        <f>Extra!#REF!/4000</f>
        <v>#REF!</v>
      </c>
      <c r="AK74" s="61" t="e">
        <f>Extra!#REF!/4000</f>
        <v>#REF!</v>
      </c>
      <c r="AL74" s="61"/>
      <c r="AM74" s="61" t="e">
        <f t="shared" si="12"/>
        <v>#REF!</v>
      </c>
      <c r="AO74" s="61" t="e">
        <f>Extra!#REF!/4000</f>
        <v>#REF!</v>
      </c>
      <c r="AP74" s="61" t="e">
        <f>Extra!#REF!/4000</f>
        <v>#REF!</v>
      </c>
      <c r="AQ74" s="61" t="e">
        <f>Extra!#REF!/4000</f>
        <v>#REF!</v>
      </c>
      <c r="AR74" s="61" t="e">
        <f>Extra!#REF!/4000</f>
        <v>#REF!</v>
      </c>
      <c r="AS74" s="61"/>
      <c r="AT74" s="61" t="e">
        <f t="shared" si="13"/>
        <v>#REF!</v>
      </c>
      <c r="AV74" s="56">
        <f>Extra!C70/4000</f>
        <v>0</v>
      </c>
    </row>
    <row r="75" spans="1:48">
      <c r="A75" s="54">
        <f>(BAWANA!B72+BAWANA!C72+BAWANA!D72+BAWANA!E72)/4000</f>
        <v>0.08</v>
      </c>
      <c r="B75" s="54">
        <f>(BAWANA!F72+BAWANA!G72)/4000</f>
        <v>0.155</v>
      </c>
      <c r="C75" s="54"/>
      <c r="D75" s="54">
        <f t="shared" si="8"/>
        <v>0.23499999999999999</v>
      </c>
      <c r="E75" s="55"/>
      <c r="F75" s="43"/>
      <c r="G75" s="54">
        <f>(BAWANA!Q72+BAWANA!R72+BAWANA!S72+BAWANA!T72)/4000</f>
        <v>6.9804000000000005E-2</v>
      </c>
      <c r="H75" s="54">
        <f>(BAWANA!U72+BAWANA!V72)/4000</f>
        <v>0</v>
      </c>
      <c r="I75" s="54"/>
      <c r="J75" s="54">
        <f t="shared" si="9"/>
        <v>6.9804000000000005E-2</v>
      </c>
      <c r="L75" s="56">
        <f>BTPS!B72/4000</f>
        <v>0</v>
      </c>
      <c r="M75" s="56">
        <f>BTPS!C72/4000</f>
        <v>0</v>
      </c>
      <c r="N75" s="56"/>
      <c r="O75" s="64">
        <v>0.71875</v>
      </c>
      <c r="P75">
        <f>EDWPCL!B72</f>
        <v>0</v>
      </c>
      <c r="Q75">
        <f>EDWPCL!C72</f>
        <v>0</v>
      </c>
      <c r="S75" s="62" t="e">
        <f>(Extra!#REF!+Extra!#REF!)/4000</f>
        <v>#REF!</v>
      </c>
      <c r="T75" s="62" t="e">
        <f>(Extra!#REF!+Extra!#REF!)/4000</f>
        <v>#REF!</v>
      </c>
      <c r="U75" s="62"/>
      <c r="V75" s="62" t="e">
        <f t="shared" si="10"/>
        <v>#REF!</v>
      </c>
      <c r="W75" s="63"/>
      <c r="Y75" s="62" t="e">
        <f>(Extra!#REF!+Extra!#REF!)/4000</f>
        <v>#REF!</v>
      </c>
      <c r="Z75" s="62" t="e">
        <f>(Extra!#REF!+Extra!#REF!)/4000</f>
        <v>#REF!</v>
      </c>
      <c r="AA75" s="62"/>
      <c r="AB75" s="62" t="e">
        <f t="shared" si="11"/>
        <v>#REF!</v>
      </c>
      <c r="AC75" s="63"/>
      <c r="AD75" s="64">
        <v>0.71875</v>
      </c>
      <c r="AE75" s="56">
        <f>'MSW BWN'!B72</f>
        <v>0</v>
      </c>
      <c r="AF75" s="56">
        <f>'MSW BWN'!C72</f>
        <v>0</v>
      </c>
      <c r="AH75" s="61" t="e">
        <f>Extra!#REF!/4000</f>
        <v>#REF!</v>
      </c>
      <c r="AI75" s="61" t="e">
        <f>Extra!#REF!/4000</f>
        <v>#REF!</v>
      </c>
      <c r="AJ75" s="61" t="e">
        <f>Extra!#REF!/4000</f>
        <v>#REF!</v>
      </c>
      <c r="AK75" s="61" t="e">
        <f>Extra!#REF!/4000</f>
        <v>#REF!</v>
      </c>
      <c r="AL75" s="61"/>
      <c r="AM75" s="61" t="e">
        <f t="shared" si="12"/>
        <v>#REF!</v>
      </c>
      <c r="AO75" s="61" t="e">
        <f>Extra!#REF!/4000</f>
        <v>#REF!</v>
      </c>
      <c r="AP75" s="61" t="e">
        <f>Extra!#REF!/4000</f>
        <v>#REF!</v>
      </c>
      <c r="AQ75" s="61" t="e">
        <f>Extra!#REF!/4000</f>
        <v>#REF!</v>
      </c>
      <c r="AR75" s="61" t="e">
        <f>Extra!#REF!/4000</f>
        <v>#REF!</v>
      </c>
      <c r="AS75" s="61"/>
      <c r="AT75" s="61" t="e">
        <f t="shared" si="13"/>
        <v>#REF!</v>
      </c>
      <c r="AV75" s="56">
        <f>Extra!C71/4000</f>
        <v>0</v>
      </c>
    </row>
    <row r="76" spans="1:48">
      <c r="A76" s="54">
        <f>(BAWANA!B73+BAWANA!C73+BAWANA!D73+BAWANA!E73)/4000</f>
        <v>0.08</v>
      </c>
      <c r="B76" s="54">
        <f>(BAWANA!F73+BAWANA!G73)/4000</f>
        <v>0.155</v>
      </c>
      <c r="C76" s="54"/>
      <c r="D76" s="54">
        <f t="shared" si="8"/>
        <v>0.23499999999999999</v>
      </c>
      <c r="E76" s="55"/>
      <c r="F76" s="43"/>
      <c r="G76" s="54">
        <f>(BAWANA!Q73+BAWANA!R73+BAWANA!S73+BAWANA!T73)/4000</f>
        <v>7.1554000000000006E-2</v>
      </c>
      <c r="H76" s="54">
        <f>(BAWANA!U73+BAWANA!V73)/4000</f>
        <v>0</v>
      </c>
      <c r="I76" s="54"/>
      <c r="J76" s="54">
        <f t="shared" si="9"/>
        <v>7.1554000000000006E-2</v>
      </c>
      <c r="L76" s="56">
        <f>BTPS!B73/4000</f>
        <v>0</v>
      </c>
      <c r="M76" s="56">
        <f>BTPS!C73/4000</f>
        <v>0</v>
      </c>
      <c r="N76" s="56"/>
      <c r="O76" s="64">
        <v>0.72916666666666663</v>
      </c>
      <c r="P76">
        <f>EDWPCL!B73</f>
        <v>0</v>
      </c>
      <c r="Q76">
        <f>EDWPCL!C73</f>
        <v>0</v>
      </c>
      <c r="S76" s="62" t="e">
        <f>(Extra!#REF!+Extra!#REF!)/4000</f>
        <v>#REF!</v>
      </c>
      <c r="T76" s="62" t="e">
        <f>(Extra!#REF!+Extra!#REF!)/4000</f>
        <v>#REF!</v>
      </c>
      <c r="U76" s="62"/>
      <c r="V76" s="62" t="e">
        <f t="shared" si="10"/>
        <v>#REF!</v>
      </c>
      <c r="W76" s="63"/>
      <c r="Y76" s="62" t="e">
        <f>(Extra!#REF!+Extra!#REF!)/4000</f>
        <v>#REF!</v>
      </c>
      <c r="Z76" s="62" t="e">
        <f>(Extra!#REF!+Extra!#REF!)/4000</f>
        <v>#REF!</v>
      </c>
      <c r="AA76" s="62"/>
      <c r="AB76" s="62" t="e">
        <f t="shared" si="11"/>
        <v>#REF!</v>
      </c>
      <c r="AC76" s="63"/>
      <c r="AD76" s="64">
        <v>0.72916666666666663</v>
      </c>
      <c r="AE76" s="56">
        <f>'MSW BWN'!B73</f>
        <v>0</v>
      </c>
      <c r="AF76" s="56">
        <f>'MSW BWN'!C73</f>
        <v>0</v>
      </c>
      <c r="AH76" s="61" t="e">
        <f>Extra!#REF!/4000</f>
        <v>#REF!</v>
      </c>
      <c r="AI76" s="61" t="e">
        <f>Extra!#REF!/4000</f>
        <v>#REF!</v>
      </c>
      <c r="AJ76" s="61" t="e">
        <f>Extra!#REF!/4000</f>
        <v>#REF!</v>
      </c>
      <c r="AK76" s="61" t="e">
        <f>Extra!#REF!/4000</f>
        <v>#REF!</v>
      </c>
      <c r="AL76" s="61"/>
      <c r="AM76" s="61" t="e">
        <f t="shared" si="12"/>
        <v>#REF!</v>
      </c>
      <c r="AO76" s="61" t="e">
        <f>Extra!#REF!/4000</f>
        <v>#REF!</v>
      </c>
      <c r="AP76" s="61" t="e">
        <f>Extra!#REF!/4000</f>
        <v>#REF!</v>
      </c>
      <c r="AQ76" s="61" t="e">
        <f>Extra!#REF!/4000</f>
        <v>#REF!</v>
      </c>
      <c r="AR76" s="61" t="e">
        <f>Extra!#REF!/4000</f>
        <v>#REF!</v>
      </c>
      <c r="AS76" s="61"/>
      <c r="AT76" s="61" t="e">
        <f t="shared" si="13"/>
        <v>#REF!</v>
      </c>
      <c r="AV76" s="56">
        <f>Extra!C72/4000</f>
        <v>0</v>
      </c>
    </row>
    <row r="77" spans="1:48">
      <c r="A77" s="54">
        <f>(BAWANA!B74+BAWANA!C74+BAWANA!D74+BAWANA!E74)/4000</f>
        <v>0.08</v>
      </c>
      <c r="B77" s="54">
        <f>(BAWANA!F74+BAWANA!G74)/4000</f>
        <v>0.155</v>
      </c>
      <c r="C77" s="54"/>
      <c r="D77" s="54">
        <f t="shared" si="8"/>
        <v>0.23499999999999999</v>
      </c>
      <c r="E77" s="55"/>
      <c r="F77" s="43"/>
      <c r="G77" s="54">
        <f>(BAWANA!Q74+BAWANA!R74+BAWANA!S74+BAWANA!T74)/4000</f>
        <v>6.9804000000000005E-2</v>
      </c>
      <c r="H77" s="54">
        <f>(BAWANA!U74+BAWANA!V74)/4000</f>
        <v>0</v>
      </c>
      <c r="I77" s="54"/>
      <c r="J77" s="54">
        <f t="shared" si="9"/>
        <v>6.9804000000000005E-2</v>
      </c>
      <c r="L77" s="56">
        <f>BTPS!B74/4000</f>
        <v>0</v>
      </c>
      <c r="M77" s="56">
        <f>BTPS!C74/4000</f>
        <v>0</v>
      </c>
      <c r="N77" s="56"/>
      <c r="O77" s="64">
        <v>0.73958333333333337</v>
      </c>
      <c r="P77">
        <f>EDWPCL!B74</f>
        <v>0</v>
      </c>
      <c r="Q77">
        <f>EDWPCL!C74</f>
        <v>0</v>
      </c>
      <c r="S77" s="62" t="e">
        <f>(Extra!#REF!+Extra!#REF!)/4000</f>
        <v>#REF!</v>
      </c>
      <c r="T77" s="62" t="e">
        <f>(Extra!#REF!+Extra!#REF!)/4000</f>
        <v>#REF!</v>
      </c>
      <c r="U77" s="62"/>
      <c r="V77" s="62" t="e">
        <f t="shared" si="10"/>
        <v>#REF!</v>
      </c>
      <c r="W77" s="63"/>
      <c r="Y77" s="62" t="e">
        <f>(Extra!#REF!+Extra!#REF!)/4000</f>
        <v>#REF!</v>
      </c>
      <c r="Z77" s="62" t="e">
        <f>(Extra!#REF!+Extra!#REF!)/4000</f>
        <v>#REF!</v>
      </c>
      <c r="AA77" s="62"/>
      <c r="AB77" s="62" t="e">
        <f t="shared" si="11"/>
        <v>#REF!</v>
      </c>
      <c r="AC77" s="63"/>
      <c r="AD77" s="64">
        <v>0.73958333333333337</v>
      </c>
      <c r="AE77" s="56">
        <f>'MSW BWN'!B74</f>
        <v>0</v>
      </c>
      <c r="AF77" s="56">
        <f>'MSW BWN'!C74</f>
        <v>0</v>
      </c>
      <c r="AH77" s="61" t="e">
        <f>Extra!#REF!/4000</f>
        <v>#REF!</v>
      </c>
      <c r="AI77" s="61" t="e">
        <f>Extra!#REF!/4000</f>
        <v>#REF!</v>
      </c>
      <c r="AJ77" s="61" t="e">
        <f>Extra!#REF!/4000</f>
        <v>#REF!</v>
      </c>
      <c r="AK77" s="61" t="e">
        <f>Extra!#REF!/4000</f>
        <v>#REF!</v>
      </c>
      <c r="AL77" s="61"/>
      <c r="AM77" s="61" t="e">
        <f t="shared" si="12"/>
        <v>#REF!</v>
      </c>
      <c r="AO77" s="61" t="e">
        <f>Extra!#REF!/4000</f>
        <v>#REF!</v>
      </c>
      <c r="AP77" s="61" t="e">
        <f>Extra!#REF!/4000</f>
        <v>#REF!</v>
      </c>
      <c r="AQ77" s="61" t="e">
        <f>Extra!#REF!/4000</f>
        <v>#REF!</v>
      </c>
      <c r="AR77" s="61" t="e">
        <f>Extra!#REF!/4000</f>
        <v>#REF!</v>
      </c>
      <c r="AS77" s="61"/>
      <c r="AT77" s="61" t="e">
        <f t="shared" si="13"/>
        <v>#REF!</v>
      </c>
      <c r="AV77" s="56">
        <f>Extra!C73/4000</f>
        <v>0</v>
      </c>
    </row>
    <row r="78" spans="1:48">
      <c r="A78" s="54">
        <f>(BAWANA!B75+BAWANA!C75+BAWANA!D75+BAWANA!E75)/4000</f>
        <v>0.08</v>
      </c>
      <c r="B78" s="54">
        <f>(BAWANA!F75+BAWANA!G75)/4000</f>
        <v>0.16</v>
      </c>
      <c r="C78" s="54"/>
      <c r="D78" s="54">
        <f t="shared" si="8"/>
        <v>0.24</v>
      </c>
      <c r="E78" s="55"/>
      <c r="F78" s="43"/>
      <c r="G78" s="54">
        <f>(BAWANA!Q75+BAWANA!R75+BAWANA!S75+BAWANA!T75)/4000</f>
        <v>6.9804000000000005E-2</v>
      </c>
      <c r="H78" s="54">
        <f>(BAWANA!U75+BAWANA!V75)/4000</f>
        <v>0</v>
      </c>
      <c r="I78" s="54"/>
      <c r="J78" s="54">
        <f t="shared" si="9"/>
        <v>6.9804000000000005E-2</v>
      </c>
      <c r="L78" s="56">
        <f>BTPS!B75/4000</f>
        <v>0</v>
      </c>
      <c r="M78" s="56">
        <f>BTPS!C75/4000</f>
        <v>0</v>
      </c>
      <c r="N78" s="56"/>
      <c r="O78" s="64">
        <v>0.75</v>
      </c>
      <c r="P78">
        <f>EDWPCL!B75</f>
        <v>0</v>
      </c>
      <c r="Q78">
        <f>EDWPCL!C75</f>
        <v>0</v>
      </c>
      <c r="S78" s="62" t="e">
        <f>(Extra!#REF!+Extra!#REF!)/4000</f>
        <v>#REF!</v>
      </c>
      <c r="T78" s="62" t="e">
        <f>(Extra!#REF!+Extra!#REF!)/4000</f>
        <v>#REF!</v>
      </c>
      <c r="U78" s="62"/>
      <c r="V78" s="62" t="e">
        <f t="shared" si="10"/>
        <v>#REF!</v>
      </c>
      <c r="W78" s="63"/>
      <c r="Y78" s="62" t="e">
        <f>(Extra!#REF!+Extra!#REF!)/4000</f>
        <v>#REF!</v>
      </c>
      <c r="Z78" s="62" t="e">
        <f>(Extra!#REF!+Extra!#REF!)/4000</f>
        <v>#REF!</v>
      </c>
      <c r="AA78" s="62"/>
      <c r="AB78" s="62" t="e">
        <f t="shared" si="11"/>
        <v>#REF!</v>
      </c>
      <c r="AC78" s="63"/>
      <c r="AD78" s="64">
        <v>0.75</v>
      </c>
      <c r="AE78" s="56">
        <f>'MSW BWN'!B75</f>
        <v>0</v>
      </c>
      <c r="AF78" s="56">
        <f>'MSW BWN'!C75</f>
        <v>0</v>
      </c>
      <c r="AH78" s="61" t="e">
        <f>Extra!#REF!/4000</f>
        <v>#REF!</v>
      </c>
      <c r="AI78" s="61" t="e">
        <f>Extra!#REF!/4000</f>
        <v>#REF!</v>
      </c>
      <c r="AJ78" s="61" t="e">
        <f>Extra!#REF!/4000</f>
        <v>#REF!</v>
      </c>
      <c r="AK78" s="61" t="e">
        <f>Extra!#REF!/4000</f>
        <v>#REF!</v>
      </c>
      <c r="AL78" s="61"/>
      <c r="AM78" s="61" t="e">
        <f t="shared" si="12"/>
        <v>#REF!</v>
      </c>
      <c r="AO78" s="61" t="e">
        <f>Extra!#REF!/4000</f>
        <v>#REF!</v>
      </c>
      <c r="AP78" s="61" t="e">
        <f>Extra!#REF!/4000</f>
        <v>#REF!</v>
      </c>
      <c r="AQ78" s="61" t="e">
        <f>Extra!#REF!/4000</f>
        <v>#REF!</v>
      </c>
      <c r="AR78" s="61" t="e">
        <f>Extra!#REF!/4000</f>
        <v>#REF!</v>
      </c>
      <c r="AS78" s="61"/>
      <c r="AT78" s="61" t="e">
        <f t="shared" si="13"/>
        <v>#REF!</v>
      </c>
      <c r="AV78" s="56">
        <f>Extra!C74/4000</f>
        <v>0</v>
      </c>
    </row>
    <row r="79" spans="1:48">
      <c r="A79" s="54">
        <f>(BAWANA!B76+BAWANA!C76+BAWANA!D76+BAWANA!E76)/4000</f>
        <v>0.08</v>
      </c>
      <c r="B79" s="54">
        <f>(BAWANA!F76+BAWANA!G76)/4000</f>
        <v>0.16</v>
      </c>
      <c r="C79" s="54"/>
      <c r="D79" s="54">
        <f t="shared" si="8"/>
        <v>0.24</v>
      </c>
      <c r="E79" s="55"/>
      <c r="F79" s="43"/>
      <c r="G79" s="54">
        <f>(BAWANA!Q76+BAWANA!R76+BAWANA!S76+BAWANA!T76)/4000</f>
        <v>6.9804000000000005E-2</v>
      </c>
      <c r="H79" s="54">
        <f>(BAWANA!U76+BAWANA!V76)/4000</f>
        <v>0</v>
      </c>
      <c r="I79" s="54"/>
      <c r="J79" s="54">
        <f t="shared" si="9"/>
        <v>6.9804000000000005E-2</v>
      </c>
      <c r="L79" s="56">
        <f>BTPS!B76/4000</f>
        <v>0</v>
      </c>
      <c r="M79" s="56">
        <f>BTPS!C76/4000</f>
        <v>0</v>
      </c>
      <c r="N79" s="56"/>
      <c r="O79" s="64">
        <v>0.76041666666666663</v>
      </c>
      <c r="P79">
        <f>EDWPCL!B76</f>
        <v>0</v>
      </c>
      <c r="Q79">
        <f>EDWPCL!C76</f>
        <v>0</v>
      </c>
      <c r="S79" s="62" t="e">
        <f>(Extra!#REF!+Extra!#REF!)/4000</f>
        <v>#REF!</v>
      </c>
      <c r="T79" s="62" t="e">
        <f>(Extra!#REF!+Extra!#REF!)/4000</f>
        <v>#REF!</v>
      </c>
      <c r="U79" s="62"/>
      <c r="V79" s="62" t="e">
        <f t="shared" si="10"/>
        <v>#REF!</v>
      </c>
      <c r="W79" s="63"/>
      <c r="Y79" s="62" t="e">
        <f>(Extra!#REF!+Extra!#REF!)/4000</f>
        <v>#REF!</v>
      </c>
      <c r="Z79" s="62" t="e">
        <f>(Extra!#REF!+Extra!#REF!)/4000</f>
        <v>#REF!</v>
      </c>
      <c r="AA79" s="62"/>
      <c r="AB79" s="62" t="e">
        <f t="shared" si="11"/>
        <v>#REF!</v>
      </c>
      <c r="AC79" s="63"/>
      <c r="AD79" s="64">
        <v>0.76041666666666663</v>
      </c>
      <c r="AE79" s="56">
        <f>'MSW BWN'!B76</f>
        <v>0</v>
      </c>
      <c r="AF79" s="56">
        <f>'MSW BWN'!C76</f>
        <v>0</v>
      </c>
      <c r="AH79" s="61" t="e">
        <f>Extra!#REF!/4000</f>
        <v>#REF!</v>
      </c>
      <c r="AI79" s="61" t="e">
        <f>Extra!#REF!/4000</f>
        <v>#REF!</v>
      </c>
      <c r="AJ79" s="61" t="e">
        <f>Extra!#REF!/4000</f>
        <v>#REF!</v>
      </c>
      <c r="AK79" s="61" t="e">
        <f>Extra!#REF!/4000</f>
        <v>#REF!</v>
      </c>
      <c r="AL79" s="61"/>
      <c r="AM79" s="61" t="e">
        <f t="shared" si="12"/>
        <v>#REF!</v>
      </c>
      <c r="AO79" s="61" t="e">
        <f>Extra!#REF!/4000</f>
        <v>#REF!</v>
      </c>
      <c r="AP79" s="61" t="e">
        <f>Extra!#REF!/4000</f>
        <v>#REF!</v>
      </c>
      <c r="AQ79" s="61" t="e">
        <f>Extra!#REF!/4000</f>
        <v>#REF!</v>
      </c>
      <c r="AR79" s="61" t="e">
        <f>Extra!#REF!/4000</f>
        <v>#REF!</v>
      </c>
      <c r="AS79" s="61"/>
      <c r="AT79" s="61" t="e">
        <f t="shared" si="13"/>
        <v>#REF!</v>
      </c>
      <c r="AV79" s="56">
        <f>Extra!C75/4000</f>
        <v>0</v>
      </c>
    </row>
    <row r="80" spans="1:48">
      <c r="A80" s="54">
        <f>(BAWANA!B77+BAWANA!C77+BAWANA!D77+BAWANA!E77)/4000</f>
        <v>0.08</v>
      </c>
      <c r="B80" s="54">
        <f>(BAWANA!F77+BAWANA!G77)/4000</f>
        <v>0.16</v>
      </c>
      <c r="C80" s="54"/>
      <c r="D80" s="54">
        <f t="shared" si="8"/>
        <v>0.24</v>
      </c>
      <c r="E80" s="55"/>
      <c r="F80" s="43"/>
      <c r="G80" s="54">
        <f>(BAWANA!Q77+BAWANA!R77+BAWANA!S77+BAWANA!T77)/4000</f>
        <v>6.9804000000000005E-2</v>
      </c>
      <c r="H80" s="54">
        <f>(BAWANA!U77+BAWANA!V77)/4000</f>
        <v>0</v>
      </c>
      <c r="I80" s="54"/>
      <c r="J80" s="54">
        <f t="shared" si="9"/>
        <v>6.9804000000000005E-2</v>
      </c>
      <c r="L80" s="56">
        <f>BTPS!B77/4000</f>
        <v>0</v>
      </c>
      <c r="M80" s="56">
        <f>BTPS!C77/4000</f>
        <v>0</v>
      </c>
      <c r="N80" s="56"/>
      <c r="O80" s="64">
        <v>0.77083333333333337</v>
      </c>
      <c r="P80">
        <f>EDWPCL!B77</f>
        <v>0</v>
      </c>
      <c r="Q80">
        <f>EDWPCL!C77</f>
        <v>0</v>
      </c>
      <c r="S80" s="62" t="e">
        <f>(Extra!#REF!+Extra!#REF!)/4000</f>
        <v>#REF!</v>
      </c>
      <c r="T80" s="62" t="e">
        <f>(Extra!#REF!+Extra!#REF!)/4000</f>
        <v>#REF!</v>
      </c>
      <c r="U80" s="62"/>
      <c r="V80" s="62" t="e">
        <f t="shared" si="10"/>
        <v>#REF!</v>
      </c>
      <c r="W80" s="63"/>
      <c r="Y80" s="62" t="e">
        <f>(Extra!#REF!+Extra!#REF!)/4000</f>
        <v>#REF!</v>
      </c>
      <c r="Z80" s="62" t="e">
        <f>(Extra!#REF!+Extra!#REF!)/4000</f>
        <v>#REF!</v>
      </c>
      <c r="AA80" s="62"/>
      <c r="AB80" s="62" t="e">
        <f t="shared" si="11"/>
        <v>#REF!</v>
      </c>
      <c r="AC80" s="63"/>
      <c r="AD80" s="64">
        <v>0.77083333333333337</v>
      </c>
      <c r="AE80" s="56">
        <f>'MSW BWN'!B77</f>
        <v>0</v>
      </c>
      <c r="AF80" s="56">
        <f>'MSW BWN'!C77</f>
        <v>0</v>
      </c>
      <c r="AH80" s="61" t="e">
        <f>Extra!#REF!/4000</f>
        <v>#REF!</v>
      </c>
      <c r="AI80" s="61" t="e">
        <f>Extra!#REF!/4000</f>
        <v>#REF!</v>
      </c>
      <c r="AJ80" s="61" t="e">
        <f>Extra!#REF!/4000</f>
        <v>#REF!</v>
      </c>
      <c r="AK80" s="61" t="e">
        <f>Extra!#REF!/4000</f>
        <v>#REF!</v>
      </c>
      <c r="AL80" s="61"/>
      <c r="AM80" s="61" t="e">
        <f t="shared" si="12"/>
        <v>#REF!</v>
      </c>
      <c r="AO80" s="61" t="e">
        <f>Extra!#REF!/4000</f>
        <v>#REF!</v>
      </c>
      <c r="AP80" s="61" t="e">
        <f>Extra!#REF!/4000</f>
        <v>#REF!</v>
      </c>
      <c r="AQ80" s="61" t="e">
        <f>Extra!#REF!/4000</f>
        <v>#REF!</v>
      </c>
      <c r="AR80" s="61" t="e">
        <f>Extra!#REF!/4000</f>
        <v>#REF!</v>
      </c>
      <c r="AS80" s="61"/>
      <c r="AT80" s="61" t="e">
        <f t="shared" si="13"/>
        <v>#REF!</v>
      </c>
      <c r="AV80" s="56">
        <f>Extra!C76/4000</f>
        <v>0</v>
      </c>
    </row>
    <row r="81" spans="1:48">
      <c r="A81" s="54">
        <f>(BAWANA!B78+BAWANA!C78+BAWANA!D78+BAWANA!E78)/4000</f>
        <v>0.08</v>
      </c>
      <c r="B81" s="54">
        <f>(BAWANA!F78+BAWANA!G78)/4000</f>
        <v>0.16</v>
      </c>
      <c r="C81" s="54"/>
      <c r="D81" s="54">
        <f t="shared" si="8"/>
        <v>0.24</v>
      </c>
      <c r="E81" s="55"/>
      <c r="F81" s="43"/>
      <c r="G81" s="54">
        <f>(BAWANA!Q78+BAWANA!R78+BAWANA!S78+BAWANA!T78)/4000</f>
        <v>6.9804000000000005E-2</v>
      </c>
      <c r="H81" s="54">
        <f>(BAWANA!U78+BAWANA!V78)/4000</f>
        <v>0</v>
      </c>
      <c r="I81" s="54"/>
      <c r="J81" s="54">
        <f t="shared" si="9"/>
        <v>6.9804000000000005E-2</v>
      </c>
      <c r="L81" s="56">
        <f>BTPS!B78/4000</f>
        <v>0</v>
      </c>
      <c r="M81" s="56">
        <f>BTPS!C78/4000</f>
        <v>0</v>
      </c>
      <c r="N81" s="56"/>
      <c r="O81" s="64">
        <v>0.78125</v>
      </c>
      <c r="P81">
        <f>EDWPCL!B78</f>
        <v>0</v>
      </c>
      <c r="Q81">
        <f>EDWPCL!C78</f>
        <v>0</v>
      </c>
      <c r="S81" s="62" t="e">
        <f>(Extra!#REF!+Extra!#REF!)/4000</f>
        <v>#REF!</v>
      </c>
      <c r="T81" s="62" t="e">
        <f>(Extra!#REF!+Extra!#REF!)/4000</f>
        <v>#REF!</v>
      </c>
      <c r="U81" s="62"/>
      <c r="V81" s="62" t="e">
        <f t="shared" si="10"/>
        <v>#REF!</v>
      </c>
      <c r="W81" s="63"/>
      <c r="Y81" s="62" t="e">
        <f>(Extra!#REF!+Extra!#REF!)/4000</f>
        <v>#REF!</v>
      </c>
      <c r="Z81" s="62" t="e">
        <f>(Extra!#REF!+Extra!#REF!)/4000</f>
        <v>#REF!</v>
      </c>
      <c r="AA81" s="62"/>
      <c r="AB81" s="62" t="e">
        <f t="shared" si="11"/>
        <v>#REF!</v>
      </c>
      <c r="AC81" s="63"/>
      <c r="AD81" s="64">
        <v>0.78125</v>
      </c>
      <c r="AE81" s="56">
        <f>'MSW BWN'!B78</f>
        <v>0</v>
      </c>
      <c r="AF81" s="56">
        <f>'MSW BWN'!C78</f>
        <v>0</v>
      </c>
      <c r="AH81" s="61" t="e">
        <f>Extra!#REF!/4000</f>
        <v>#REF!</v>
      </c>
      <c r="AI81" s="61" t="e">
        <f>Extra!#REF!/4000</f>
        <v>#REF!</v>
      </c>
      <c r="AJ81" s="61" t="e">
        <f>Extra!#REF!/4000</f>
        <v>#REF!</v>
      </c>
      <c r="AK81" s="61" t="e">
        <f>Extra!#REF!/4000</f>
        <v>#REF!</v>
      </c>
      <c r="AL81" s="61"/>
      <c r="AM81" s="61" t="e">
        <f t="shared" si="12"/>
        <v>#REF!</v>
      </c>
      <c r="AO81" s="61" t="e">
        <f>Extra!#REF!/4000</f>
        <v>#REF!</v>
      </c>
      <c r="AP81" s="61" t="e">
        <f>Extra!#REF!/4000</f>
        <v>#REF!</v>
      </c>
      <c r="AQ81" s="61" t="e">
        <f>Extra!#REF!/4000</f>
        <v>#REF!</v>
      </c>
      <c r="AR81" s="61" t="e">
        <f>Extra!#REF!/4000</f>
        <v>#REF!</v>
      </c>
      <c r="AS81" s="61"/>
      <c r="AT81" s="61" t="e">
        <f t="shared" si="13"/>
        <v>#REF!</v>
      </c>
      <c r="AV81" s="56">
        <f>Extra!C77/4000</f>
        <v>0</v>
      </c>
    </row>
    <row r="82" spans="1:48">
      <c r="A82" s="54">
        <f>(BAWANA!B79+BAWANA!C79+BAWANA!D79+BAWANA!E79)/4000</f>
        <v>0.08</v>
      </c>
      <c r="B82" s="54">
        <f>(BAWANA!F79+BAWANA!G79)/4000</f>
        <v>0.16</v>
      </c>
      <c r="C82" s="54"/>
      <c r="D82" s="54">
        <f t="shared" si="8"/>
        <v>0.24</v>
      </c>
      <c r="E82" s="55"/>
      <c r="F82" s="43"/>
      <c r="G82" s="54">
        <f>(BAWANA!Q79+BAWANA!R79+BAWANA!S79+BAWANA!T79)/4000</f>
        <v>7.1554000000000006E-2</v>
      </c>
      <c r="H82" s="54">
        <f>(BAWANA!U79+BAWANA!V79)/4000</f>
        <v>0</v>
      </c>
      <c r="I82" s="54"/>
      <c r="J82" s="54">
        <f t="shared" si="9"/>
        <v>7.1554000000000006E-2</v>
      </c>
      <c r="L82" s="56">
        <f>BTPS!B79/4000</f>
        <v>0</v>
      </c>
      <c r="M82" s="56">
        <f>BTPS!C79/4000</f>
        <v>0</v>
      </c>
      <c r="N82" s="56"/>
      <c r="O82" s="64">
        <v>0.79166666666666663</v>
      </c>
      <c r="P82">
        <f>EDWPCL!B79</f>
        <v>0</v>
      </c>
      <c r="Q82">
        <f>EDWPCL!C79</f>
        <v>0</v>
      </c>
      <c r="S82" s="62" t="e">
        <f>(Extra!#REF!+Extra!#REF!)/4000</f>
        <v>#REF!</v>
      </c>
      <c r="T82" s="62" t="e">
        <f>(Extra!#REF!+Extra!#REF!)/4000</f>
        <v>#REF!</v>
      </c>
      <c r="U82" s="62"/>
      <c r="V82" s="62" t="e">
        <f t="shared" si="10"/>
        <v>#REF!</v>
      </c>
      <c r="W82" s="63"/>
      <c r="Y82" s="62" t="e">
        <f>(Extra!#REF!+Extra!#REF!)/4000</f>
        <v>#REF!</v>
      </c>
      <c r="Z82" s="62" t="e">
        <f>(Extra!#REF!+Extra!#REF!)/4000</f>
        <v>#REF!</v>
      </c>
      <c r="AA82" s="62"/>
      <c r="AB82" s="62" t="e">
        <f t="shared" si="11"/>
        <v>#REF!</v>
      </c>
      <c r="AC82" s="63"/>
      <c r="AD82" s="64">
        <v>0.79166666666666663</v>
      </c>
      <c r="AE82" s="56">
        <f>'MSW BWN'!B79</f>
        <v>0</v>
      </c>
      <c r="AF82" s="56">
        <f>'MSW BWN'!C79</f>
        <v>0</v>
      </c>
      <c r="AH82" s="61" t="e">
        <f>Extra!#REF!/4000</f>
        <v>#REF!</v>
      </c>
      <c r="AI82" s="61" t="e">
        <f>Extra!#REF!/4000</f>
        <v>#REF!</v>
      </c>
      <c r="AJ82" s="61" t="e">
        <f>Extra!#REF!/4000</f>
        <v>#REF!</v>
      </c>
      <c r="AK82" s="61" t="e">
        <f>Extra!#REF!/4000</f>
        <v>#REF!</v>
      </c>
      <c r="AL82" s="61"/>
      <c r="AM82" s="61" t="e">
        <f t="shared" si="12"/>
        <v>#REF!</v>
      </c>
      <c r="AO82" s="61" t="e">
        <f>Extra!#REF!/4000</f>
        <v>#REF!</v>
      </c>
      <c r="AP82" s="61" t="e">
        <f>Extra!#REF!/4000</f>
        <v>#REF!</v>
      </c>
      <c r="AQ82" s="61" t="e">
        <f>Extra!#REF!/4000</f>
        <v>#REF!</v>
      </c>
      <c r="AR82" s="61" t="e">
        <f>Extra!#REF!/4000</f>
        <v>#REF!</v>
      </c>
      <c r="AS82" s="61"/>
      <c r="AT82" s="61" t="e">
        <f t="shared" si="13"/>
        <v>#REF!</v>
      </c>
      <c r="AV82" s="56">
        <f>Extra!C78/4000</f>
        <v>0</v>
      </c>
    </row>
    <row r="83" spans="1:48">
      <c r="A83" s="54">
        <f>(BAWANA!B80+BAWANA!C80+BAWANA!D80+BAWANA!E80)/4000</f>
        <v>0.08</v>
      </c>
      <c r="B83" s="54">
        <f>(BAWANA!F80+BAWANA!G80)/4000</f>
        <v>0.16</v>
      </c>
      <c r="C83" s="54"/>
      <c r="D83" s="54">
        <f t="shared" si="8"/>
        <v>0.24</v>
      </c>
      <c r="E83" s="55"/>
      <c r="F83" s="43"/>
      <c r="G83" s="54">
        <f>(BAWANA!Q80+BAWANA!R80+BAWANA!S80+BAWANA!T80)/4000</f>
        <v>6.9804000000000005E-2</v>
      </c>
      <c r="H83" s="54">
        <f>(BAWANA!U80+BAWANA!V80)/4000</f>
        <v>0</v>
      </c>
      <c r="I83" s="54"/>
      <c r="J83" s="54">
        <f t="shared" si="9"/>
        <v>6.9804000000000005E-2</v>
      </c>
      <c r="L83" s="56">
        <f>BTPS!B80/4000</f>
        <v>0</v>
      </c>
      <c r="M83" s="56">
        <f>BTPS!C80/4000</f>
        <v>0</v>
      </c>
      <c r="N83" s="56"/>
      <c r="O83" s="64">
        <v>0.80208333333333337</v>
      </c>
      <c r="P83">
        <f>EDWPCL!B80</f>
        <v>0</v>
      </c>
      <c r="Q83">
        <f>EDWPCL!C80</f>
        <v>0</v>
      </c>
      <c r="S83" s="62" t="e">
        <f>(Extra!#REF!+Extra!#REF!)/4000</f>
        <v>#REF!</v>
      </c>
      <c r="T83" s="62" t="e">
        <f>(Extra!#REF!+Extra!#REF!)/4000</f>
        <v>#REF!</v>
      </c>
      <c r="U83" s="62"/>
      <c r="V83" s="62" t="e">
        <f t="shared" si="10"/>
        <v>#REF!</v>
      </c>
      <c r="W83" s="63"/>
      <c r="Y83" s="62" t="e">
        <f>(Extra!#REF!+Extra!#REF!)/4000</f>
        <v>#REF!</v>
      </c>
      <c r="Z83" s="62" t="e">
        <f>(Extra!#REF!+Extra!#REF!)/4000</f>
        <v>#REF!</v>
      </c>
      <c r="AA83" s="62"/>
      <c r="AB83" s="62" t="e">
        <f t="shared" si="11"/>
        <v>#REF!</v>
      </c>
      <c r="AC83" s="63"/>
      <c r="AD83" s="64">
        <v>0.80208333333333337</v>
      </c>
      <c r="AE83" s="56">
        <f>'MSW BWN'!B80</f>
        <v>0</v>
      </c>
      <c r="AF83" s="56">
        <f>'MSW BWN'!C80</f>
        <v>0</v>
      </c>
      <c r="AH83" s="61" t="e">
        <f>Extra!#REF!/4000</f>
        <v>#REF!</v>
      </c>
      <c r="AI83" s="61" t="e">
        <f>Extra!#REF!/4000</f>
        <v>#REF!</v>
      </c>
      <c r="AJ83" s="61" t="e">
        <f>Extra!#REF!/4000</f>
        <v>#REF!</v>
      </c>
      <c r="AK83" s="61" t="e">
        <f>Extra!#REF!/4000</f>
        <v>#REF!</v>
      </c>
      <c r="AL83" s="61"/>
      <c r="AM83" s="61" t="e">
        <f t="shared" si="12"/>
        <v>#REF!</v>
      </c>
      <c r="AO83" s="61" t="e">
        <f>Extra!#REF!/4000</f>
        <v>#REF!</v>
      </c>
      <c r="AP83" s="61" t="e">
        <f>Extra!#REF!/4000</f>
        <v>#REF!</v>
      </c>
      <c r="AQ83" s="61" t="e">
        <f>Extra!#REF!/4000</f>
        <v>#REF!</v>
      </c>
      <c r="AR83" s="61" t="e">
        <f>Extra!#REF!/4000</f>
        <v>#REF!</v>
      </c>
      <c r="AS83" s="61"/>
      <c r="AT83" s="61" t="e">
        <f t="shared" si="13"/>
        <v>#REF!</v>
      </c>
      <c r="AV83" s="56">
        <f>Extra!C79/4000</f>
        <v>0</v>
      </c>
    </row>
    <row r="84" spans="1:48">
      <c r="A84" s="54">
        <f>(BAWANA!B81+BAWANA!C81+BAWANA!D81+BAWANA!E81)/4000</f>
        <v>0.08</v>
      </c>
      <c r="B84" s="54">
        <f>(BAWANA!F81+BAWANA!G81)/4000</f>
        <v>0.16</v>
      </c>
      <c r="C84" s="54"/>
      <c r="D84" s="54">
        <f t="shared" si="8"/>
        <v>0.24</v>
      </c>
      <c r="E84" s="55"/>
      <c r="F84" s="43"/>
      <c r="G84" s="54">
        <f>(BAWANA!Q81+BAWANA!R81+BAWANA!S81+BAWANA!T81)/4000</f>
        <v>6.7500000000000004E-2</v>
      </c>
      <c r="H84" s="54">
        <f>(BAWANA!U81+BAWANA!V81)/4000</f>
        <v>0</v>
      </c>
      <c r="I84" s="54"/>
      <c r="J84" s="54">
        <f t="shared" si="9"/>
        <v>6.7500000000000004E-2</v>
      </c>
      <c r="L84" s="56">
        <f>BTPS!B81/4000</f>
        <v>0</v>
      </c>
      <c r="M84" s="56">
        <f>BTPS!C81/4000</f>
        <v>0</v>
      </c>
      <c r="N84" s="56"/>
      <c r="O84" s="57">
        <v>0.8125</v>
      </c>
      <c r="P84">
        <f>EDWPCL!B81</f>
        <v>0</v>
      </c>
      <c r="Q84">
        <f>EDWPCL!C81</f>
        <v>0</v>
      </c>
      <c r="S84" s="62" t="e">
        <f>(Extra!#REF!+Extra!#REF!)/4000</f>
        <v>#REF!</v>
      </c>
      <c r="T84" s="62" t="e">
        <f>(Extra!#REF!+Extra!#REF!)/4000</f>
        <v>#REF!</v>
      </c>
      <c r="U84" s="62"/>
      <c r="V84" s="62" t="e">
        <f t="shared" si="10"/>
        <v>#REF!</v>
      </c>
      <c r="W84" s="63"/>
      <c r="Y84" s="62" t="e">
        <f>(Extra!#REF!+Extra!#REF!)/4000</f>
        <v>#REF!</v>
      </c>
      <c r="Z84" s="62" t="e">
        <f>(Extra!#REF!+Extra!#REF!)/4000</f>
        <v>#REF!</v>
      </c>
      <c r="AA84" s="62"/>
      <c r="AB84" s="62" t="e">
        <f t="shared" si="11"/>
        <v>#REF!</v>
      </c>
      <c r="AC84" s="63"/>
      <c r="AD84" s="57">
        <v>0.8125</v>
      </c>
      <c r="AE84" s="56">
        <f>'MSW BWN'!B81</f>
        <v>0</v>
      </c>
      <c r="AF84" s="56">
        <f>'MSW BWN'!C81</f>
        <v>0</v>
      </c>
      <c r="AH84" s="61" t="e">
        <f>Extra!#REF!/4000</f>
        <v>#REF!</v>
      </c>
      <c r="AI84" s="61" t="e">
        <f>Extra!#REF!/4000</f>
        <v>#REF!</v>
      </c>
      <c r="AJ84" s="61" t="e">
        <f>Extra!#REF!/4000</f>
        <v>#REF!</v>
      </c>
      <c r="AK84" s="61" t="e">
        <f>Extra!#REF!/4000</f>
        <v>#REF!</v>
      </c>
      <c r="AL84" s="61"/>
      <c r="AM84" s="61" t="e">
        <f t="shared" si="12"/>
        <v>#REF!</v>
      </c>
      <c r="AO84" s="61" t="e">
        <f>Extra!#REF!/4000</f>
        <v>#REF!</v>
      </c>
      <c r="AP84" s="61" t="e">
        <f>Extra!#REF!/4000</f>
        <v>#REF!</v>
      </c>
      <c r="AQ84" s="61" t="e">
        <f>Extra!#REF!/4000</f>
        <v>#REF!</v>
      </c>
      <c r="AR84" s="61" t="e">
        <f>Extra!#REF!/4000</f>
        <v>#REF!</v>
      </c>
      <c r="AS84" s="61"/>
      <c r="AT84" s="61" t="e">
        <f t="shared" si="13"/>
        <v>#REF!</v>
      </c>
      <c r="AV84" s="56">
        <f>Extra!C80/4000</f>
        <v>0</v>
      </c>
    </row>
    <row r="85" spans="1:48">
      <c r="A85" s="54">
        <f>(BAWANA!B82+BAWANA!C82+BAWANA!D82+BAWANA!E82)/4000</f>
        <v>0.08</v>
      </c>
      <c r="B85" s="54">
        <f>(BAWANA!F82+BAWANA!G82)/4000</f>
        <v>0.16</v>
      </c>
      <c r="C85" s="54"/>
      <c r="D85" s="54">
        <f t="shared" si="8"/>
        <v>0.24</v>
      </c>
      <c r="E85" s="55"/>
      <c r="F85" s="43"/>
      <c r="G85" s="54">
        <f>(BAWANA!Q82+BAWANA!R82+BAWANA!S82+BAWANA!T82)/4000</f>
        <v>6.7500000000000004E-2</v>
      </c>
      <c r="H85" s="54">
        <f>(BAWANA!U82+BAWANA!V82)/4000</f>
        <v>0</v>
      </c>
      <c r="I85" s="54"/>
      <c r="J85" s="54">
        <f t="shared" si="9"/>
        <v>6.7500000000000004E-2</v>
      </c>
      <c r="L85" s="56">
        <f>BTPS!B82/4000</f>
        <v>0</v>
      </c>
      <c r="M85" s="56">
        <f>BTPS!C82/4000</f>
        <v>0</v>
      </c>
      <c r="N85" s="56"/>
      <c r="O85" s="68">
        <v>0.82291666666666663</v>
      </c>
      <c r="P85">
        <f>EDWPCL!B82</f>
        <v>0</v>
      </c>
      <c r="Q85">
        <f>EDWPCL!C82</f>
        <v>0</v>
      </c>
      <c r="S85" s="62" t="e">
        <f>(Extra!#REF!+Extra!#REF!)/4000</f>
        <v>#REF!</v>
      </c>
      <c r="T85" s="62" t="e">
        <f>(Extra!#REF!+Extra!#REF!)/4000</f>
        <v>#REF!</v>
      </c>
      <c r="U85" s="62"/>
      <c r="V85" s="62" t="e">
        <f t="shared" si="10"/>
        <v>#REF!</v>
      </c>
      <c r="W85" s="63"/>
      <c r="Y85" s="62" t="e">
        <f>(Extra!#REF!+Extra!#REF!)/4000</f>
        <v>#REF!</v>
      </c>
      <c r="Z85" s="62" t="e">
        <f>(Extra!#REF!+Extra!#REF!)/4000</f>
        <v>#REF!</v>
      </c>
      <c r="AA85" s="62"/>
      <c r="AB85" s="62" t="e">
        <f t="shared" si="11"/>
        <v>#REF!</v>
      </c>
      <c r="AC85" s="63"/>
      <c r="AD85" s="68">
        <v>0.82291666666666663</v>
      </c>
      <c r="AE85" s="56">
        <f>'MSW BWN'!B82</f>
        <v>0</v>
      </c>
      <c r="AF85" s="56">
        <f>'MSW BWN'!C82</f>
        <v>0</v>
      </c>
      <c r="AH85" s="61" t="e">
        <f>Extra!#REF!/4000</f>
        <v>#REF!</v>
      </c>
      <c r="AI85" s="61" t="e">
        <f>Extra!#REF!/4000</f>
        <v>#REF!</v>
      </c>
      <c r="AJ85" s="61" t="e">
        <f>Extra!#REF!/4000</f>
        <v>#REF!</v>
      </c>
      <c r="AK85" s="61" t="e">
        <f>Extra!#REF!/4000</f>
        <v>#REF!</v>
      </c>
      <c r="AL85" s="61"/>
      <c r="AM85" s="61" t="e">
        <f t="shared" si="12"/>
        <v>#REF!</v>
      </c>
      <c r="AO85" s="61" t="e">
        <f>Extra!#REF!/4000</f>
        <v>#REF!</v>
      </c>
      <c r="AP85" s="61" t="e">
        <f>Extra!#REF!/4000</f>
        <v>#REF!</v>
      </c>
      <c r="AQ85" s="61" t="e">
        <f>Extra!#REF!/4000</f>
        <v>#REF!</v>
      </c>
      <c r="AR85" s="61" t="e">
        <f>Extra!#REF!/4000</f>
        <v>#REF!</v>
      </c>
      <c r="AS85" s="61"/>
      <c r="AT85" s="61" t="e">
        <f t="shared" si="13"/>
        <v>#REF!</v>
      </c>
      <c r="AU85" s="69"/>
      <c r="AV85" s="56">
        <f>Extra!C81/4000</f>
        <v>0</v>
      </c>
    </row>
    <row r="86" spans="1:48">
      <c r="A86" s="54">
        <f>(BAWANA!B83+BAWANA!C83+BAWANA!D83+BAWANA!E83)/4000</f>
        <v>0.08</v>
      </c>
      <c r="B86" s="54">
        <f>(BAWANA!F83+BAWANA!G83)/4000</f>
        <v>0.16</v>
      </c>
      <c r="C86" s="54"/>
      <c r="D86" s="54">
        <f t="shared" si="8"/>
        <v>0.24</v>
      </c>
      <c r="E86" s="55"/>
      <c r="F86" s="43"/>
      <c r="G86" s="54">
        <f>(BAWANA!Q83+BAWANA!R83+BAWANA!S83+BAWANA!T83)/4000</f>
        <v>6.7500000000000004E-2</v>
      </c>
      <c r="H86" s="54">
        <f>(BAWANA!U83+BAWANA!V83)/4000</f>
        <v>0</v>
      </c>
      <c r="I86" s="54"/>
      <c r="J86" s="54">
        <f t="shared" si="9"/>
        <v>6.7500000000000004E-2</v>
      </c>
      <c r="L86" s="56">
        <f>BTPS!B83/4000</f>
        <v>0</v>
      </c>
      <c r="M86" s="56">
        <f>BTPS!C83/4000</f>
        <v>0</v>
      </c>
      <c r="N86" s="56"/>
      <c r="O86" s="57">
        <v>0.83333333333333337</v>
      </c>
      <c r="P86">
        <f>EDWPCL!B83</f>
        <v>0</v>
      </c>
      <c r="Q86">
        <f>EDWPCL!C83</f>
        <v>0</v>
      </c>
      <c r="S86" s="62" t="e">
        <f>(Extra!#REF!+Extra!#REF!)/4000</f>
        <v>#REF!</v>
      </c>
      <c r="T86" s="62" t="e">
        <f>(Extra!#REF!+Extra!#REF!)/4000</f>
        <v>#REF!</v>
      </c>
      <c r="U86" s="62"/>
      <c r="V86" s="62" t="e">
        <f t="shared" si="10"/>
        <v>#REF!</v>
      </c>
      <c r="W86" s="63"/>
      <c r="Y86" s="62" t="e">
        <f>(Extra!#REF!+Extra!#REF!)/4000</f>
        <v>#REF!</v>
      </c>
      <c r="Z86" s="62" t="e">
        <f>(Extra!#REF!+Extra!#REF!)/4000</f>
        <v>#REF!</v>
      </c>
      <c r="AA86" s="62"/>
      <c r="AB86" s="62" t="e">
        <f t="shared" si="11"/>
        <v>#REF!</v>
      </c>
      <c r="AC86" s="63"/>
      <c r="AD86" s="57">
        <v>0.83333333333333337</v>
      </c>
      <c r="AE86" s="56">
        <f>'MSW BWN'!B83</f>
        <v>0</v>
      </c>
      <c r="AF86" s="56">
        <f>'MSW BWN'!C83</f>
        <v>0</v>
      </c>
      <c r="AH86" s="61" t="e">
        <f>Extra!#REF!/4000</f>
        <v>#REF!</v>
      </c>
      <c r="AI86" s="61" t="e">
        <f>Extra!#REF!/4000</f>
        <v>#REF!</v>
      </c>
      <c r="AJ86" s="61" t="e">
        <f>Extra!#REF!/4000</f>
        <v>#REF!</v>
      </c>
      <c r="AK86" s="61" t="e">
        <f>Extra!#REF!/4000</f>
        <v>#REF!</v>
      </c>
      <c r="AL86" s="61"/>
      <c r="AM86" s="61" t="e">
        <f t="shared" si="12"/>
        <v>#REF!</v>
      </c>
      <c r="AO86" s="61" t="e">
        <f>Extra!#REF!/4000</f>
        <v>#REF!</v>
      </c>
      <c r="AP86" s="61" t="e">
        <f>Extra!#REF!/4000</f>
        <v>#REF!</v>
      </c>
      <c r="AQ86" s="61" t="e">
        <f>Extra!#REF!/4000</f>
        <v>#REF!</v>
      </c>
      <c r="AR86" s="61" t="e">
        <f>Extra!#REF!/4000</f>
        <v>#REF!</v>
      </c>
      <c r="AS86" s="61"/>
      <c r="AT86" s="61" t="e">
        <f t="shared" si="13"/>
        <v>#REF!</v>
      </c>
      <c r="AV86" s="56">
        <f>Extra!C82/4000</f>
        <v>0</v>
      </c>
    </row>
    <row r="87" spans="1:48">
      <c r="A87" s="54">
        <f>(BAWANA!B84+BAWANA!C84+BAWANA!D84+BAWANA!E84)/4000</f>
        <v>0.08</v>
      </c>
      <c r="B87" s="54">
        <f>(BAWANA!F84+BAWANA!G84)/4000</f>
        <v>0.16</v>
      </c>
      <c r="C87" s="54"/>
      <c r="D87" s="54">
        <f t="shared" si="8"/>
        <v>0.24</v>
      </c>
      <c r="E87" s="55"/>
      <c r="F87" s="43"/>
      <c r="G87" s="54">
        <f>(BAWANA!Q84+BAWANA!R84+BAWANA!S84+BAWANA!T84)/4000</f>
        <v>6.7500000000000004E-2</v>
      </c>
      <c r="H87" s="54">
        <f>(BAWANA!U84+BAWANA!V84)/4000</f>
        <v>0</v>
      </c>
      <c r="I87" s="54"/>
      <c r="J87" s="54">
        <f t="shared" si="9"/>
        <v>6.7500000000000004E-2</v>
      </c>
      <c r="L87" s="56">
        <f>BTPS!B84/4000</f>
        <v>0</v>
      </c>
      <c r="M87" s="56">
        <f>BTPS!C84/4000</f>
        <v>0</v>
      </c>
      <c r="N87" s="56"/>
      <c r="O87" s="57">
        <v>0.84375</v>
      </c>
      <c r="P87">
        <f>EDWPCL!B84</f>
        <v>0</v>
      </c>
      <c r="Q87">
        <f>EDWPCL!C84</f>
        <v>0</v>
      </c>
      <c r="S87" s="62" t="e">
        <f>(Extra!#REF!+Extra!#REF!)/4000</f>
        <v>#REF!</v>
      </c>
      <c r="T87" s="62" t="e">
        <f>(Extra!#REF!+Extra!#REF!)/4000</f>
        <v>#REF!</v>
      </c>
      <c r="U87" s="62"/>
      <c r="V87" s="62" t="e">
        <f t="shared" si="10"/>
        <v>#REF!</v>
      </c>
      <c r="W87" s="63"/>
      <c r="Y87" s="62" t="e">
        <f>(Extra!#REF!+Extra!#REF!)/4000</f>
        <v>#REF!</v>
      </c>
      <c r="Z87" s="62" t="e">
        <f>(Extra!#REF!+Extra!#REF!)/4000</f>
        <v>#REF!</v>
      </c>
      <c r="AA87" s="62"/>
      <c r="AB87" s="62" t="e">
        <f t="shared" si="11"/>
        <v>#REF!</v>
      </c>
      <c r="AC87" s="63"/>
      <c r="AD87" s="57">
        <v>0.84375</v>
      </c>
      <c r="AE87" s="56">
        <f>'MSW BWN'!B84</f>
        <v>0</v>
      </c>
      <c r="AF87" s="56">
        <f>'MSW BWN'!C84</f>
        <v>0</v>
      </c>
      <c r="AH87" s="61" t="e">
        <f>Extra!#REF!/4000</f>
        <v>#REF!</v>
      </c>
      <c r="AI87" s="61" t="e">
        <f>Extra!#REF!/4000</f>
        <v>#REF!</v>
      </c>
      <c r="AJ87" s="61" t="e">
        <f>Extra!#REF!/4000</f>
        <v>#REF!</v>
      </c>
      <c r="AK87" s="61" t="e">
        <f>Extra!#REF!/4000</f>
        <v>#REF!</v>
      </c>
      <c r="AL87" s="61"/>
      <c r="AM87" s="61" t="e">
        <f t="shared" si="12"/>
        <v>#REF!</v>
      </c>
      <c r="AO87" s="61" t="e">
        <f>Extra!#REF!/4000</f>
        <v>#REF!</v>
      </c>
      <c r="AP87" s="61" t="e">
        <f>Extra!#REF!/4000</f>
        <v>#REF!</v>
      </c>
      <c r="AQ87" s="61" t="e">
        <f>Extra!#REF!/4000</f>
        <v>#REF!</v>
      </c>
      <c r="AR87" s="61" t="e">
        <f>Extra!#REF!/4000</f>
        <v>#REF!</v>
      </c>
      <c r="AS87" s="61"/>
      <c r="AT87" s="61" t="e">
        <f t="shared" si="13"/>
        <v>#REF!</v>
      </c>
      <c r="AV87" s="56">
        <f>Extra!C83/4000</f>
        <v>0</v>
      </c>
    </row>
    <row r="88" spans="1:48">
      <c r="A88" s="54">
        <f>(BAWANA!B85+BAWANA!C85+BAWANA!D85+BAWANA!E85)/4000</f>
        <v>0.08</v>
      </c>
      <c r="B88" s="54">
        <f>(BAWANA!F85+BAWANA!G85)/4000</f>
        <v>0.16</v>
      </c>
      <c r="C88" s="54"/>
      <c r="D88" s="54">
        <f t="shared" si="8"/>
        <v>0.24</v>
      </c>
      <c r="E88" s="55"/>
      <c r="F88" s="43"/>
      <c r="G88" s="54">
        <f>(BAWANA!Q85+BAWANA!R85+BAWANA!S85+BAWANA!T85)/4000</f>
        <v>6.7500000000000004E-2</v>
      </c>
      <c r="H88" s="54">
        <f>(BAWANA!U85+BAWANA!V85)/4000</f>
        <v>0</v>
      </c>
      <c r="I88" s="54"/>
      <c r="J88" s="54">
        <f t="shared" si="9"/>
        <v>6.7500000000000004E-2</v>
      </c>
      <c r="L88" s="56">
        <f>BTPS!B85/4000</f>
        <v>0</v>
      </c>
      <c r="M88" s="56">
        <f>BTPS!C85/4000</f>
        <v>0</v>
      </c>
      <c r="N88" s="56"/>
      <c r="O88" s="57">
        <v>0.85416666666666663</v>
      </c>
      <c r="P88">
        <f>EDWPCL!B85</f>
        <v>0</v>
      </c>
      <c r="Q88">
        <f>EDWPCL!C85</f>
        <v>0</v>
      </c>
      <c r="S88" s="62" t="e">
        <f>(Extra!#REF!+Extra!#REF!)/4000</f>
        <v>#REF!</v>
      </c>
      <c r="T88" s="62" t="e">
        <f>(Extra!#REF!+Extra!#REF!)/4000</f>
        <v>#REF!</v>
      </c>
      <c r="U88" s="62"/>
      <c r="V88" s="62" t="e">
        <f t="shared" si="10"/>
        <v>#REF!</v>
      </c>
      <c r="W88" s="63"/>
      <c r="Y88" s="62" t="e">
        <f>(Extra!#REF!+Extra!#REF!)/4000</f>
        <v>#REF!</v>
      </c>
      <c r="Z88" s="62" t="e">
        <f>(Extra!#REF!+Extra!#REF!)/4000</f>
        <v>#REF!</v>
      </c>
      <c r="AA88" s="62"/>
      <c r="AB88" s="62" t="e">
        <f t="shared" si="11"/>
        <v>#REF!</v>
      </c>
      <c r="AC88" s="63"/>
      <c r="AD88" s="57">
        <v>0.85416666666666663</v>
      </c>
      <c r="AE88" s="56">
        <f>'MSW BWN'!B85</f>
        <v>0</v>
      </c>
      <c r="AF88" s="56">
        <f>'MSW BWN'!C85</f>
        <v>0</v>
      </c>
      <c r="AH88" s="61" t="e">
        <f>Extra!#REF!/4000</f>
        <v>#REF!</v>
      </c>
      <c r="AI88" s="61" t="e">
        <f>Extra!#REF!/4000</f>
        <v>#REF!</v>
      </c>
      <c r="AJ88" s="61" t="e">
        <f>Extra!#REF!/4000</f>
        <v>#REF!</v>
      </c>
      <c r="AK88" s="61" t="e">
        <f>Extra!#REF!/4000</f>
        <v>#REF!</v>
      </c>
      <c r="AL88" s="61"/>
      <c r="AM88" s="61" t="e">
        <f t="shared" si="12"/>
        <v>#REF!</v>
      </c>
      <c r="AO88" s="61" t="e">
        <f>Extra!#REF!/4000</f>
        <v>#REF!</v>
      </c>
      <c r="AP88" s="61" t="e">
        <f>Extra!#REF!/4000</f>
        <v>#REF!</v>
      </c>
      <c r="AQ88" s="61" t="e">
        <f>Extra!#REF!/4000</f>
        <v>#REF!</v>
      </c>
      <c r="AR88" s="61" t="e">
        <f>Extra!#REF!/4000</f>
        <v>#REF!</v>
      </c>
      <c r="AS88" s="61"/>
      <c r="AT88" s="61" t="e">
        <f t="shared" si="13"/>
        <v>#REF!</v>
      </c>
      <c r="AV88" s="56">
        <f>Extra!C84/4000</f>
        <v>0</v>
      </c>
    </row>
    <row r="89" spans="1:48">
      <c r="A89" s="54">
        <f>(BAWANA!B86+BAWANA!C86+BAWANA!D86+BAWANA!E86)/4000</f>
        <v>0.08</v>
      </c>
      <c r="B89" s="54">
        <f>(BAWANA!F86+BAWANA!G86)/4000</f>
        <v>0.16</v>
      </c>
      <c r="C89" s="54"/>
      <c r="D89" s="54">
        <f t="shared" si="8"/>
        <v>0.24</v>
      </c>
      <c r="E89" s="55"/>
      <c r="F89" s="43"/>
      <c r="G89" s="54">
        <f>(BAWANA!Q86+BAWANA!R86+BAWANA!S86+BAWANA!T86)/4000</f>
        <v>6.7500000000000004E-2</v>
      </c>
      <c r="H89" s="54">
        <f>(BAWANA!U86+BAWANA!V86)/4000</f>
        <v>0</v>
      </c>
      <c r="I89" s="54"/>
      <c r="J89" s="54">
        <f t="shared" si="9"/>
        <v>6.7500000000000004E-2</v>
      </c>
      <c r="L89" s="56">
        <f>BTPS!B86/4000</f>
        <v>0</v>
      </c>
      <c r="M89" s="56">
        <f>BTPS!C86/4000</f>
        <v>0</v>
      </c>
      <c r="N89" s="56"/>
      <c r="O89" s="57">
        <v>0.86458333333333337</v>
      </c>
      <c r="P89">
        <f>EDWPCL!B86</f>
        <v>0</v>
      </c>
      <c r="Q89">
        <f>EDWPCL!C86</f>
        <v>0</v>
      </c>
      <c r="S89" s="62" t="e">
        <f>(Extra!#REF!+Extra!#REF!)/4000</f>
        <v>#REF!</v>
      </c>
      <c r="T89" s="62" t="e">
        <f>(Extra!#REF!+Extra!#REF!)/4000</f>
        <v>#REF!</v>
      </c>
      <c r="U89" s="62"/>
      <c r="V89" s="62" t="e">
        <f t="shared" si="10"/>
        <v>#REF!</v>
      </c>
      <c r="W89" s="63"/>
      <c r="Y89" s="62" t="e">
        <f>(Extra!#REF!+Extra!#REF!)/4000</f>
        <v>#REF!</v>
      </c>
      <c r="Z89" s="62" t="e">
        <f>(Extra!#REF!+Extra!#REF!)/4000</f>
        <v>#REF!</v>
      </c>
      <c r="AA89" s="62"/>
      <c r="AB89" s="62" t="e">
        <f t="shared" si="11"/>
        <v>#REF!</v>
      </c>
      <c r="AC89" s="63"/>
      <c r="AD89" s="57">
        <v>0.86458333333333337</v>
      </c>
      <c r="AE89" s="56">
        <f>'MSW BWN'!B86</f>
        <v>0</v>
      </c>
      <c r="AF89" s="56">
        <f>'MSW BWN'!C86</f>
        <v>0</v>
      </c>
      <c r="AH89" s="61" t="e">
        <f>Extra!#REF!/4000</f>
        <v>#REF!</v>
      </c>
      <c r="AI89" s="61" t="e">
        <f>Extra!#REF!/4000</f>
        <v>#REF!</v>
      </c>
      <c r="AJ89" s="61" t="e">
        <f>Extra!#REF!/4000</f>
        <v>#REF!</v>
      </c>
      <c r="AK89" s="61" t="e">
        <f>Extra!#REF!/4000</f>
        <v>#REF!</v>
      </c>
      <c r="AL89" s="61"/>
      <c r="AM89" s="61" t="e">
        <f t="shared" si="12"/>
        <v>#REF!</v>
      </c>
      <c r="AO89" s="61" t="e">
        <f>Extra!#REF!/4000</f>
        <v>#REF!</v>
      </c>
      <c r="AP89" s="61" t="e">
        <f>Extra!#REF!/4000</f>
        <v>#REF!</v>
      </c>
      <c r="AQ89" s="61" t="e">
        <f>Extra!#REF!/4000</f>
        <v>#REF!</v>
      </c>
      <c r="AR89" s="61" t="e">
        <f>Extra!#REF!/4000</f>
        <v>#REF!</v>
      </c>
      <c r="AS89" s="61"/>
      <c r="AT89" s="61" t="e">
        <f t="shared" si="13"/>
        <v>#REF!</v>
      </c>
      <c r="AV89" s="56">
        <f>Extra!C85/4000</f>
        <v>0</v>
      </c>
    </row>
    <row r="90" spans="1:48">
      <c r="A90" s="54">
        <f>(BAWANA!B87+BAWANA!C87+BAWANA!D87+BAWANA!E87)/4000</f>
        <v>0.08</v>
      </c>
      <c r="B90" s="54">
        <f>(BAWANA!F87+BAWANA!G87)/4000</f>
        <v>0.16</v>
      </c>
      <c r="C90" s="54"/>
      <c r="D90" s="54">
        <f t="shared" si="8"/>
        <v>0.24</v>
      </c>
      <c r="E90" s="55"/>
      <c r="F90" s="43"/>
      <c r="G90" s="54">
        <f>(BAWANA!Q87+BAWANA!R87+BAWANA!S87+BAWANA!T87)/4000</f>
        <v>6.7500000000000004E-2</v>
      </c>
      <c r="H90" s="54">
        <f>(BAWANA!U87+BAWANA!V87)/4000</f>
        <v>0</v>
      </c>
      <c r="I90" s="54"/>
      <c r="J90" s="54">
        <f t="shared" si="9"/>
        <v>6.7500000000000004E-2</v>
      </c>
      <c r="L90" s="56">
        <f>BTPS!B87/4000</f>
        <v>0</v>
      </c>
      <c r="M90" s="56">
        <f>BTPS!C87/4000</f>
        <v>0</v>
      </c>
      <c r="N90" s="56"/>
      <c r="O90" s="57">
        <v>0.875</v>
      </c>
      <c r="P90">
        <f>EDWPCL!B87</f>
        <v>0</v>
      </c>
      <c r="Q90">
        <f>EDWPCL!C87</f>
        <v>0</v>
      </c>
      <c r="S90" s="62" t="e">
        <f>(Extra!#REF!+Extra!#REF!)/4000</f>
        <v>#REF!</v>
      </c>
      <c r="T90" s="62" t="e">
        <f>(Extra!#REF!+Extra!#REF!)/4000</f>
        <v>#REF!</v>
      </c>
      <c r="U90" s="62"/>
      <c r="V90" s="62" t="e">
        <f t="shared" si="10"/>
        <v>#REF!</v>
      </c>
      <c r="W90" s="63"/>
      <c r="Y90" s="62" t="e">
        <f>(Extra!#REF!+Extra!#REF!)/4000</f>
        <v>#REF!</v>
      </c>
      <c r="Z90" s="62" t="e">
        <f>(Extra!#REF!+Extra!#REF!)/4000</f>
        <v>#REF!</v>
      </c>
      <c r="AA90" s="62"/>
      <c r="AB90" s="62" t="e">
        <f t="shared" si="11"/>
        <v>#REF!</v>
      </c>
      <c r="AC90" s="63"/>
      <c r="AD90" s="57">
        <v>0.875</v>
      </c>
      <c r="AE90" s="56">
        <f>'MSW BWN'!B87</f>
        <v>0</v>
      </c>
      <c r="AF90" s="56">
        <f>'MSW BWN'!C87</f>
        <v>0</v>
      </c>
      <c r="AH90" s="61" t="e">
        <f>Extra!#REF!/4000</f>
        <v>#REF!</v>
      </c>
      <c r="AI90" s="61" t="e">
        <f>Extra!#REF!/4000</f>
        <v>#REF!</v>
      </c>
      <c r="AJ90" s="61" t="e">
        <f>Extra!#REF!/4000</f>
        <v>#REF!</v>
      </c>
      <c r="AK90" s="61" t="e">
        <f>Extra!#REF!/4000</f>
        <v>#REF!</v>
      </c>
      <c r="AL90" s="61"/>
      <c r="AM90" s="61" t="e">
        <f t="shared" si="12"/>
        <v>#REF!</v>
      </c>
      <c r="AO90" s="61" t="e">
        <f>Extra!#REF!/4000</f>
        <v>#REF!</v>
      </c>
      <c r="AP90" s="61" t="e">
        <f>Extra!#REF!/4000</f>
        <v>#REF!</v>
      </c>
      <c r="AQ90" s="61" t="e">
        <f>Extra!#REF!/4000</f>
        <v>#REF!</v>
      </c>
      <c r="AR90" s="61" t="e">
        <f>Extra!#REF!/4000</f>
        <v>#REF!</v>
      </c>
      <c r="AS90" s="61"/>
      <c r="AT90" s="61" t="e">
        <f t="shared" si="13"/>
        <v>#REF!</v>
      </c>
      <c r="AV90" s="56">
        <f>Extra!C86/4000</f>
        <v>0</v>
      </c>
    </row>
    <row r="91" spans="1:48">
      <c r="A91" s="54">
        <f>(BAWANA!B88+BAWANA!C88+BAWANA!D88+BAWANA!E88)/4000</f>
        <v>0.08</v>
      </c>
      <c r="B91" s="54">
        <f>(BAWANA!F88+BAWANA!G88)/4000</f>
        <v>0.16</v>
      </c>
      <c r="C91" s="54"/>
      <c r="D91" s="54">
        <f t="shared" si="8"/>
        <v>0.24</v>
      </c>
      <c r="E91" s="55"/>
      <c r="F91" s="43"/>
      <c r="G91" s="54">
        <f>(BAWANA!Q88+BAWANA!R88+BAWANA!S88+BAWANA!T88)/4000</f>
        <v>6.7500000000000004E-2</v>
      </c>
      <c r="H91" s="54">
        <f>(BAWANA!U88+BAWANA!V88)/4000</f>
        <v>0</v>
      </c>
      <c r="I91" s="54"/>
      <c r="J91" s="54">
        <f t="shared" si="9"/>
        <v>6.7500000000000004E-2</v>
      </c>
      <c r="L91" s="56">
        <f>BTPS!B88/4000</f>
        <v>0</v>
      </c>
      <c r="M91" s="56">
        <f>BTPS!C88/4000</f>
        <v>0</v>
      </c>
      <c r="N91" s="56"/>
      <c r="O91" s="57">
        <v>0.88541666666666663</v>
      </c>
      <c r="P91">
        <f>EDWPCL!B88</f>
        <v>0</v>
      </c>
      <c r="Q91">
        <f>EDWPCL!C88</f>
        <v>0</v>
      </c>
      <c r="S91" s="62" t="e">
        <f>(Extra!#REF!+Extra!#REF!)/4000</f>
        <v>#REF!</v>
      </c>
      <c r="T91" s="62" t="e">
        <f>(Extra!#REF!+Extra!#REF!)/4000</f>
        <v>#REF!</v>
      </c>
      <c r="U91" s="62"/>
      <c r="V91" s="62" t="e">
        <f t="shared" si="10"/>
        <v>#REF!</v>
      </c>
      <c r="W91" s="63"/>
      <c r="Y91" s="62" t="e">
        <f>(Extra!#REF!+Extra!#REF!)/4000</f>
        <v>#REF!</v>
      </c>
      <c r="Z91" s="62" t="e">
        <f>(Extra!#REF!+Extra!#REF!)/4000</f>
        <v>#REF!</v>
      </c>
      <c r="AA91" s="62"/>
      <c r="AB91" s="62" t="e">
        <f t="shared" si="11"/>
        <v>#REF!</v>
      </c>
      <c r="AC91" s="63"/>
      <c r="AD91" s="57">
        <v>0.88541666666666663</v>
      </c>
      <c r="AE91" s="56">
        <f>'MSW BWN'!B88</f>
        <v>0</v>
      </c>
      <c r="AF91" s="56">
        <f>'MSW BWN'!C88</f>
        <v>0</v>
      </c>
      <c r="AH91" s="61" t="e">
        <f>Extra!#REF!/4000</f>
        <v>#REF!</v>
      </c>
      <c r="AI91" s="61" t="e">
        <f>Extra!#REF!/4000</f>
        <v>#REF!</v>
      </c>
      <c r="AJ91" s="61" t="e">
        <f>Extra!#REF!/4000</f>
        <v>#REF!</v>
      </c>
      <c r="AK91" s="61" t="e">
        <f>Extra!#REF!/4000</f>
        <v>#REF!</v>
      </c>
      <c r="AL91" s="61"/>
      <c r="AM91" s="61" t="e">
        <f t="shared" si="12"/>
        <v>#REF!</v>
      </c>
      <c r="AO91" s="61" t="e">
        <f>Extra!#REF!/4000</f>
        <v>#REF!</v>
      </c>
      <c r="AP91" s="61" t="e">
        <f>Extra!#REF!/4000</f>
        <v>#REF!</v>
      </c>
      <c r="AQ91" s="61" t="e">
        <f>Extra!#REF!/4000</f>
        <v>#REF!</v>
      </c>
      <c r="AR91" s="61" t="e">
        <f>Extra!#REF!/4000</f>
        <v>#REF!</v>
      </c>
      <c r="AS91" s="61"/>
      <c r="AT91" s="61" t="e">
        <f t="shared" si="13"/>
        <v>#REF!</v>
      </c>
      <c r="AV91" s="56">
        <f>Extra!C87/4000</f>
        <v>0</v>
      </c>
    </row>
    <row r="92" spans="1:48">
      <c r="A92" s="54">
        <f>(BAWANA!B89+BAWANA!C89+BAWANA!D89+BAWANA!E89)/4000</f>
        <v>0.08</v>
      </c>
      <c r="B92" s="54">
        <f>(BAWANA!F89+BAWANA!G89)/4000</f>
        <v>0.16</v>
      </c>
      <c r="C92" s="54"/>
      <c r="D92" s="54">
        <f t="shared" si="8"/>
        <v>0.24</v>
      </c>
      <c r="E92" s="55"/>
      <c r="F92" s="43"/>
      <c r="G92" s="54">
        <f>(BAWANA!Q89+BAWANA!R89+BAWANA!S89+BAWANA!T89)/4000</f>
        <v>6.7500000000000004E-2</v>
      </c>
      <c r="H92" s="54">
        <f>(BAWANA!U89+BAWANA!V89)/4000</f>
        <v>0</v>
      </c>
      <c r="I92" s="54"/>
      <c r="J92" s="54">
        <f t="shared" si="9"/>
        <v>6.7500000000000004E-2</v>
      </c>
      <c r="L92" s="56">
        <f>BTPS!B89/4000</f>
        <v>0</v>
      </c>
      <c r="M92" s="56">
        <f>BTPS!C89/4000</f>
        <v>0</v>
      </c>
      <c r="N92" s="56"/>
      <c r="O92" s="57">
        <v>0.89583333333333337</v>
      </c>
      <c r="P92">
        <f>EDWPCL!B89</f>
        <v>0</v>
      </c>
      <c r="Q92">
        <f>EDWPCL!C89</f>
        <v>0</v>
      </c>
      <c r="S92" s="62" t="e">
        <f>(Extra!#REF!+Extra!#REF!)/4000</f>
        <v>#REF!</v>
      </c>
      <c r="T92" s="62" t="e">
        <f>(Extra!#REF!+Extra!#REF!)/4000</f>
        <v>#REF!</v>
      </c>
      <c r="U92" s="62"/>
      <c r="V92" s="62" t="e">
        <f t="shared" si="10"/>
        <v>#REF!</v>
      </c>
      <c r="W92" s="63"/>
      <c r="Y92" s="62" t="e">
        <f>(Extra!#REF!+Extra!#REF!)/4000</f>
        <v>#REF!</v>
      </c>
      <c r="Z92" s="62" t="e">
        <f>(Extra!#REF!+Extra!#REF!)/4000</f>
        <v>#REF!</v>
      </c>
      <c r="AA92" s="62"/>
      <c r="AB92" s="62" t="e">
        <f t="shared" si="11"/>
        <v>#REF!</v>
      </c>
      <c r="AC92" s="63"/>
      <c r="AD92" s="57">
        <v>0.89583333333333337</v>
      </c>
      <c r="AE92" s="56">
        <f>'MSW BWN'!B89</f>
        <v>0</v>
      </c>
      <c r="AF92" s="56">
        <f>'MSW BWN'!C89</f>
        <v>0</v>
      </c>
      <c r="AH92" s="61" t="e">
        <f>Extra!#REF!/4000</f>
        <v>#REF!</v>
      </c>
      <c r="AI92" s="61" t="e">
        <f>Extra!#REF!/4000</f>
        <v>#REF!</v>
      </c>
      <c r="AJ92" s="61" t="e">
        <f>Extra!#REF!/4000</f>
        <v>#REF!</v>
      </c>
      <c r="AK92" s="61" t="e">
        <f>Extra!#REF!/4000</f>
        <v>#REF!</v>
      </c>
      <c r="AL92" s="61"/>
      <c r="AM92" s="61" t="e">
        <f t="shared" si="12"/>
        <v>#REF!</v>
      </c>
      <c r="AO92" s="61" t="e">
        <f>Extra!#REF!/4000</f>
        <v>#REF!</v>
      </c>
      <c r="AP92" s="61" t="e">
        <f>Extra!#REF!/4000</f>
        <v>#REF!</v>
      </c>
      <c r="AQ92" s="61" t="e">
        <f>Extra!#REF!/4000</f>
        <v>#REF!</v>
      </c>
      <c r="AR92" s="61" t="e">
        <f>Extra!#REF!/4000</f>
        <v>#REF!</v>
      </c>
      <c r="AS92" s="61"/>
      <c r="AT92" s="61" t="e">
        <f t="shared" si="13"/>
        <v>#REF!</v>
      </c>
      <c r="AV92" s="56">
        <f>Extra!C88/4000</f>
        <v>0</v>
      </c>
    </row>
    <row r="93" spans="1:48">
      <c r="A93" s="54">
        <f>(BAWANA!B90+BAWANA!C90+BAWANA!D90+BAWANA!E90)/4000</f>
        <v>0.08</v>
      </c>
      <c r="B93" s="54">
        <f>(BAWANA!F90+BAWANA!G90)/4000</f>
        <v>0.16</v>
      </c>
      <c r="C93" s="54"/>
      <c r="D93" s="54">
        <f t="shared" si="8"/>
        <v>0.24</v>
      </c>
      <c r="E93" s="55"/>
      <c r="F93" s="43"/>
      <c r="G93" s="54">
        <f>(BAWANA!Q90+BAWANA!R90+BAWANA!S90+BAWANA!T90)/4000</f>
        <v>6.7500000000000004E-2</v>
      </c>
      <c r="H93" s="54">
        <f>(BAWANA!U90+BAWANA!V90)/4000</f>
        <v>0</v>
      </c>
      <c r="I93" s="54"/>
      <c r="J93" s="54">
        <f t="shared" si="9"/>
        <v>6.7500000000000004E-2</v>
      </c>
      <c r="L93" s="56">
        <f>BTPS!B90/4000</f>
        <v>0</v>
      </c>
      <c r="M93" s="56">
        <f>BTPS!C90/4000</f>
        <v>0</v>
      </c>
      <c r="N93" s="56"/>
      <c r="O93" s="57">
        <v>0.90625</v>
      </c>
      <c r="P93">
        <f>EDWPCL!B90</f>
        <v>0</v>
      </c>
      <c r="Q93">
        <f>EDWPCL!C90</f>
        <v>0</v>
      </c>
      <c r="S93" s="62" t="e">
        <f>(Extra!#REF!+Extra!#REF!)/4000</f>
        <v>#REF!</v>
      </c>
      <c r="T93" s="62" t="e">
        <f>(Extra!#REF!+Extra!#REF!)/4000</f>
        <v>#REF!</v>
      </c>
      <c r="U93" s="62"/>
      <c r="V93" s="62" t="e">
        <f t="shared" si="10"/>
        <v>#REF!</v>
      </c>
      <c r="W93" s="63"/>
      <c r="Y93" s="62" t="e">
        <f>(Extra!#REF!+Extra!#REF!)/4000</f>
        <v>#REF!</v>
      </c>
      <c r="Z93" s="62" t="e">
        <f>(Extra!#REF!+Extra!#REF!)/4000</f>
        <v>#REF!</v>
      </c>
      <c r="AA93" s="62"/>
      <c r="AB93" s="62" t="e">
        <f t="shared" si="11"/>
        <v>#REF!</v>
      </c>
      <c r="AC93" s="63"/>
      <c r="AD93" s="57">
        <v>0.90625</v>
      </c>
      <c r="AE93" s="56">
        <f>'MSW BWN'!B90</f>
        <v>0</v>
      </c>
      <c r="AF93" s="56">
        <f>'MSW BWN'!C90</f>
        <v>0</v>
      </c>
      <c r="AH93" s="61" t="e">
        <f>Extra!#REF!/4000</f>
        <v>#REF!</v>
      </c>
      <c r="AI93" s="61" t="e">
        <f>Extra!#REF!/4000</f>
        <v>#REF!</v>
      </c>
      <c r="AJ93" s="61" t="e">
        <f>Extra!#REF!/4000</f>
        <v>#REF!</v>
      </c>
      <c r="AK93" s="61" t="e">
        <f>Extra!#REF!/4000</f>
        <v>#REF!</v>
      </c>
      <c r="AL93" s="61"/>
      <c r="AM93" s="61" t="e">
        <f t="shared" si="12"/>
        <v>#REF!</v>
      </c>
      <c r="AO93" s="61" t="e">
        <f>Extra!#REF!/4000</f>
        <v>#REF!</v>
      </c>
      <c r="AP93" s="61" t="e">
        <f>Extra!#REF!/4000</f>
        <v>#REF!</v>
      </c>
      <c r="AQ93" s="61" t="e">
        <f>Extra!#REF!/4000</f>
        <v>#REF!</v>
      </c>
      <c r="AR93" s="61" t="e">
        <f>Extra!#REF!/4000</f>
        <v>#REF!</v>
      </c>
      <c r="AS93" s="61"/>
      <c r="AT93" s="61" t="e">
        <f t="shared" si="13"/>
        <v>#REF!</v>
      </c>
      <c r="AV93" s="56">
        <f>Extra!C89/4000</f>
        <v>0</v>
      </c>
    </row>
    <row r="94" spans="1:48">
      <c r="A94" s="54">
        <f>(BAWANA!B91+BAWANA!C91+BAWANA!D91+BAWANA!E91)/4000</f>
        <v>0.08</v>
      </c>
      <c r="B94" s="54">
        <f>(BAWANA!F91+BAWANA!G91)/4000</f>
        <v>0.16</v>
      </c>
      <c r="C94" s="54"/>
      <c r="D94" s="54">
        <f t="shared" si="8"/>
        <v>0.24</v>
      </c>
      <c r="E94" s="55"/>
      <c r="F94" s="43"/>
      <c r="G94" s="54">
        <f>(BAWANA!Q91+BAWANA!R91+BAWANA!S91+BAWANA!T91)/4000</f>
        <v>6.7500000000000004E-2</v>
      </c>
      <c r="H94" s="54">
        <f>(BAWANA!U91+BAWANA!V91)/4000</f>
        <v>0</v>
      </c>
      <c r="I94" s="54"/>
      <c r="J94" s="54">
        <f t="shared" si="9"/>
        <v>6.7500000000000004E-2</v>
      </c>
      <c r="L94" s="56">
        <f>BTPS!B91/4000</f>
        <v>0</v>
      </c>
      <c r="M94" s="56">
        <f>BTPS!C91/4000</f>
        <v>0</v>
      </c>
      <c r="N94" s="56"/>
      <c r="O94" s="57">
        <v>0.91666666666666663</v>
      </c>
      <c r="P94">
        <f>EDWPCL!B91</f>
        <v>0</v>
      </c>
      <c r="Q94">
        <f>EDWPCL!C91</f>
        <v>0</v>
      </c>
      <c r="S94" s="62" t="e">
        <f>(Extra!#REF!+Extra!#REF!)/4000</f>
        <v>#REF!</v>
      </c>
      <c r="T94" s="62" t="e">
        <f>(Extra!#REF!+Extra!#REF!)/4000</f>
        <v>#REF!</v>
      </c>
      <c r="U94" s="62"/>
      <c r="V94" s="62" t="e">
        <f t="shared" si="10"/>
        <v>#REF!</v>
      </c>
      <c r="W94" s="63"/>
      <c r="Y94" s="62" t="e">
        <f>(Extra!#REF!+Extra!#REF!)/4000</f>
        <v>#REF!</v>
      </c>
      <c r="Z94" s="62" t="e">
        <f>(Extra!#REF!+Extra!#REF!)/4000</f>
        <v>#REF!</v>
      </c>
      <c r="AA94" s="62"/>
      <c r="AB94" s="62" t="e">
        <f t="shared" si="11"/>
        <v>#REF!</v>
      </c>
      <c r="AC94" s="63"/>
      <c r="AD94" s="57">
        <v>0.91666666666666663</v>
      </c>
      <c r="AE94" s="56">
        <f>'MSW BWN'!B91</f>
        <v>0</v>
      </c>
      <c r="AF94" s="56">
        <f>'MSW BWN'!C91</f>
        <v>0</v>
      </c>
      <c r="AH94" s="61" t="e">
        <f>Extra!#REF!/4000</f>
        <v>#REF!</v>
      </c>
      <c r="AI94" s="61" t="e">
        <f>Extra!#REF!/4000</f>
        <v>#REF!</v>
      </c>
      <c r="AJ94" s="61" t="e">
        <f>Extra!#REF!/4000</f>
        <v>#REF!</v>
      </c>
      <c r="AK94" s="61" t="e">
        <f>Extra!#REF!/4000</f>
        <v>#REF!</v>
      </c>
      <c r="AL94" s="61"/>
      <c r="AM94" s="61" t="e">
        <f t="shared" si="12"/>
        <v>#REF!</v>
      </c>
      <c r="AO94" s="61" t="e">
        <f>Extra!#REF!/4000</f>
        <v>#REF!</v>
      </c>
      <c r="AP94" s="61" t="e">
        <f>Extra!#REF!/4000</f>
        <v>#REF!</v>
      </c>
      <c r="AQ94" s="61" t="e">
        <f>Extra!#REF!/4000</f>
        <v>#REF!</v>
      </c>
      <c r="AR94" s="61" t="e">
        <f>Extra!#REF!/4000</f>
        <v>#REF!</v>
      </c>
      <c r="AS94" s="61"/>
      <c r="AT94" s="61" t="e">
        <f t="shared" si="13"/>
        <v>#REF!</v>
      </c>
      <c r="AV94" s="56">
        <f>Extra!C90/4000</f>
        <v>0</v>
      </c>
    </row>
    <row r="95" spans="1:48">
      <c r="A95" s="54">
        <f>(BAWANA!B92+BAWANA!C92+BAWANA!D92+BAWANA!E92)/4000</f>
        <v>0.08</v>
      </c>
      <c r="B95" s="54">
        <f>(BAWANA!F92+BAWANA!G92)/4000</f>
        <v>0.16</v>
      </c>
      <c r="C95" s="54"/>
      <c r="D95" s="54">
        <f t="shared" si="8"/>
        <v>0.24</v>
      </c>
      <c r="E95" s="55"/>
      <c r="F95" s="43"/>
      <c r="G95" s="54">
        <f>(BAWANA!Q92+BAWANA!R92+BAWANA!S92+BAWANA!T92)/4000</f>
        <v>6.7500000000000004E-2</v>
      </c>
      <c r="H95" s="54">
        <f>(BAWANA!U92+BAWANA!V92)/4000</f>
        <v>0</v>
      </c>
      <c r="I95" s="54"/>
      <c r="J95" s="54">
        <f t="shared" si="9"/>
        <v>6.7500000000000004E-2</v>
      </c>
      <c r="L95" s="56">
        <f>BTPS!B92/4000</f>
        <v>0</v>
      </c>
      <c r="M95" s="56">
        <f>BTPS!C92/4000</f>
        <v>0</v>
      </c>
      <c r="N95" s="56"/>
      <c r="O95" s="57">
        <v>0.92708333333333337</v>
      </c>
      <c r="P95">
        <f>EDWPCL!B92</f>
        <v>0</v>
      </c>
      <c r="Q95">
        <f>EDWPCL!C92</f>
        <v>0</v>
      </c>
      <c r="S95" s="62" t="e">
        <f>(Extra!#REF!+Extra!#REF!)/4000</f>
        <v>#REF!</v>
      </c>
      <c r="T95" s="62" t="e">
        <f>(Extra!#REF!+Extra!#REF!)/4000</f>
        <v>#REF!</v>
      </c>
      <c r="U95" s="62"/>
      <c r="V95" s="62" t="e">
        <f t="shared" si="10"/>
        <v>#REF!</v>
      </c>
      <c r="W95" s="63"/>
      <c r="Y95" s="62" t="e">
        <f>(Extra!#REF!+Extra!#REF!)/4000</f>
        <v>#REF!</v>
      </c>
      <c r="Z95" s="62" t="e">
        <f>(Extra!#REF!+Extra!#REF!)/4000</f>
        <v>#REF!</v>
      </c>
      <c r="AA95" s="62"/>
      <c r="AB95" s="62" t="e">
        <f t="shared" si="11"/>
        <v>#REF!</v>
      </c>
      <c r="AC95" s="63"/>
      <c r="AD95" s="57">
        <v>0.92708333333333337</v>
      </c>
      <c r="AE95" s="56">
        <f>'MSW BWN'!B92</f>
        <v>0</v>
      </c>
      <c r="AF95" s="56">
        <f>'MSW BWN'!C92</f>
        <v>0</v>
      </c>
      <c r="AH95" s="61" t="e">
        <f>Extra!#REF!/4000</f>
        <v>#REF!</v>
      </c>
      <c r="AI95" s="61" t="e">
        <f>Extra!#REF!/4000</f>
        <v>#REF!</v>
      </c>
      <c r="AJ95" s="61" t="e">
        <f>Extra!#REF!/4000</f>
        <v>#REF!</v>
      </c>
      <c r="AK95" s="61" t="e">
        <f>Extra!#REF!/4000</f>
        <v>#REF!</v>
      </c>
      <c r="AL95" s="61"/>
      <c r="AM95" s="61" t="e">
        <f t="shared" si="12"/>
        <v>#REF!</v>
      </c>
      <c r="AO95" s="61" t="e">
        <f>Extra!#REF!/4000</f>
        <v>#REF!</v>
      </c>
      <c r="AP95" s="61" t="e">
        <f>Extra!#REF!/4000</f>
        <v>#REF!</v>
      </c>
      <c r="AQ95" s="61" t="e">
        <f>Extra!#REF!/4000</f>
        <v>#REF!</v>
      </c>
      <c r="AR95" s="61" t="e">
        <f>Extra!#REF!/4000</f>
        <v>#REF!</v>
      </c>
      <c r="AS95" s="61"/>
      <c r="AT95" s="61" t="e">
        <f t="shared" si="13"/>
        <v>#REF!</v>
      </c>
      <c r="AV95" s="56">
        <f>Extra!C91/4000</f>
        <v>0</v>
      </c>
    </row>
    <row r="96" spans="1:48">
      <c r="A96" s="54">
        <f>(BAWANA!B93+BAWANA!C93+BAWANA!D93+BAWANA!E93)/4000</f>
        <v>0.08</v>
      </c>
      <c r="B96" s="54">
        <f>(BAWANA!F93+BAWANA!G93)/4000</f>
        <v>0.16</v>
      </c>
      <c r="C96" s="54"/>
      <c r="D96" s="54">
        <f t="shared" si="8"/>
        <v>0.24</v>
      </c>
      <c r="E96" s="55"/>
      <c r="F96" s="43"/>
      <c r="G96" s="54">
        <f>(BAWANA!Q93+BAWANA!R93+BAWANA!S93+BAWANA!T93)/4000</f>
        <v>6.7500000000000004E-2</v>
      </c>
      <c r="H96" s="54">
        <f>(BAWANA!U93+BAWANA!V93)/4000</f>
        <v>0</v>
      </c>
      <c r="I96" s="54"/>
      <c r="J96" s="54">
        <f t="shared" si="9"/>
        <v>6.7500000000000004E-2</v>
      </c>
      <c r="L96" s="56">
        <f>BTPS!B93/4000</f>
        <v>0</v>
      </c>
      <c r="M96" s="56">
        <f>BTPS!C93/4000</f>
        <v>0</v>
      </c>
      <c r="N96" s="56"/>
      <c r="O96" s="57">
        <v>0.9375</v>
      </c>
      <c r="P96">
        <f>EDWPCL!B93</f>
        <v>0</v>
      </c>
      <c r="Q96">
        <f>EDWPCL!C93</f>
        <v>0</v>
      </c>
      <c r="S96" s="62" t="e">
        <f>(Extra!#REF!+Extra!#REF!)/4000</f>
        <v>#REF!</v>
      </c>
      <c r="T96" s="62" t="e">
        <f>(Extra!#REF!+Extra!#REF!)/4000</f>
        <v>#REF!</v>
      </c>
      <c r="U96" s="62"/>
      <c r="V96" s="62" t="e">
        <f t="shared" si="10"/>
        <v>#REF!</v>
      </c>
      <c r="W96" s="63"/>
      <c r="Y96" s="62" t="e">
        <f>(Extra!#REF!+Extra!#REF!)/4000</f>
        <v>#REF!</v>
      </c>
      <c r="Z96" s="62" t="e">
        <f>(Extra!#REF!+Extra!#REF!)/4000</f>
        <v>#REF!</v>
      </c>
      <c r="AA96" s="62"/>
      <c r="AB96" s="62" t="e">
        <f t="shared" si="11"/>
        <v>#REF!</v>
      </c>
      <c r="AC96" s="63"/>
      <c r="AD96" s="57">
        <v>0.9375</v>
      </c>
      <c r="AE96" s="56">
        <f>'MSW BWN'!B93</f>
        <v>0</v>
      </c>
      <c r="AF96" s="56">
        <f>'MSW BWN'!C93</f>
        <v>0</v>
      </c>
      <c r="AH96" s="61" t="e">
        <f>Extra!#REF!/4000</f>
        <v>#REF!</v>
      </c>
      <c r="AI96" s="61" t="e">
        <f>Extra!#REF!/4000</f>
        <v>#REF!</v>
      </c>
      <c r="AJ96" s="61" t="e">
        <f>Extra!#REF!/4000</f>
        <v>#REF!</v>
      </c>
      <c r="AK96" s="61" t="e">
        <f>Extra!#REF!/4000</f>
        <v>#REF!</v>
      </c>
      <c r="AL96" s="61"/>
      <c r="AM96" s="61" t="e">
        <f t="shared" si="12"/>
        <v>#REF!</v>
      </c>
      <c r="AO96" s="61" t="e">
        <f>Extra!#REF!/4000</f>
        <v>#REF!</v>
      </c>
      <c r="AP96" s="61" t="e">
        <f>Extra!#REF!/4000</f>
        <v>#REF!</v>
      </c>
      <c r="AQ96" s="61" t="e">
        <f>Extra!#REF!/4000</f>
        <v>#REF!</v>
      </c>
      <c r="AR96" s="61" t="e">
        <f>Extra!#REF!/4000</f>
        <v>#REF!</v>
      </c>
      <c r="AS96" s="61"/>
      <c r="AT96" s="61" t="e">
        <f t="shared" si="13"/>
        <v>#REF!</v>
      </c>
      <c r="AV96" s="56">
        <f>Extra!C92/4000</f>
        <v>0</v>
      </c>
    </row>
    <row r="97" spans="1:48">
      <c r="A97" s="54">
        <f>(BAWANA!B94+BAWANA!C94+BAWANA!D94+BAWANA!E94)/4000</f>
        <v>0.08</v>
      </c>
      <c r="B97" s="54">
        <f>(BAWANA!F94+BAWANA!G94)/4000</f>
        <v>0.16</v>
      </c>
      <c r="C97" s="54"/>
      <c r="D97" s="54">
        <f t="shared" si="8"/>
        <v>0.24</v>
      </c>
      <c r="E97" s="55"/>
      <c r="F97" s="43"/>
      <c r="G97" s="54">
        <f>(BAWANA!Q94+BAWANA!R94+BAWANA!S94+BAWANA!T94)/4000</f>
        <v>6.7500000000000004E-2</v>
      </c>
      <c r="H97" s="54">
        <f>(BAWANA!U94+BAWANA!V94)/4000</f>
        <v>0</v>
      </c>
      <c r="I97" s="54"/>
      <c r="J97" s="54">
        <f t="shared" si="9"/>
        <v>6.7500000000000004E-2</v>
      </c>
      <c r="L97" s="56">
        <f>BTPS!B94/4000</f>
        <v>0</v>
      </c>
      <c r="M97" s="56">
        <f>BTPS!C94/4000</f>
        <v>0</v>
      </c>
      <c r="N97" s="56"/>
      <c r="O97" s="57">
        <v>0.94791666666666663</v>
      </c>
      <c r="P97">
        <f>EDWPCL!B94</f>
        <v>0</v>
      </c>
      <c r="Q97">
        <f>EDWPCL!C94</f>
        <v>0</v>
      </c>
      <c r="S97" s="62" t="e">
        <f>(Extra!#REF!+Extra!#REF!)/4000</f>
        <v>#REF!</v>
      </c>
      <c r="T97" s="62" t="e">
        <f>(Extra!#REF!+Extra!#REF!)/4000</f>
        <v>#REF!</v>
      </c>
      <c r="U97" s="62"/>
      <c r="V97" s="62" t="e">
        <f t="shared" si="10"/>
        <v>#REF!</v>
      </c>
      <c r="W97" s="63"/>
      <c r="Y97" s="62" t="e">
        <f>(Extra!#REF!+Extra!#REF!)/4000</f>
        <v>#REF!</v>
      </c>
      <c r="Z97" s="62" t="e">
        <f>(Extra!#REF!+Extra!#REF!)/4000</f>
        <v>#REF!</v>
      </c>
      <c r="AA97" s="62"/>
      <c r="AB97" s="62" t="e">
        <f t="shared" si="11"/>
        <v>#REF!</v>
      </c>
      <c r="AC97" s="63"/>
      <c r="AD97" s="57">
        <v>0.94791666666666663</v>
      </c>
      <c r="AE97" s="56">
        <f>'MSW BWN'!B94</f>
        <v>0</v>
      </c>
      <c r="AF97" s="56">
        <f>'MSW BWN'!C94</f>
        <v>0</v>
      </c>
      <c r="AH97" s="61" t="e">
        <f>Extra!#REF!/4000</f>
        <v>#REF!</v>
      </c>
      <c r="AI97" s="61" t="e">
        <f>Extra!#REF!/4000</f>
        <v>#REF!</v>
      </c>
      <c r="AJ97" s="61" t="e">
        <f>Extra!#REF!/4000</f>
        <v>#REF!</v>
      </c>
      <c r="AK97" s="61" t="e">
        <f>Extra!#REF!/4000</f>
        <v>#REF!</v>
      </c>
      <c r="AL97" s="61"/>
      <c r="AM97" s="61" t="e">
        <f t="shared" si="12"/>
        <v>#REF!</v>
      </c>
      <c r="AO97" s="61" t="e">
        <f>Extra!#REF!/4000</f>
        <v>#REF!</v>
      </c>
      <c r="AP97" s="61" t="e">
        <f>Extra!#REF!/4000</f>
        <v>#REF!</v>
      </c>
      <c r="AQ97" s="61" t="e">
        <f>Extra!#REF!/4000</f>
        <v>#REF!</v>
      </c>
      <c r="AR97" s="61" t="e">
        <f>Extra!#REF!/4000</f>
        <v>#REF!</v>
      </c>
      <c r="AS97" s="61"/>
      <c r="AT97" s="61" t="e">
        <f t="shared" si="13"/>
        <v>#REF!</v>
      </c>
      <c r="AV97" s="56">
        <f>Extra!C93/4000</f>
        <v>0</v>
      </c>
    </row>
    <row r="98" spans="1:48">
      <c r="A98" s="54">
        <f>(BAWANA!B95+BAWANA!C95+BAWANA!D95+BAWANA!E95)/4000</f>
        <v>0.08</v>
      </c>
      <c r="B98" s="54">
        <f>(BAWANA!F95+BAWANA!G95)/4000</f>
        <v>0.16</v>
      </c>
      <c r="C98" s="54"/>
      <c r="D98" s="54">
        <f t="shared" si="8"/>
        <v>0.24</v>
      </c>
      <c r="E98" s="55"/>
      <c r="F98" s="43"/>
      <c r="G98" s="54">
        <f>(BAWANA!Q95+BAWANA!R95+BAWANA!S95+BAWANA!T95)/4000</f>
        <v>6.7500000000000004E-2</v>
      </c>
      <c r="H98" s="54">
        <f>(BAWANA!U95+BAWANA!V95)/4000</f>
        <v>0</v>
      </c>
      <c r="I98" s="54"/>
      <c r="J98" s="54">
        <f t="shared" si="9"/>
        <v>6.7500000000000004E-2</v>
      </c>
      <c r="L98" s="56">
        <f>BTPS!B95/4000</f>
        <v>0</v>
      </c>
      <c r="M98" s="56">
        <f>BTPS!C95/4000</f>
        <v>0</v>
      </c>
      <c r="N98" s="56"/>
      <c r="O98" s="57">
        <v>0.95833333333333337</v>
      </c>
      <c r="P98">
        <f>EDWPCL!B95</f>
        <v>0</v>
      </c>
      <c r="Q98">
        <f>EDWPCL!C95</f>
        <v>0</v>
      </c>
      <c r="S98" s="62" t="e">
        <f>(Extra!#REF!+Extra!#REF!)/4000</f>
        <v>#REF!</v>
      </c>
      <c r="T98" s="62" t="e">
        <f>(Extra!#REF!+Extra!#REF!)/4000</f>
        <v>#REF!</v>
      </c>
      <c r="U98" s="62"/>
      <c r="V98" s="62" t="e">
        <f t="shared" si="10"/>
        <v>#REF!</v>
      </c>
      <c r="W98" s="63"/>
      <c r="Y98" s="62" t="e">
        <f>(Extra!#REF!+Extra!#REF!)/4000</f>
        <v>#REF!</v>
      </c>
      <c r="Z98" s="62" t="e">
        <f>(Extra!#REF!+Extra!#REF!)/4000</f>
        <v>#REF!</v>
      </c>
      <c r="AA98" s="62"/>
      <c r="AB98" s="62" t="e">
        <f t="shared" si="11"/>
        <v>#REF!</v>
      </c>
      <c r="AC98" s="63"/>
      <c r="AD98" s="57">
        <v>0.95833333333333337</v>
      </c>
      <c r="AE98" s="56">
        <f>'MSW BWN'!B95</f>
        <v>0</v>
      </c>
      <c r="AF98" s="56">
        <f>'MSW BWN'!C95</f>
        <v>0</v>
      </c>
      <c r="AH98" s="61" t="e">
        <f>Extra!#REF!/4000</f>
        <v>#REF!</v>
      </c>
      <c r="AI98" s="61" t="e">
        <f>Extra!#REF!/4000</f>
        <v>#REF!</v>
      </c>
      <c r="AJ98" s="61" t="e">
        <f>Extra!#REF!/4000</f>
        <v>#REF!</v>
      </c>
      <c r="AK98" s="61" t="e">
        <f>Extra!#REF!/4000</f>
        <v>#REF!</v>
      </c>
      <c r="AL98" s="61"/>
      <c r="AM98" s="61" t="e">
        <f t="shared" si="12"/>
        <v>#REF!</v>
      </c>
      <c r="AO98" s="61" t="e">
        <f>Extra!#REF!/4000</f>
        <v>#REF!</v>
      </c>
      <c r="AP98" s="61" t="e">
        <f>Extra!#REF!/4000</f>
        <v>#REF!</v>
      </c>
      <c r="AQ98" s="61" t="e">
        <f>Extra!#REF!/4000</f>
        <v>#REF!</v>
      </c>
      <c r="AR98" s="61" t="e">
        <f>Extra!#REF!/4000</f>
        <v>#REF!</v>
      </c>
      <c r="AS98" s="61"/>
      <c r="AT98" s="61" t="e">
        <f t="shared" si="13"/>
        <v>#REF!</v>
      </c>
      <c r="AV98" s="56">
        <f>Extra!C94/4000</f>
        <v>0</v>
      </c>
    </row>
    <row r="99" spans="1:48">
      <c r="A99" s="54">
        <f>(BAWANA!B96+BAWANA!C96+BAWANA!D96+BAWANA!E96)/4000</f>
        <v>0.08</v>
      </c>
      <c r="B99" s="54">
        <f>(BAWANA!F96+BAWANA!G96)/4000</f>
        <v>0.16</v>
      </c>
      <c r="C99" s="54"/>
      <c r="D99" s="54">
        <f t="shared" si="8"/>
        <v>0.24</v>
      </c>
      <c r="E99" s="55"/>
      <c r="F99" s="43"/>
      <c r="G99" s="54">
        <f>(BAWANA!Q96+BAWANA!R96+BAWANA!S96+BAWANA!T96)/4000</f>
        <v>6.7500000000000004E-2</v>
      </c>
      <c r="H99" s="54">
        <f>(BAWANA!U96+BAWANA!V96)/4000</f>
        <v>0</v>
      </c>
      <c r="I99" s="54"/>
      <c r="J99" s="54">
        <f t="shared" si="9"/>
        <v>6.7500000000000004E-2</v>
      </c>
      <c r="L99" s="56">
        <f>BTPS!B96/4000</f>
        <v>0</v>
      </c>
      <c r="M99" s="56">
        <f>BTPS!C96/4000</f>
        <v>0</v>
      </c>
      <c r="N99" s="56"/>
      <c r="O99" s="57">
        <v>0.96875</v>
      </c>
      <c r="P99">
        <f>EDWPCL!B96</f>
        <v>0</v>
      </c>
      <c r="Q99">
        <f>EDWPCL!C96</f>
        <v>0</v>
      </c>
      <c r="S99" s="62" t="e">
        <f>(Extra!#REF!+Extra!#REF!)/4000</f>
        <v>#REF!</v>
      </c>
      <c r="T99" s="62" t="e">
        <f>(Extra!#REF!+Extra!#REF!)/4000</f>
        <v>#REF!</v>
      </c>
      <c r="U99" s="62"/>
      <c r="V99" s="62" t="e">
        <f t="shared" si="10"/>
        <v>#REF!</v>
      </c>
      <c r="W99" s="63"/>
      <c r="Y99" s="62" t="e">
        <f>(Extra!#REF!+Extra!#REF!)/4000</f>
        <v>#REF!</v>
      </c>
      <c r="Z99" s="62" t="e">
        <f>(Extra!#REF!+Extra!#REF!)/4000</f>
        <v>#REF!</v>
      </c>
      <c r="AA99" s="62"/>
      <c r="AB99" s="62" t="e">
        <f t="shared" si="11"/>
        <v>#REF!</v>
      </c>
      <c r="AC99" s="63"/>
      <c r="AD99" s="57">
        <v>0.96875</v>
      </c>
      <c r="AE99" s="56">
        <f>'MSW BWN'!B96</f>
        <v>0</v>
      </c>
      <c r="AF99" s="56">
        <f>'MSW BWN'!C96</f>
        <v>0</v>
      </c>
      <c r="AH99" s="61" t="e">
        <f>Extra!#REF!/4000</f>
        <v>#REF!</v>
      </c>
      <c r="AI99" s="61" t="e">
        <f>Extra!#REF!/4000</f>
        <v>#REF!</v>
      </c>
      <c r="AJ99" s="61" t="e">
        <f>Extra!#REF!/4000</f>
        <v>#REF!</v>
      </c>
      <c r="AK99" s="61" t="e">
        <f>Extra!#REF!/4000</f>
        <v>#REF!</v>
      </c>
      <c r="AL99" s="61"/>
      <c r="AM99" s="61" t="e">
        <f t="shared" si="12"/>
        <v>#REF!</v>
      </c>
      <c r="AO99" s="61" t="e">
        <f>Extra!#REF!/4000</f>
        <v>#REF!</v>
      </c>
      <c r="AP99" s="61" t="e">
        <f>Extra!#REF!/4000</f>
        <v>#REF!</v>
      </c>
      <c r="AQ99" s="61" t="e">
        <f>Extra!#REF!/4000</f>
        <v>#REF!</v>
      </c>
      <c r="AR99" s="61" t="e">
        <f>Extra!#REF!/4000</f>
        <v>#REF!</v>
      </c>
      <c r="AS99" s="61"/>
      <c r="AT99" s="61" t="e">
        <f t="shared" si="13"/>
        <v>#REF!</v>
      </c>
      <c r="AV99" s="56">
        <f>Extra!C95/4000</f>
        <v>0</v>
      </c>
    </row>
    <row r="100" spans="1:48">
      <c r="A100" s="54">
        <f>(BAWANA!B97+BAWANA!C97+BAWANA!D97+BAWANA!E97)/4000</f>
        <v>0.08</v>
      </c>
      <c r="B100" s="54">
        <f>(BAWANA!F97+BAWANA!G97)/4000</f>
        <v>0.16</v>
      </c>
      <c r="C100" s="54"/>
      <c r="D100" s="54">
        <f t="shared" si="8"/>
        <v>0.24</v>
      </c>
      <c r="E100" s="55"/>
      <c r="F100" s="43"/>
      <c r="G100" s="54">
        <f>(BAWANA!Q97+BAWANA!R97+BAWANA!S97+BAWANA!T97)/4000</f>
        <v>6.7500000000000004E-2</v>
      </c>
      <c r="H100" s="54">
        <f>(BAWANA!U97+BAWANA!V97)/4000</f>
        <v>0</v>
      </c>
      <c r="I100" s="54"/>
      <c r="J100" s="54">
        <f t="shared" si="9"/>
        <v>6.7500000000000004E-2</v>
      </c>
      <c r="L100" s="56">
        <f>BTPS!B97/4000</f>
        <v>0</v>
      </c>
      <c r="M100" s="56">
        <f>BTPS!C97/4000</f>
        <v>0</v>
      </c>
      <c r="N100" s="56"/>
      <c r="O100" s="57">
        <v>0.97916666666666663</v>
      </c>
      <c r="P100">
        <f>EDWPCL!B97</f>
        <v>0</v>
      </c>
      <c r="Q100">
        <f>EDWPCL!C97</f>
        <v>0</v>
      </c>
      <c r="S100" s="62" t="e">
        <f>(Extra!#REF!+Extra!#REF!)/4000</f>
        <v>#REF!</v>
      </c>
      <c r="T100" s="62" t="e">
        <f>(Extra!#REF!+Extra!#REF!)/4000</f>
        <v>#REF!</v>
      </c>
      <c r="U100" s="62"/>
      <c r="V100" s="62" t="e">
        <f t="shared" si="10"/>
        <v>#REF!</v>
      </c>
      <c r="W100" s="63"/>
      <c r="Y100" s="62" t="e">
        <f>(Extra!#REF!+Extra!#REF!)/4000</f>
        <v>#REF!</v>
      </c>
      <c r="Z100" s="62" t="e">
        <f>(Extra!#REF!+Extra!#REF!)/4000</f>
        <v>#REF!</v>
      </c>
      <c r="AA100" s="62"/>
      <c r="AB100" s="62" t="e">
        <f t="shared" si="11"/>
        <v>#REF!</v>
      </c>
      <c r="AC100" s="63"/>
      <c r="AD100" s="57">
        <v>0.97916666666666663</v>
      </c>
      <c r="AE100" s="56">
        <f>'MSW BWN'!B97</f>
        <v>0</v>
      </c>
      <c r="AF100" s="56">
        <f>'MSW BWN'!C97</f>
        <v>0</v>
      </c>
      <c r="AH100" s="61" t="e">
        <f>Extra!#REF!/4000</f>
        <v>#REF!</v>
      </c>
      <c r="AI100" s="61" t="e">
        <f>Extra!#REF!/4000</f>
        <v>#REF!</v>
      </c>
      <c r="AJ100" s="61" t="e">
        <f>Extra!#REF!/4000</f>
        <v>#REF!</v>
      </c>
      <c r="AK100" s="61" t="e">
        <f>Extra!#REF!/4000</f>
        <v>#REF!</v>
      </c>
      <c r="AL100" s="61"/>
      <c r="AM100" s="61" t="e">
        <f t="shared" si="12"/>
        <v>#REF!</v>
      </c>
      <c r="AO100" s="61" t="e">
        <f>Extra!#REF!/4000</f>
        <v>#REF!</v>
      </c>
      <c r="AP100" s="61" t="e">
        <f>Extra!#REF!/4000</f>
        <v>#REF!</v>
      </c>
      <c r="AQ100" s="61" t="e">
        <f>Extra!#REF!/4000</f>
        <v>#REF!</v>
      </c>
      <c r="AR100" s="61" t="e">
        <f>Extra!#REF!/4000</f>
        <v>#REF!</v>
      </c>
      <c r="AS100" s="61"/>
      <c r="AT100" s="61" t="e">
        <f t="shared" si="13"/>
        <v>#REF!</v>
      </c>
      <c r="AV100" s="56">
        <f>Extra!C96/4000</f>
        <v>0</v>
      </c>
    </row>
    <row r="101" spans="1:48">
      <c r="A101" s="54">
        <f>(BAWANA!B98+BAWANA!C98+BAWANA!D98+BAWANA!E98)/4000</f>
        <v>0.08</v>
      </c>
      <c r="B101" s="54">
        <f>(BAWANA!F98+BAWANA!G98)/4000</f>
        <v>0.16</v>
      </c>
      <c r="C101" s="54"/>
      <c r="D101" s="54">
        <f t="shared" si="8"/>
        <v>0.24</v>
      </c>
      <c r="E101" s="55"/>
      <c r="F101" s="43"/>
      <c r="G101" s="54">
        <f>(BAWANA!Q98+BAWANA!R98+BAWANA!S98+BAWANA!T98)/4000</f>
        <v>6.7500000000000004E-2</v>
      </c>
      <c r="H101" s="54">
        <f>(BAWANA!U98+BAWANA!V98)/4000</f>
        <v>0</v>
      </c>
      <c r="I101" s="54"/>
      <c r="J101" s="54">
        <f t="shared" si="9"/>
        <v>6.7500000000000004E-2</v>
      </c>
      <c r="L101" s="56">
        <f>BTPS!B98/4000</f>
        <v>0</v>
      </c>
      <c r="M101" s="56">
        <f>BTPS!C98/4000</f>
        <v>0</v>
      </c>
      <c r="N101" s="56"/>
      <c r="O101" s="57">
        <v>0.98958333333333337</v>
      </c>
      <c r="P101">
        <f>EDWPCL!B98</f>
        <v>0</v>
      </c>
      <c r="Q101">
        <f>EDWPCL!C98</f>
        <v>0</v>
      </c>
      <c r="S101" s="62" t="e">
        <f>(Extra!#REF!+Extra!#REF!)/4000</f>
        <v>#REF!</v>
      </c>
      <c r="T101" s="62" t="e">
        <f>(Extra!#REF!+Extra!#REF!)/4000</f>
        <v>#REF!</v>
      </c>
      <c r="U101" s="62"/>
      <c r="V101" s="62" t="e">
        <f t="shared" si="10"/>
        <v>#REF!</v>
      </c>
      <c r="W101" s="63"/>
      <c r="Y101" s="62" t="e">
        <f>(Extra!#REF!+Extra!#REF!)/4000</f>
        <v>#REF!</v>
      </c>
      <c r="Z101" s="62" t="e">
        <f>(Extra!#REF!+Extra!#REF!)/4000</f>
        <v>#REF!</v>
      </c>
      <c r="AA101" s="62"/>
      <c r="AB101" s="62" t="e">
        <f t="shared" si="11"/>
        <v>#REF!</v>
      </c>
      <c r="AC101" s="63"/>
      <c r="AD101" s="57">
        <v>0.98958333333333337</v>
      </c>
      <c r="AE101" s="56">
        <f>'MSW BWN'!B98</f>
        <v>0</v>
      </c>
      <c r="AF101" s="56">
        <f>'MSW BWN'!C98</f>
        <v>0</v>
      </c>
      <c r="AH101" s="61" t="e">
        <f>Extra!#REF!/4000</f>
        <v>#REF!</v>
      </c>
      <c r="AI101" s="61" t="e">
        <f>Extra!#REF!/4000</f>
        <v>#REF!</v>
      </c>
      <c r="AJ101" s="61" t="e">
        <f>Extra!#REF!/4000</f>
        <v>#REF!</v>
      </c>
      <c r="AK101" s="61" t="e">
        <f>Extra!#REF!/4000</f>
        <v>#REF!</v>
      </c>
      <c r="AL101" s="61"/>
      <c r="AM101" s="61" t="e">
        <f t="shared" si="12"/>
        <v>#REF!</v>
      </c>
      <c r="AO101" s="61" t="e">
        <f>Extra!#REF!/4000</f>
        <v>#REF!</v>
      </c>
      <c r="AP101" s="61" t="e">
        <f>Extra!#REF!/4000</f>
        <v>#REF!</v>
      </c>
      <c r="AQ101" s="61" t="e">
        <f>Extra!#REF!/4000</f>
        <v>#REF!</v>
      </c>
      <c r="AR101" s="61" t="e">
        <f>Extra!#REF!/4000</f>
        <v>#REF!</v>
      </c>
      <c r="AS101" s="61"/>
      <c r="AT101" s="61" t="e">
        <f t="shared" si="13"/>
        <v>#REF!</v>
      </c>
      <c r="AV101" s="56">
        <f>Extra!C97/4000</f>
        <v>0</v>
      </c>
    </row>
    <row r="102" spans="1:48">
      <c r="A102" s="54">
        <f>SUM(A6:A101)</f>
        <v>7.680000000000005</v>
      </c>
      <c r="B102" s="54">
        <f t="shared" ref="B102:M102" si="14">SUM(B6:B101)</f>
        <v>15.239999999999995</v>
      </c>
      <c r="C102" s="54">
        <f t="shared" si="14"/>
        <v>0</v>
      </c>
      <c r="D102" s="54">
        <f t="shared" si="14"/>
        <v>22.919999999999959</v>
      </c>
      <c r="E102" s="54">
        <f t="shared" si="14"/>
        <v>0</v>
      </c>
      <c r="F102" s="54">
        <f t="shared" si="14"/>
        <v>0</v>
      </c>
      <c r="G102" s="54">
        <f t="shared" si="14"/>
        <v>6.5143099999999965</v>
      </c>
      <c r="H102" s="54">
        <f t="shared" si="14"/>
        <v>0</v>
      </c>
      <c r="I102" s="54"/>
      <c r="J102" s="54">
        <f t="shared" si="14"/>
        <v>6.5143099999999965</v>
      </c>
      <c r="L102" s="54">
        <f t="shared" si="14"/>
        <v>0</v>
      </c>
      <c r="M102" s="54">
        <f t="shared" si="14"/>
        <v>0</v>
      </c>
      <c r="N102" s="54"/>
      <c r="O102" s="70" t="s">
        <v>222</v>
      </c>
      <c r="P102" s="54">
        <f t="shared" ref="P102:T103" si="15">SUM(P6:P101)</f>
        <v>0</v>
      </c>
      <c r="Q102" s="71">
        <f t="shared" si="15"/>
        <v>0</v>
      </c>
      <c r="S102" s="62" t="e">
        <f>(Extra!#REF!+Extra!#REF!)/4000</f>
        <v>#REF!</v>
      </c>
      <c r="T102" s="62" t="e">
        <f>(Extra!#REF!+Extra!#REF!)/4000</f>
        <v>#REF!</v>
      </c>
      <c r="U102" s="62"/>
      <c r="V102" s="62" t="e">
        <f t="shared" si="10"/>
        <v>#REF!</v>
      </c>
      <c r="W102" s="63"/>
      <c r="Y102" s="62" t="e">
        <f>(Extra!#REF!+Extra!#REF!)/4000</f>
        <v>#REF!</v>
      </c>
      <c r="Z102" s="62" t="e">
        <f>(Extra!#REF!+Extra!#REF!)/4000</f>
        <v>#REF!</v>
      </c>
      <c r="AA102" s="62"/>
      <c r="AB102" s="62" t="e">
        <f t="shared" si="11"/>
        <v>#REF!</v>
      </c>
      <c r="AC102" s="63"/>
      <c r="AD102" s="70" t="s">
        <v>222</v>
      </c>
      <c r="AE102" s="71">
        <f t="shared" ref="AE102:AH102" si="16">SUM(AE6:AE101)</f>
        <v>0</v>
      </c>
      <c r="AF102" s="71">
        <f t="shared" si="16"/>
        <v>0</v>
      </c>
      <c r="AH102" s="71" t="e">
        <f t="shared" si="16"/>
        <v>#REF!</v>
      </c>
      <c r="AI102" s="71" t="e">
        <f t="shared" ref="AI102:AK102" si="17">SUM(AI6:AI101)</f>
        <v>#REF!</v>
      </c>
      <c r="AJ102" s="71" t="e">
        <f t="shared" si="17"/>
        <v>#REF!</v>
      </c>
      <c r="AK102" s="71" t="e">
        <f t="shared" si="17"/>
        <v>#REF!</v>
      </c>
      <c r="AL102" s="71"/>
      <c r="AM102" s="71" t="e">
        <f t="shared" ref="AM102:AR102" si="18">SUM(AM6:AM101)</f>
        <v>#REF!</v>
      </c>
      <c r="AN102" s="71">
        <f t="shared" si="18"/>
        <v>0</v>
      </c>
      <c r="AO102" s="71" t="e">
        <f t="shared" si="18"/>
        <v>#REF!</v>
      </c>
      <c r="AP102" s="71" t="e">
        <f t="shared" si="18"/>
        <v>#REF!</v>
      </c>
      <c r="AQ102" s="71" t="e">
        <f t="shared" si="18"/>
        <v>#REF!</v>
      </c>
      <c r="AR102" s="71" t="e">
        <f t="shared" si="18"/>
        <v>#REF!</v>
      </c>
      <c r="AS102" s="71"/>
      <c r="AT102" s="71" t="e">
        <f t="shared" ref="AT102:AV103" si="19">SUM(AT6:AT101)</f>
        <v>#REF!</v>
      </c>
      <c r="AV102" s="56">
        <f>Extra!C98/4000</f>
        <v>0</v>
      </c>
    </row>
    <row r="103" spans="1:48">
      <c r="E103" s="56"/>
      <c r="L103" s="72"/>
      <c r="Q103" s="72">
        <f t="shared" ref="Q103:Q105" si="20">O103</f>
        <v>0</v>
      </c>
      <c r="S103" s="71" t="e">
        <f t="shared" si="15"/>
        <v>#REF!</v>
      </c>
      <c r="T103" s="71" t="e">
        <f t="shared" si="15"/>
        <v>#REF!</v>
      </c>
      <c r="U103" s="71"/>
      <c r="V103" s="71" t="e">
        <f t="shared" ref="V103:Z103" si="21">SUM(V7:V102)</f>
        <v>#REF!</v>
      </c>
      <c r="W103" s="71">
        <f t="shared" si="21"/>
        <v>0</v>
      </c>
      <c r="X103" s="71">
        <f t="shared" si="21"/>
        <v>0</v>
      </c>
      <c r="Y103" s="71" t="e">
        <f t="shared" si="21"/>
        <v>#REF!</v>
      </c>
      <c r="Z103" s="71" t="e">
        <f t="shared" si="21"/>
        <v>#REF!</v>
      </c>
      <c r="AA103" s="71"/>
      <c r="AB103" s="71" t="e">
        <f t="shared" ref="AB103" si="22">SUM(AB7:AB102)</f>
        <v>#REF!</v>
      </c>
      <c r="AC103" s="63"/>
      <c r="AE103" s="72"/>
      <c r="AF103" s="72"/>
      <c r="AV103" s="71">
        <f t="shared" si="19"/>
        <v>0</v>
      </c>
    </row>
    <row r="104" spans="1:48">
      <c r="L104" s="73"/>
      <c r="Q104">
        <f t="shared" si="20"/>
        <v>0</v>
      </c>
      <c r="T104" s="74"/>
      <c r="U104" s="74"/>
      <c r="V104" s="74"/>
      <c r="W104" s="63"/>
      <c r="Z104" s="74"/>
      <c r="AA104" s="74"/>
      <c r="AB104" s="74"/>
      <c r="AC104" s="66"/>
      <c r="AV104" s="72"/>
    </row>
    <row r="105" spans="1:48">
      <c r="L105" s="73"/>
      <c r="Q105">
        <f t="shared" si="20"/>
        <v>0</v>
      </c>
      <c r="W105" s="56"/>
    </row>
  </sheetData>
  <conditionalFormatting sqref="AH4:AL4">
    <cfRule type="dataBar" priority="2">
      <dataBar>
        <cfvo type="min" val="0"/>
        <cfvo type="max" val="0"/>
        <color rgb="FFFFB628"/>
      </dataBar>
    </cfRule>
  </conditionalFormatting>
  <conditionalFormatting sqref="AM4:AQ4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9" t="s">
        <v>229</v>
      </c>
      <c r="B1" s="219"/>
      <c r="C1" s="219"/>
      <c r="D1" s="219"/>
      <c r="E1" s="183"/>
      <c r="F1" s="183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3</v>
      </c>
      <c r="U1" s="223" t="s">
        <v>343</v>
      </c>
      <c r="V1" s="224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44882</v>
      </c>
      <c r="U2" s="115" t="s">
        <v>231</v>
      </c>
      <c r="V2" s="116" t="s">
        <v>230</v>
      </c>
      <c r="W2" s="30" t="s">
        <v>279</v>
      </c>
    </row>
    <row r="3" spans="1:23">
      <c r="A3" t="s">
        <v>441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8">
      <c r="A1" s="219" t="s">
        <v>229</v>
      </c>
      <c r="B1" s="219"/>
      <c r="C1" s="219"/>
      <c r="D1" s="219"/>
      <c r="E1" s="183"/>
      <c r="F1" s="183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3</v>
      </c>
      <c r="U1" s="223" t="s">
        <v>343</v>
      </c>
      <c r="V1" s="224"/>
    </row>
    <row r="2" spans="1:28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44882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359</v>
      </c>
      <c r="Z2" t="s">
        <v>152</v>
      </c>
      <c r="AA2" t="s">
        <v>360</v>
      </c>
      <c r="AB2" t="s">
        <v>271</v>
      </c>
    </row>
    <row r="3" spans="1:28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53.91</v>
      </c>
      <c r="I3" s="95">
        <v>0</v>
      </c>
      <c r="J3" s="95">
        <v>0</v>
      </c>
      <c r="K3" s="95">
        <v>0</v>
      </c>
      <c r="L3" s="95">
        <v>1.44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>
        <v>0</v>
      </c>
      <c r="V3" s="116">
        <v>55.35</v>
      </c>
      <c r="W3">
        <v>53.91</v>
      </c>
      <c r="X3">
        <v>0</v>
      </c>
      <c r="Y3">
        <v>1.44</v>
      </c>
      <c r="Z3">
        <v>0</v>
      </c>
      <c r="AA3">
        <v>0</v>
      </c>
      <c r="AB3">
        <v>0</v>
      </c>
    </row>
    <row r="4" spans="1:28">
      <c r="B4" t="s">
        <v>263</v>
      </c>
      <c r="G4" t="s">
        <v>46</v>
      </c>
      <c r="H4" s="115">
        <v>35.619999999999997</v>
      </c>
      <c r="I4" s="88">
        <v>0</v>
      </c>
      <c r="J4" s="88">
        <v>0</v>
      </c>
      <c r="K4" s="88">
        <v>0</v>
      </c>
      <c r="L4" s="88">
        <v>1.44</v>
      </c>
      <c r="M4" s="116">
        <v>0</v>
      </c>
      <c r="N4" s="115">
        <v>0</v>
      </c>
      <c r="O4" s="88">
        <v>-25</v>
      </c>
      <c r="P4" s="88">
        <v>0</v>
      </c>
      <c r="Q4" s="88">
        <v>0</v>
      </c>
      <c r="R4" s="88">
        <v>0</v>
      </c>
      <c r="S4" s="116">
        <v>0</v>
      </c>
      <c r="U4" s="115">
        <v>-25</v>
      </c>
      <c r="V4" s="116">
        <v>37.06</v>
      </c>
      <c r="W4">
        <v>35.619999999999997</v>
      </c>
      <c r="X4">
        <v>-25</v>
      </c>
      <c r="Y4">
        <v>1.44</v>
      </c>
      <c r="Z4">
        <v>0</v>
      </c>
      <c r="AA4">
        <v>0</v>
      </c>
      <c r="AB4">
        <v>0</v>
      </c>
    </row>
    <row r="5" spans="1:28">
      <c r="G5" t="s">
        <v>47</v>
      </c>
      <c r="H5" s="115">
        <v>14.44</v>
      </c>
      <c r="I5" s="88">
        <v>0</v>
      </c>
      <c r="J5" s="88">
        <v>0</v>
      </c>
      <c r="K5" s="88">
        <v>0</v>
      </c>
      <c r="L5" s="88">
        <v>1.44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>
        <v>0</v>
      </c>
      <c r="V5" s="116">
        <v>15.88</v>
      </c>
      <c r="W5">
        <v>14.44</v>
      </c>
      <c r="X5">
        <v>0</v>
      </c>
      <c r="Y5">
        <v>1.44</v>
      </c>
      <c r="Z5">
        <v>0</v>
      </c>
      <c r="AA5">
        <v>0</v>
      </c>
      <c r="AB5">
        <v>0</v>
      </c>
    </row>
    <row r="6" spans="1:28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0.96</v>
      </c>
      <c r="M6" s="116">
        <v>0</v>
      </c>
      <c r="N6" s="115">
        <v>0</v>
      </c>
      <c r="O6" s="88">
        <v>-10</v>
      </c>
      <c r="P6" s="88">
        <v>0</v>
      </c>
      <c r="Q6" s="88">
        <v>0</v>
      </c>
      <c r="R6" s="88">
        <v>0</v>
      </c>
      <c r="S6" s="116">
        <v>0</v>
      </c>
      <c r="U6" s="115">
        <v>-10</v>
      </c>
      <c r="V6" s="116">
        <v>0.96</v>
      </c>
      <c r="W6">
        <v>0</v>
      </c>
      <c r="X6">
        <v>-10</v>
      </c>
      <c r="Y6">
        <v>0.96</v>
      </c>
      <c r="Z6">
        <v>0</v>
      </c>
      <c r="AA6">
        <v>0</v>
      </c>
      <c r="AB6">
        <v>0</v>
      </c>
    </row>
    <row r="7" spans="1:28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4.62</v>
      </c>
      <c r="M7" s="116">
        <v>0</v>
      </c>
      <c r="N7" s="115">
        <v>-31</v>
      </c>
      <c r="O7" s="88">
        <v>0</v>
      </c>
      <c r="P7" s="88">
        <v>-60</v>
      </c>
      <c r="Q7" s="88">
        <v>-55</v>
      </c>
      <c r="R7" s="88">
        <v>0</v>
      </c>
      <c r="S7" s="116">
        <v>0</v>
      </c>
      <c r="U7" s="115">
        <v>-146</v>
      </c>
      <c r="V7" s="116">
        <v>4.62</v>
      </c>
      <c r="W7">
        <v>-31</v>
      </c>
      <c r="X7">
        <v>0</v>
      </c>
      <c r="Y7">
        <v>4.62</v>
      </c>
      <c r="Z7">
        <v>-55</v>
      </c>
      <c r="AA7">
        <v>0</v>
      </c>
      <c r="AB7">
        <v>-60</v>
      </c>
    </row>
    <row r="8" spans="1:28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-18</v>
      </c>
      <c r="O8" s="88">
        <v>0</v>
      </c>
      <c r="P8" s="88">
        <v>-30</v>
      </c>
      <c r="Q8" s="88">
        <v>0</v>
      </c>
      <c r="R8" s="88">
        <v>0</v>
      </c>
      <c r="S8" s="116">
        <v>0</v>
      </c>
      <c r="U8" s="115">
        <v>-48</v>
      </c>
      <c r="V8" s="116">
        <v>0</v>
      </c>
      <c r="W8">
        <v>-18</v>
      </c>
      <c r="X8">
        <v>0</v>
      </c>
      <c r="Y8">
        <v>0</v>
      </c>
      <c r="Z8">
        <v>0</v>
      </c>
      <c r="AA8">
        <v>0</v>
      </c>
      <c r="AB8">
        <v>-30</v>
      </c>
    </row>
    <row r="9" spans="1:28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0.96</v>
      </c>
      <c r="M9" s="116">
        <v>0</v>
      </c>
      <c r="N9" s="115">
        <v>-47</v>
      </c>
      <c r="O9" s="88">
        <v>0</v>
      </c>
      <c r="P9" s="88">
        <v>-60</v>
      </c>
      <c r="Q9" s="88">
        <v>0</v>
      </c>
      <c r="R9" s="88">
        <v>0</v>
      </c>
      <c r="S9" s="116">
        <v>0</v>
      </c>
      <c r="U9" s="115">
        <v>-107</v>
      </c>
      <c r="V9" s="116">
        <v>0.96</v>
      </c>
      <c r="W9">
        <v>-47</v>
      </c>
      <c r="X9">
        <v>0</v>
      </c>
      <c r="Y9">
        <v>0.96</v>
      </c>
      <c r="Z9">
        <v>0</v>
      </c>
      <c r="AA9">
        <v>0</v>
      </c>
      <c r="AB9">
        <v>-60</v>
      </c>
    </row>
    <row r="10" spans="1:28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0.48</v>
      </c>
      <c r="M10" s="116">
        <v>0</v>
      </c>
      <c r="N10" s="115">
        <v>-15</v>
      </c>
      <c r="O10" s="88">
        <v>0</v>
      </c>
      <c r="P10" s="88">
        <v>-10</v>
      </c>
      <c r="Q10" s="88">
        <v>0</v>
      </c>
      <c r="R10" s="88">
        <v>0</v>
      </c>
      <c r="S10" s="116">
        <v>0</v>
      </c>
      <c r="U10" s="115">
        <v>-25</v>
      </c>
      <c r="V10" s="116">
        <v>0.48</v>
      </c>
      <c r="W10">
        <v>-15</v>
      </c>
      <c r="X10">
        <v>0</v>
      </c>
      <c r="Y10">
        <v>0.48</v>
      </c>
      <c r="Z10">
        <v>0</v>
      </c>
      <c r="AA10">
        <v>0</v>
      </c>
      <c r="AB10">
        <v>-10</v>
      </c>
    </row>
    <row r="11" spans="1:28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-30</v>
      </c>
      <c r="P11" s="88">
        <v>-65</v>
      </c>
      <c r="Q11" s="88">
        <v>-55</v>
      </c>
      <c r="R11" s="88">
        <v>0</v>
      </c>
      <c r="S11" s="116">
        <v>0</v>
      </c>
      <c r="U11" s="115">
        <v>-150</v>
      </c>
      <c r="V11" s="116">
        <v>0</v>
      </c>
      <c r="W11">
        <v>0</v>
      </c>
      <c r="X11">
        <v>-30</v>
      </c>
      <c r="Y11">
        <v>0</v>
      </c>
      <c r="Z11">
        <v>-55</v>
      </c>
      <c r="AA11">
        <v>0</v>
      </c>
      <c r="AB11">
        <v>-65</v>
      </c>
    </row>
    <row r="12" spans="1:28">
      <c r="G12" t="s">
        <v>54</v>
      </c>
      <c r="H12" s="115">
        <v>18.29</v>
      </c>
      <c r="I12" s="88">
        <v>0</v>
      </c>
      <c r="J12" s="88">
        <v>0</v>
      </c>
      <c r="K12" s="88">
        <v>0</v>
      </c>
      <c r="L12" s="88">
        <v>0.67</v>
      </c>
      <c r="M12" s="116">
        <v>0.57999999999999996</v>
      </c>
      <c r="N12" s="115">
        <v>0</v>
      </c>
      <c r="O12" s="88">
        <v>0</v>
      </c>
      <c r="P12" s="88">
        <v>-15</v>
      </c>
      <c r="Q12" s="88">
        <v>0</v>
      </c>
      <c r="R12" s="88">
        <v>0</v>
      </c>
      <c r="S12" s="116">
        <v>0</v>
      </c>
      <c r="U12" s="115">
        <v>-15</v>
      </c>
      <c r="V12" s="116">
        <v>19.54</v>
      </c>
      <c r="W12">
        <v>18.29</v>
      </c>
      <c r="X12">
        <v>0</v>
      </c>
      <c r="Y12">
        <v>0.67</v>
      </c>
      <c r="Z12">
        <v>0</v>
      </c>
      <c r="AA12">
        <v>0.57999999999999996</v>
      </c>
      <c r="AB12">
        <v>-15</v>
      </c>
    </row>
    <row r="13" spans="1:28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4.5199999999999996</v>
      </c>
      <c r="M13" s="116">
        <v>0</v>
      </c>
      <c r="N13" s="115">
        <v>0</v>
      </c>
      <c r="O13" s="88">
        <v>0</v>
      </c>
      <c r="P13" s="88">
        <v>-80</v>
      </c>
      <c r="Q13" s="88">
        <v>0</v>
      </c>
      <c r="R13" s="88">
        <v>0</v>
      </c>
      <c r="S13" s="116">
        <v>0</v>
      </c>
      <c r="U13" s="115">
        <v>-80</v>
      </c>
      <c r="V13" s="116">
        <v>4.5199999999999996</v>
      </c>
      <c r="W13">
        <v>0</v>
      </c>
      <c r="X13">
        <v>0</v>
      </c>
      <c r="Y13">
        <v>4.5199999999999996</v>
      </c>
      <c r="Z13">
        <v>0</v>
      </c>
      <c r="AA13">
        <v>0</v>
      </c>
      <c r="AB13">
        <v>-80</v>
      </c>
    </row>
    <row r="14" spans="1:28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0</v>
      </c>
      <c r="P14" s="88">
        <v>-35</v>
      </c>
      <c r="Q14" s="88">
        <v>0</v>
      </c>
      <c r="R14" s="88">
        <v>0</v>
      </c>
      <c r="S14" s="116">
        <v>0</v>
      </c>
      <c r="U14" s="115">
        <v>-35</v>
      </c>
      <c r="V14" s="116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-35</v>
      </c>
    </row>
    <row r="15" spans="1:28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0.48</v>
      </c>
      <c r="M15" s="116">
        <v>0.19</v>
      </c>
      <c r="N15" s="115">
        <v>-45</v>
      </c>
      <c r="O15" s="88">
        <v>-32</v>
      </c>
      <c r="P15" s="88">
        <v>-85</v>
      </c>
      <c r="Q15" s="88">
        <v>-55</v>
      </c>
      <c r="R15" s="88">
        <v>0</v>
      </c>
      <c r="S15" s="116">
        <v>0</v>
      </c>
      <c r="U15" s="115">
        <v>-217</v>
      </c>
      <c r="V15" s="116">
        <v>0.67</v>
      </c>
      <c r="W15">
        <v>-45</v>
      </c>
      <c r="X15">
        <v>-32</v>
      </c>
      <c r="Y15">
        <v>0.48</v>
      </c>
      <c r="Z15">
        <v>-55</v>
      </c>
      <c r="AA15">
        <v>0.19</v>
      </c>
      <c r="AB15">
        <v>-85</v>
      </c>
    </row>
    <row r="16" spans="1:28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0.96</v>
      </c>
      <c r="M16" s="116">
        <v>0</v>
      </c>
      <c r="N16" s="115">
        <v>0</v>
      </c>
      <c r="O16" s="88">
        <v>0</v>
      </c>
      <c r="P16" s="88">
        <v>-40</v>
      </c>
      <c r="Q16" s="88">
        <v>0</v>
      </c>
      <c r="R16" s="88">
        <v>0</v>
      </c>
      <c r="S16" s="116">
        <v>0</v>
      </c>
      <c r="U16" s="115">
        <v>-40</v>
      </c>
      <c r="V16" s="116">
        <v>0.96</v>
      </c>
      <c r="W16">
        <v>0</v>
      </c>
      <c r="X16">
        <v>0</v>
      </c>
      <c r="Y16">
        <v>0.96</v>
      </c>
      <c r="Z16">
        <v>0</v>
      </c>
      <c r="AA16">
        <v>0</v>
      </c>
      <c r="AB16">
        <v>-40</v>
      </c>
    </row>
    <row r="17" spans="7:28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0.96</v>
      </c>
      <c r="M17" s="116">
        <v>0</v>
      </c>
      <c r="N17" s="115">
        <v>0</v>
      </c>
      <c r="O17" s="88">
        <v>-30</v>
      </c>
      <c r="P17" s="88">
        <v>-95</v>
      </c>
      <c r="Q17" s="88">
        <v>0</v>
      </c>
      <c r="R17" s="88">
        <v>0</v>
      </c>
      <c r="S17" s="116">
        <v>0</v>
      </c>
      <c r="U17" s="115">
        <v>-125</v>
      </c>
      <c r="V17" s="116">
        <v>0.96</v>
      </c>
      <c r="W17">
        <v>0</v>
      </c>
      <c r="X17">
        <v>-30</v>
      </c>
      <c r="Y17">
        <v>0.96</v>
      </c>
      <c r="Z17">
        <v>0</v>
      </c>
      <c r="AA17">
        <v>0</v>
      </c>
      <c r="AB17">
        <v>-95</v>
      </c>
    </row>
    <row r="18" spans="7:28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0.96</v>
      </c>
      <c r="M18" s="116">
        <v>0</v>
      </c>
      <c r="N18" s="115">
        <v>0</v>
      </c>
      <c r="O18" s="88">
        <v>-40</v>
      </c>
      <c r="P18" s="88">
        <v>-50</v>
      </c>
      <c r="Q18" s="88">
        <v>0</v>
      </c>
      <c r="R18" s="88">
        <v>0</v>
      </c>
      <c r="S18" s="116">
        <v>0</v>
      </c>
      <c r="U18" s="115">
        <v>-90</v>
      </c>
      <c r="V18" s="116">
        <v>0.96</v>
      </c>
      <c r="W18">
        <v>0</v>
      </c>
      <c r="X18">
        <v>-40</v>
      </c>
      <c r="Y18">
        <v>0.96</v>
      </c>
      <c r="Z18">
        <v>0</v>
      </c>
      <c r="AA18">
        <v>0</v>
      </c>
      <c r="AB18">
        <v>-50</v>
      </c>
    </row>
    <row r="19" spans="7:28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5.78</v>
      </c>
      <c r="M19" s="116">
        <v>0</v>
      </c>
      <c r="N19" s="115">
        <v>0</v>
      </c>
      <c r="O19" s="88">
        <v>-40</v>
      </c>
      <c r="P19" s="88">
        <v>-100</v>
      </c>
      <c r="Q19" s="88">
        <v>-55</v>
      </c>
      <c r="R19" s="88">
        <v>0</v>
      </c>
      <c r="S19" s="116">
        <v>0</v>
      </c>
      <c r="U19" s="115">
        <v>-195</v>
      </c>
      <c r="V19" s="116">
        <v>5.78</v>
      </c>
      <c r="W19">
        <v>0</v>
      </c>
      <c r="X19">
        <v>-40</v>
      </c>
      <c r="Y19">
        <v>5.78</v>
      </c>
      <c r="Z19">
        <v>-55</v>
      </c>
      <c r="AA19">
        <v>0</v>
      </c>
      <c r="AB19">
        <v>-100</v>
      </c>
    </row>
    <row r="20" spans="7:28">
      <c r="G20" t="s">
        <v>62</v>
      </c>
      <c r="H20" s="115">
        <v>37.54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0</v>
      </c>
      <c r="O20" s="88">
        <v>-78</v>
      </c>
      <c r="P20" s="88">
        <v>-40</v>
      </c>
      <c r="Q20" s="88">
        <v>0</v>
      </c>
      <c r="R20" s="88">
        <v>0</v>
      </c>
      <c r="S20" s="116">
        <v>0</v>
      </c>
      <c r="U20" s="115">
        <v>-118</v>
      </c>
      <c r="V20" s="116">
        <v>37.54</v>
      </c>
      <c r="W20">
        <v>37.54</v>
      </c>
      <c r="X20">
        <v>-78</v>
      </c>
      <c r="Y20">
        <v>0</v>
      </c>
      <c r="Z20">
        <v>0</v>
      </c>
      <c r="AA20">
        <v>0</v>
      </c>
      <c r="AB20">
        <v>-40</v>
      </c>
    </row>
    <row r="21" spans="7:28">
      <c r="G21" t="s">
        <v>63</v>
      </c>
      <c r="H21" s="115">
        <v>67.38</v>
      </c>
      <c r="I21" s="88">
        <v>0</v>
      </c>
      <c r="J21" s="88">
        <v>0</v>
      </c>
      <c r="K21" s="88">
        <v>0</v>
      </c>
      <c r="L21" s="88">
        <v>3.08</v>
      </c>
      <c r="M21" s="116">
        <v>0</v>
      </c>
      <c r="N21" s="115">
        <v>0</v>
      </c>
      <c r="O21" s="88">
        <v>-45</v>
      </c>
      <c r="P21" s="88">
        <v>-40</v>
      </c>
      <c r="Q21" s="88">
        <v>0</v>
      </c>
      <c r="R21" s="88">
        <v>0</v>
      </c>
      <c r="S21" s="116">
        <v>0</v>
      </c>
      <c r="U21" s="115">
        <v>-85</v>
      </c>
      <c r="V21" s="116">
        <v>70.459999999999994</v>
      </c>
      <c r="W21">
        <v>67.38</v>
      </c>
      <c r="X21">
        <v>-45</v>
      </c>
      <c r="Y21">
        <v>3.08</v>
      </c>
      <c r="Z21">
        <v>0</v>
      </c>
      <c r="AA21">
        <v>0</v>
      </c>
      <c r="AB21">
        <v>-40</v>
      </c>
    </row>
    <row r="22" spans="7:28">
      <c r="G22" t="s">
        <v>64</v>
      </c>
      <c r="H22" s="115">
        <v>34.65</v>
      </c>
      <c r="I22" s="88">
        <v>0</v>
      </c>
      <c r="J22" s="88">
        <v>0</v>
      </c>
      <c r="K22" s="88">
        <v>0</v>
      </c>
      <c r="L22" s="88">
        <v>3.85</v>
      </c>
      <c r="M22" s="116">
        <v>0</v>
      </c>
      <c r="N22" s="115">
        <v>0</v>
      </c>
      <c r="O22" s="88">
        <v>-70</v>
      </c>
      <c r="P22" s="88">
        <v>-90</v>
      </c>
      <c r="Q22" s="88">
        <v>0</v>
      </c>
      <c r="R22" s="88">
        <v>0</v>
      </c>
      <c r="S22" s="116">
        <v>0</v>
      </c>
      <c r="U22" s="115">
        <v>-160</v>
      </c>
      <c r="V22" s="116">
        <v>38.5</v>
      </c>
      <c r="W22">
        <v>34.65</v>
      </c>
      <c r="X22">
        <v>-70</v>
      </c>
      <c r="Y22">
        <v>3.85</v>
      </c>
      <c r="Z22">
        <v>0</v>
      </c>
      <c r="AA22">
        <v>0</v>
      </c>
      <c r="AB22">
        <v>-90</v>
      </c>
    </row>
    <row r="23" spans="7:28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0.96</v>
      </c>
      <c r="M23" s="116">
        <v>0</v>
      </c>
      <c r="N23" s="115">
        <v>0</v>
      </c>
      <c r="O23" s="88">
        <v>-26</v>
      </c>
      <c r="P23" s="88">
        <v>-80</v>
      </c>
      <c r="Q23" s="88">
        <v>-55</v>
      </c>
      <c r="R23" s="88">
        <v>0</v>
      </c>
      <c r="S23" s="116">
        <v>0</v>
      </c>
      <c r="U23" s="115">
        <v>-161</v>
      </c>
      <c r="V23" s="116">
        <v>0.96</v>
      </c>
      <c r="W23">
        <v>0</v>
      </c>
      <c r="X23">
        <v>-26</v>
      </c>
      <c r="Y23">
        <v>0.96</v>
      </c>
      <c r="Z23">
        <v>-55</v>
      </c>
      <c r="AA23">
        <v>0</v>
      </c>
      <c r="AB23">
        <v>-80</v>
      </c>
    </row>
    <row r="24" spans="7:28">
      <c r="G24" t="s">
        <v>66</v>
      </c>
      <c r="H24" s="115">
        <v>27.91</v>
      </c>
      <c r="I24" s="88">
        <v>0</v>
      </c>
      <c r="J24" s="88">
        <v>0</v>
      </c>
      <c r="K24" s="88">
        <v>0</v>
      </c>
      <c r="L24" s="88">
        <v>2.41</v>
      </c>
      <c r="M24" s="116">
        <v>0</v>
      </c>
      <c r="N24" s="115">
        <v>0</v>
      </c>
      <c r="O24" s="88">
        <v>-30</v>
      </c>
      <c r="P24" s="88">
        <v>-30</v>
      </c>
      <c r="Q24" s="88">
        <v>0</v>
      </c>
      <c r="R24" s="88">
        <v>0</v>
      </c>
      <c r="S24" s="116">
        <v>0</v>
      </c>
      <c r="U24" s="115">
        <v>-60</v>
      </c>
      <c r="V24" s="116">
        <v>30.32</v>
      </c>
      <c r="W24">
        <v>27.91</v>
      </c>
      <c r="X24">
        <v>-30</v>
      </c>
      <c r="Y24">
        <v>2.41</v>
      </c>
      <c r="Z24">
        <v>0</v>
      </c>
      <c r="AA24">
        <v>0</v>
      </c>
      <c r="AB24">
        <v>-30</v>
      </c>
    </row>
    <row r="25" spans="7:28">
      <c r="G25" t="s">
        <v>67</v>
      </c>
      <c r="H25" s="115">
        <v>45.24</v>
      </c>
      <c r="I25" s="88">
        <v>0</v>
      </c>
      <c r="J25" s="88">
        <v>0</v>
      </c>
      <c r="K25" s="88">
        <v>0</v>
      </c>
      <c r="L25" s="88">
        <v>11.07</v>
      </c>
      <c r="M25" s="116">
        <v>0</v>
      </c>
      <c r="N25" s="115">
        <v>0</v>
      </c>
      <c r="O25" s="88">
        <v>-15</v>
      </c>
      <c r="P25" s="88">
        <v>-30</v>
      </c>
      <c r="Q25" s="88">
        <v>0</v>
      </c>
      <c r="R25" s="88">
        <v>0</v>
      </c>
      <c r="S25" s="116">
        <v>0</v>
      </c>
      <c r="U25" s="115">
        <v>-45</v>
      </c>
      <c r="V25" s="116">
        <v>56.31</v>
      </c>
      <c r="W25">
        <v>45.24</v>
      </c>
      <c r="X25">
        <v>-15</v>
      </c>
      <c r="Y25">
        <v>11.07</v>
      </c>
      <c r="Z25">
        <v>0</v>
      </c>
      <c r="AA25">
        <v>0</v>
      </c>
      <c r="AB25">
        <v>-30</v>
      </c>
    </row>
    <row r="26" spans="7:28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5.0999999999999996</v>
      </c>
      <c r="M26" s="116">
        <v>0</v>
      </c>
      <c r="N26" s="115">
        <v>0</v>
      </c>
      <c r="O26" s="88">
        <v>-35</v>
      </c>
      <c r="P26" s="88">
        <v>-20</v>
      </c>
      <c r="Q26" s="88">
        <v>0</v>
      </c>
      <c r="R26" s="88">
        <v>0</v>
      </c>
      <c r="S26" s="116">
        <v>0</v>
      </c>
      <c r="U26" s="115">
        <v>-55</v>
      </c>
      <c r="V26" s="116">
        <v>5.0999999999999996</v>
      </c>
      <c r="W26">
        <v>0</v>
      </c>
      <c r="X26">
        <v>-35</v>
      </c>
      <c r="Y26">
        <v>5.0999999999999996</v>
      </c>
      <c r="Z26">
        <v>0</v>
      </c>
      <c r="AA26">
        <v>0</v>
      </c>
      <c r="AB26">
        <v>-20</v>
      </c>
    </row>
    <row r="27" spans="7:28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4.8099999999999996</v>
      </c>
      <c r="M27" s="116">
        <v>0</v>
      </c>
      <c r="N27" s="115">
        <v>-11</v>
      </c>
      <c r="O27" s="88">
        <v>-50</v>
      </c>
      <c r="P27" s="88">
        <v>-60</v>
      </c>
      <c r="Q27" s="88">
        <v>-50</v>
      </c>
      <c r="R27" s="88">
        <v>0</v>
      </c>
      <c r="S27" s="116">
        <v>0</v>
      </c>
      <c r="U27" s="115">
        <v>-171</v>
      </c>
      <c r="V27" s="116">
        <v>4.8099999999999996</v>
      </c>
      <c r="W27">
        <v>-11</v>
      </c>
      <c r="X27">
        <v>-50</v>
      </c>
      <c r="Y27">
        <v>4.8099999999999996</v>
      </c>
      <c r="Z27">
        <v>-50</v>
      </c>
      <c r="AA27">
        <v>0</v>
      </c>
      <c r="AB27">
        <v>-60</v>
      </c>
    </row>
    <row r="28" spans="7:28">
      <c r="G28" t="s">
        <v>70</v>
      </c>
      <c r="H28" s="115">
        <v>22.14</v>
      </c>
      <c r="I28" s="88">
        <v>19.25</v>
      </c>
      <c r="J28" s="88">
        <v>0</v>
      </c>
      <c r="K28" s="88">
        <v>0</v>
      </c>
      <c r="L28" s="88">
        <v>7.03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>
        <v>0</v>
      </c>
      <c r="V28" s="116">
        <v>48.42</v>
      </c>
      <c r="W28">
        <v>22.14</v>
      </c>
      <c r="X28">
        <v>19.25</v>
      </c>
      <c r="Y28">
        <v>7.03</v>
      </c>
      <c r="Z28">
        <v>0</v>
      </c>
      <c r="AA28">
        <v>0</v>
      </c>
      <c r="AB28">
        <v>0</v>
      </c>
    </row>
    <row r="29" spans="7:28">
      <c r="G29" t="s">
        <v>71</v>
      </c>
      <c r="H29" s="115">
        <v>39.47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0</v>
      </c>
      <c r="O29" s="88">
        <v>-15</v>
      </c>
      <c r="P29" s="88">
        <v>-15</v>
      </c>
      <c r="Q29" s="88">
        <v>0</v>
      </c>
      <c r="R29" s="88">
        <v>0</v>
      </c>
      <c r="S29" s="116">
        <v>0</v>
      </c>
      <c r="U29" s="115">
        <v>-30</v>
      </c>
      <c r="V29" s="116">
        <v>39.47</v>
      </c>
      <c r="W29">
        <v>39.47</v>
      </c>
      <c r="X29">
        <v>-15</v>
      </c>
      <c r="Y29">
        <v>0</v>
      </c>
      <c r="Z29">
        <v>0</v>
      </c>
      <c r="AA29">
        <v>0</v>
      </c>
      <c r="AB29">
        <v>-15</v>
      </c>
    </row>
    <row r="30" spans="7:28">
      <c r="G30" t="s">
        <v>72</v>
      </c>
      <c r="H30" s="115">
        <v>51.02</v>
      </c>
      <c r="I30" s="88">
        <v>0</v>
      </c>
      <c r="J30" s="88">
        <v>0</v>
      </c>
      <c r="K30" s="88">
        <v>0</v>
      </c>
      <c r="L30" s="88">
        <v>0</v>
      </c>
      <c r="M30" s="116">
        <v>0</v>
      </c>
      <c r="N30" s="115">
        <v>0</v>
      </c>
      <c r="O30" s="88">
        <v>-10</v>
      </c>
      <c r="P30" s="88">
        <v>0</v>
      </c>
      <c r="Q30" s="88">
        <v>0</v>
      </c>
      <c r="R30" s="88">
        <v>0</v>
      </c>
      <c r="S30" s="116">
        <v>0</v>
      </c>
      <c r="U30" s="115">
        <v>-10</v>
      </c>
      <c r="V30" s="116">
        <v>51.02</v>
      </c>
      <c r="W30">
        <v>51.02</v>
      </c>
      <c r="X30">
        <v>-10</v>
      </c>
      <c r="Y30">
        <v>0</v>
      </c>
      <c r="Z30">
        <v>0</v>
      </c>
      <c r="AA30">
        <v>0</v>
      </c>
      <c r="AB30">
        <v>0</v>
      </c>
    </row>
    <row r="31" spans="7:28">
      <c r="G31" t="s">
        <v>73</v>
      </c>
      <c r="H31" s="115">
        <v>6.74</v>
      </c>
      <c r="I31" s="88">
        <v>0</v>
      </c>
      <c r="J31" s="88">
        <v>0</v>
      </c>
      <c r="K31" s="88">
        <v>0</v>
      </c>
      <c r="L31" s="88">
        <v>12.99</v>
      </c>
      <c r="M31" s="116">
        <v>0</v>
      </c>
      <c r="N31" s="115">
        <v>0</v>
      </c>
      <c r="O31" s="88">
        <v>-15</v>
      </c>
      <c r="P31" s="88">
        <v>0</v>
      </c>
      <c r="Q31" s="88">
        <v>-40</v>
      </c>
      <c r="R31" s="88">
        <v>0</v>
      </c>
      <c r="S31" s="116">
        <v>0</v>
      </c>
      <c r="U31" s="115">
        <v>-55</v>
      </c>
      <c r="V31" s="116">
        <v>19.73</v>
      </c>
      <c r="W31">
        <v>6.74</v>
      </c>
      <c r="X31">
        <v>-15</v>
      </c>
      <c r="Y31">
        <v>12.99</v>
      </c>
      <c r="Z31">
        <v>-40</v>
      </c>
      <c r="AA31">
        <v>0</v>
      </c>
      <c r="AB31">
        <v>0</v>
      </c>
    </row>
    <row r="32" spans="7:28">
      <c r="G32" t="s">
        <v>74</v>
      </c>
      <c r="H32" s="115">
        <v>70.27</v>
      </c>
      <c r="I32" s="88">
        <v>0</v>
      </c>
      <c r="J32" s="88">
        <v>0</v>
      </c>
      <c r="K32" s="88">
        <v>9.6300000000000008</v>
      </c>
      <c r="L32" s="88">
        <v>0</v>
      </c>
      <c r="M32" s="116">
        <v>0</v>
      </c>
      <c r="N32" s="115">
        <v>0</v>
      </c>
      <c r="O32" s="88">
        <v>-15</v>
      </c>
      <c r="P32" s="88">
        <v>-15</v>
      </c>
      <c r="Q32" s="88">
        <v>0</v>
      </c>
      <c r="R32" s="88">
        <v>0</v>
      </c>
      <c r="S32" s="116">
        <v>0</v>
      </c>
      <c r="U32" s="115">
        <v>-30</v>
      </c>
      <c r="V32" s="116">
        <v>79.900000000000006</v>
      </c>
      <c r="W32">
        <v>70.27</v>
      </c>
      <c r="X32">
        <v>-15</v>
      </c>
      <c r="Y32">
        <v>0</v>
      </c>
      <c r="Z32">
        <v>9.6300000000000008</v>
      </c>
      <c r="AA32">
        <v>0</v>
      </c>
      <c r="AB32">
        <v>-15</v>
      </c>
    </row>
    <row r="33" spans="7:28">
      <c r="G33" t="s">
        <v>75</v>
      </c>
      <c r="H33" s="115">
        <v>69.3</v>
      </c>
      <c r="I33" s="88">
        <v>0</v>
      </c>
      <c r="J33" s="88">
        <v>0</v>
      </c>
      <c r="K33" s="88">
        <v>9.6300000000000008</v>
      </c>
      <c r="L33" s="88">
        <v>0</v>
      </c>
      <c r="M33" s="116">
        <v>0</v>
      </c>
      <c r="N33" s="115">
        <v>0</v>
      </c>
      <c r="O33" s="88">
        <v>-15</v>
      </c>
      <c r="P33" s="88">
        <v>0</v>
      </c>
      <c r="Q33" s="88">
        <v>0</v>
      </c>
      <c r="R33" s="88">
        <v>0</v>
      </c>
      <c r="S33" s="116">
        <v>0</v>
      </c>
      <c r="U33" s="115">
        <v>-15</v>
      </c>
      <c r="V33" s="116">
        <v>78.930000000000007</v>
      </c>
      <c r="W33">
        <v>69.3</v>
      </c>
      <c r="X33">
        <v>-15</v>
      </c>
      <c r="Y33">
        <v>0</v>
      </c>
      <c r="Z33">
        <v>9.6300000000000008</v>
      </c>
      <c r="AA33">
        <v>0</v>
      </c>
      <c r="AB33">
        <v>0</v>
      </c>
    </row>
    <row r="34" spans="7:28">
      <c r="G34" t="s">
        <v>76</v>
      </c>
      <c r="H34" s="115">
        <v>31.76</v>
      </c>
      <c r="I34" s="88">
        <v>0</v>
      </c>
      <c r="J34" s="88">
        <v>0</v>
      </c>
      <c r="K34" s="88">
        <v>9.6300000000000008</v>
      </c>
      <c r="L34" s="88">
        <v>0</v>
      </c>
      <c r="M34" s="116">
        <v>0</v>
      </c>
      <c r="N34" s="115">
        <v>0</v>
      </c>
      <c r="O34" s="88">
        <v>-20</v>
      </c>
      <c r="P34" s="88">
        <v>-45</v>
      </c>
      <c r="Q34" s="88">
        <v>0</v>
      </c>
      <c r="R34" s="88">
        <v>0</v>
      </c>
      <c r="S34" s="116">
        <v>0</v>
      </c>
      <c r="U34" s="115">
        <v>-65</v>
      </c>
      <c r="V34" s="116">
        <v>41.39</v>
      </c>
      <c r="W34">
        <v>31.76</v>
      </c>
      <c r="X34">
        <v>-20</v>
      </c>
      <c r="Y34">
        <v>0</v>
      </c>
      <c r="Z34">
        <v>9.6300000000000008</v>
      </c>
      <c r="AA34">
        <v>0</v>
      </c>
      <c r="AB34">
        <v>-45</v>
      </c>
    </row>
    <row r="35" spans="7:28">
      <c r="G35" t="s">
        <v>77</v>
      </c>
      <c r="H35" s="115">
        <v>0</v>
      </c>
      <c r="I35" s="88">
        <v>9.6300000000000008</v>
      </c>
      <c r="J35" s="88">
        <v>0</v>
      </c>
      <c r="K35" s="88">
        <v>0</v>
      </c>
      <c r="L35" s="88">
        <v>0</v>
      </c>
      <c r="M35" s="116">
        <v>0</v>
      </c>
      <c r="N35" s="115">
        <v>0</v>
      </c>
      <c r="O35" s="88">
        <v>0</v>
      </c>
      <c r="P35" s="88">
        <v>-35</v>
      </c>
      <c r="Q35" s="88">
        <v>-20</v>
      </c>
      <c r="R35" s="88">
        <v>0</v>
      </c>
      <c r="S35" s="116">
        <v>0</v>
      </c>
      <c r="U35" s="115">
        <v>-55</v>
      </c>
      <c r="V35" s="116">
        <v>9.6300000000000008</v>
      </c>
      <c r="W35">
        <v>0</v>
      </c>
      <c r="X35">
        <v>9.6300000000000008</v>
      </c>
      <c r="Y35">
        <v>0</v>
      </c>
      <c r="Z35">
        <v>-20</v>
      </c>
      <c r="AA35">
        <v>0</v>
      </c>
      <c r="AB35">
        <v>-35</v>
      </c>
    </row>
    <row r="36" spans="7:28">
      <c r="G36" t="s">
        <v>78</v>
      </c>
      <c r="H36" s="115">
        <v>0</v>
      </c>
      <c r="I36" s="88">
        <v>0</v>
      </c>
      <c r="J36" s="88">
        <v>0</v>
      </c>
      <c r="K36" s="88">
        <v>19.25</v>
      </c>
      <c r="L36" s="88">
        <v>0.38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>
        <v>0</v>
      </c>
      <c r="V36" s="116">
        <v>19.63</v>
      </c>
      <c r="W36">
        <v>0</v>
      </c>
      <c r="X36">
        <v>0</v>
      </c>
      <c r="Y36">
        <v>0.38</v>
      </c>
      <c r="Z36">
        <v>19.25</v>
      </c>
      <c r="AA36">
        <v>0</v>
      </c>
      <c r="AB36">
        <v>0</v>
      </c>
    </row>
    <row r="37" spans="7:28">
      <c r="G37" t="s">
        <v>79</v>
      </c>
      <c r="H37" s="115">
        <v>45.24</v>
      </c>
      <c r="I37" s="88">
        <v>0</v>
      </c>
      <c r="J37" s="88">
        <v>38.5</v>
      </c>
      <c r="K37" s="88">
        <v>28.88</v>
      </c>
      <c r="L37" s="88">
        <v>9.34</v>
      </c>
      <c r="M37" s="116">
        <v>0</v>
      </c>
      <c r="N37" s="115">
        <v>0</v>
      </c>
      <c r="O37" s="88">
        <v>-10</v>
      </c>
      <c r="P37" s="88">
        <v>0</v>
      </c>
      <c r="Q37" s="88">
        <v>0</v>
      </c>
      <c r="R37" s="88">
        <v>0</v>
      </c>
      <c r="S37" s="116">
        <v>0</v>
      </c>
      <c r="U37" s="115">
        <v>-10</v>
      </c>
      <c r="V37" s="116">
        <v>121.96</v>
      </c>
      <c r="W37">
        <v>45.24</v>
      </c>
      <c r="X37">
        <v>-10</v>
      </c>
      <c r="Y37">
        <v>9.34</v>
      </c>
      <c r="Z37">
        <v>28.88</v>
      </c>
      <c r="AA37">
        <v>0</v>
      </c>
      <c r="AB37">
        <v>38.5</v>
      </c>
    </row>
    <row r="38" spans="7:28">
      <c r="G38" t="s">
        <v>80</v>
      </c>
      <c r="H38" s="115">
        <v>0</v>
      </c>
      <c r="I38" s="88">
        <v>0</v>
      </c>
      <c r="J38" s="88">
        <v>24.07</v>
      </c>
      <c r="K38" s="88">
        <v>38.5</v>
      </c>
      <c r="L38" s="88">
        <v>1.04</v>
      </c>
      <c r="M38" s="116">
        <v>0</v>
      </c>
      <c r="N38" s="115">
        <v>0</v>
      </c>
      <c r="O38" s="88">
        <v>-15</v>
      </c>
      <c r="P38" s="88">
        <v>0</v>
      </c>
      <c r="Q38" s="88">
        <v>0</v>
      </c>
      <c r="R38" s="88">
        <v>0</v>
      </c>
      <c r="S38" s="116">
        <v>0</v>
      </c>
      <c r="U38" s="115">
        <v>-15</v>
      </c>
      <c r="V38" s="116">
        <v>63.61</v>
      </c>
      <c r="W38">
        <v>0</v>
      </c>
      <c r="X38">
        <v>-15</v>
      </c>
      <c r="Y38">
        <v>1.04</v>
      </c>
      <c r="Z38">
        <v>38.5</v>
      </c>
      <c r="AA38">
        <v>0</v>
      </c>
      <c r="AB38">
        <v>24.07</v>
      </c>
    </row>
    <row r="39" spans="7:28">
      <c r="G39" t="s">
        <v>81</v>
      </c>
      <c r="H39" s="115">
        <v>0</v>
      </c>
      <c r="I39" s="88">
        <v>12.51</v>
      </c>
      <c r="J39" s="88">
        <v>0</v>
      </c>
      <c r="K39" s="88">
        <v>0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>
        <v>0</v>
      </c>
      <c r="V39" s="116">
        <v>12.51</v>
      </c>
      <c r="W39">
        <v>0</v>
      </c>
      <c r="X39">
        <v>12.51</v>
      </c>
      <c r="Y39">
        <v>0</v>
      </c>
      <c r="Z39">
        <v>0</v>
      </c>
      <c r="AA39">
        <v>0</v>
      </c>
      <c r="AB39">
        <v>0</v>
      </c>
    </row>
    <row r="40" spans="7:28">
      <c r="G40" t="s">
        <v>82</v>
      </c>
      <c r="H40" s="115">
        <v>51.98</v>
      </c>
      <c r="I40" s="88">
        <v>0</v>
      </c>
      <c r="J40" s="88">
        <v>28.88</v>
      </c>
      <c r="K40" s="88">
        <v>38.5</v>
      </c>
      <c r="L40" s="88">
        <v>0</v>
      </c>
      <c r="M40" s="116">
        <v>0</v>
      </c>
      <c r="N40" s="115">
        <v>0</v>
      </c>
      <c r="O40" s="88">
        <v>-15</v>
      </c>
      <c r="P40" s="88">
        <v>0</v>
      </c>
      <c r="Q40" s="88">
        <v>0</v>
      </c>
      <c r="R40" s="88">
        <v>0</v>
      </c>
      <c r="S40" s="116">
        <v>0</v>
      </c>
      <c r="U40" s="115">
        <v>-15</v>
      </c>
      <c r="V40" s="116">
        <v>119.36</v>
      </c>
      <c r="W40">
        <v>51.98</v>
      </c>
      <c r="X40">
        <v>-15</v>
      </c>
      <c r="Y40">
        <v>0</v>
      </c>
      <c r="Z40">
        <v>38.5</v>
      </c>
      <c r="AA40">
        <v>0</v>
      </c>
      <c r="AB40">
        <v>28.88</v>
      </c>
    </row>
    <row r="41" spans="7:28">
      <c r="G41" t="s">
        <v>83</v>
      </c>
      <c r="H41" s="115">
        <v>33.69</v>
      </c>
      <c r="I41" s="88">
        <v>0</v>
      </c>
      <c r="J41" s="88">
        <v>0</v>
      </c>
      <c r="K41" s="88">
        <v>0</v>
      </c>
      <c r="L41" s="88">
        <v>0</v>
      </c>
      <c r="M41" s="116">
        <v>0</v>
      </c>
      <c r="N41" s="115">
        <v>0</v>
      </c>
      <c r="O41" s="88">
        <v>0</v>
      </c>
      <c r="P41" s="88">
        <v>-20</v>
      </c>
      <c r="Q41" s="88">
        <v>0</v>
      </c>
      <c r="R41" s="88">
        <v>0</v>
      </c>
      <c r="S41" s="116">
        <v>0</v>
      </c>
      <c r="U41" s="115">
        <v>-20</v>
      </c>
      <c r="V41" s="116">
        <v>33.69</v>
      </c>
      <c r="W41">
        <v>33.69</v>
      </c>
      <c r="X41">
        <v>0</v>
      </c>
      <c r="Y41">
        <v>0</v>
      </c>
      <c r="Z41">
        <v>0</v>
      </c>
      <c r="AA41">
        <v>0</v>
      </c>
      <c r="AB41">
        <v>-20</v>
      </c>
    </row>
    <row r="42" spans="7:28">
      <c r="G42" t="s">
        <v>84</v>
      </c>
      <c r="H42" s="115">
        <v>0</v>
      </c>
      <c r="I42" s="88">
        <v>0</v>
      </c>
      <c r="J42" s="88">
        <v>43.32</v>
      </c>
      <c r="K42" s="88">
        <v>38.5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>
        <v>0</v>
      </c>
      <c r="V42" s="116">
        <v>81.819999999999993</v>
      </c>
      <c r="W42">
        <v>0</v>
      </c>
      <c r="X42">
        <v>0</v>
      </c>
      <c r="Y42">
        <v>0</v>
      </c>
      <c r="Z42">
        <v>38.5</v>
      </c>
      <c r="AA42">
        <v>0</v>
      </c>
      <c r="AB42">
        <v>43.32</v>
      </c>
    </row>
    <row r="43" spans="7:28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7.22</v>
      </c>
      <c r="M43" s="116">
        <v>0</v>
      </c>
      <c r="N43" s="115">
        <v>-14</v>
      </c>
      <c r="O43" s="88">
        <v>-55</v>
      </c>
      <c r="P43" s="88">
        <v>-15</v>
      </c>
      <c r="Q43" s="88">
        <v>0</v>
      </c>
      <c r="R43" s="88">
        <v>0</v>
      </c>
      <c r="S43" s="116">
        <v>0</v>
      </c>
      <c r="U43" s="115">
        <v>-84</v>
      </c>
      <c r="V43" s="116">
        <v>7.22</v>
      </c>
      <c r="W43">
        <v>-14</v>
      </c>
      <c r="X43">
        <v>-55</v>
      </c>
      <c r="Y43">
        <v>7.22</v>
      </c>
      <c r="Z43">
        <v>0</v>
      </c>
      <c r="AA43">
        <v>0</v>
      </c>
      <c r="AB43">
        <v>-15</v>
      </c>
    </row>
    <row r="44" spans="7:28">
      <c r="G44" t="s">
        <v>86</v>
      </c>
      <c r="H44" s="115">
        <v>10.59</v>
      </c>
      <c r="I44" s="88">
        <v>0</v>
      </c>
      <c r="J44" s="88">
        <v>14.44</v>
      </c>
      <c r="K44" s="88">
        <v>38.5</v>
      </c>
      <c r="L44" s="88">
        <v>0.28999999999999998</v>
      </c>
      <c r="M44" s="116">
        <v>0</v>
      </c>
      <c r="N44" s="115">
        <v>0</v>
      </c>
      <c r="O44" s="88">
        <v>-60</v>
      </c>
      <c r="P44" s="88">
        <v>0</v>
      </c>
      <c r="Q44" s="88">
        <v>0</v>
      </c>
      <c r="R44" s="88">
        <v>0</v>
      </c>
      <c r="S44" s="116">
        <v>0</v>
      </c>
      <c r="U44" s="115">
        <v>-60</v>
      </c>
      <c r="V44" s="116">
        <v>63.82</v>
      </c>
      <c r="W44">
        <v>10.59</v>
      </c>
      <c r="X44">
        <v>-60</v>
      </c>
      <c r="Y44">
        <v>0.28999999999999998</v>
      </c>
      <c r="Z44">
        <v>38.5</v>
      </c>
      <c r="AA44">
        <v>0</v>
      </c>
      <c r="AB44">
        <v>14.44</v>
      </c>
    </row>
    <row r="45" spans="7:28">
      <c r="G45" t="s">
        <v>87</v>
      </c>
      <c r="H45" s="115">
        <v>25.03</v>
      </c>
      <c r="I45" s="88">
        <v>0</v>
      </c>
      <c r="J45" s="88">
        <v>48.12</v>
      </c>
      <c r="K45" s="88">
        <v>19.25</v>
      </c>
      <c r="L45" s="88">
        <v>1.93</v>
      </c>
      <c r="M45" s="116">
        <v>0</v>
      </c>
      <c r="N45" s="115">
        <v>0</v>
      </c>
      <c r="O45" s="88">
        <v>-65</v>
      </c>
      <c r="P45" s="88">
        <v>0</v>
      </c>
      <c r="Q45" s="88">
        <v>0</v>
      </c>
      <c r="R45" s="88">
        <v>0</v>
      </c>
      <c r="S45" s="116">
        <v>0</v>
      </c>
      <c r="U45" s="115">
        <v>-65</v>
      </c>
      <c r="V45" s="116">
        <v>94.33</v>
      </c>
      <c r="W45">
        <v>25.03</v>
      </c>
      <c r="X45">
        <v>-65</v>
      </c>
      <c r="Y45">
        <v>1.93</v>
      </c>
      <c r="Z45">
        <v>19.25</v>
      </c>
      <c r="AA45">
        <v>0</v>
      </c>
      <c r="AB45">
        <v>48.12</v>
      </c>
    </row>
    <row r="46" spans="7:28">
      <c r="G46" t="s">
        <v>88</v>
      </c>
      <c r="H46" s="115">
        <v>33.69</v>
      </c>
      <c r="I46" s="88">
        <v>0</v>
      </c>
      <c r="J46" s="88">
        <v>48.13</v>
      </c>
      <c r="K46" s="88">
        <v>14.44</v>
      </c>
      <c r="L46" s="88">
        <v>0</v>
      </c>
      <c r="M46" s="116">
        <v>0</v>
      </c>
      <c r="N46" s="115">
        <v>0</v>
      </c>
      <c r="O46" s="88">
        <v>-35</v>
      </c>
      <c r="P46" s="88">
        <v>0</v>
      </c>
      <c r="Q46" s="88">
        <v>0</v>
      </c>
      <c r="R46" s="88">
        <v>0</v>
      </c>
      <c r="S46" s="116">
        <v>0</v>
      </c>
      <c r="U46" s="115">
        <v>-35</v>
      </c>
      <c r="V46" s="116">
        <v>96.26</v>
      </c>
      <c r="W46">
        <v>33.69</v>
      </c>
      <c r="X46">
        <v>-35</v>
      </c>
      <c r="Y46">
        <v>0</v>
      </c>
      <c r="Z46">
        <v>14.44</v>
      </c>
      <c r="AA46">
        <v>0</v>
      </c>
      <c r="AB46">
        <v>48.13</v>
      </c>
    </row>
    <row r="47" spans="7:28">
      <c r="G47" t="s">
        <v>89</v>
      </c>
      <c r="H47" s="115">
        <v>47.17</v>
      </c>
      <c r="I47" s="88">
        <v>0</v>
      </c>
      <c r="J47" s="88">
        <v>0</v>
      </c>
      <c r="K47" s="88">
        <v>19.25</v>
      </c>
      <c r="L47" s="88">
        <v>0.96</v>
      </c>
      <c r="M47" s="116">
        <v>0</v>
      </c>
      <c r="N47" s="115">
        <v>0</v>
      </c>
      <c r="O47" s="88">
        <v>-70</v>
      </c>
      <c r="P47" s="88">
        <v>-25</v>
      </c>
      <c r="Q47" s="88">
        <v>0</v>
      </c>
      <c r="R47" s="88">
        <v>0</v>
      </c>
      <c r="S47" s="116">
        <v>0</v>
      </c>
      <c r="U47" s="115">
        <v>-95</v>
      </c>
      <c r="V47" s="116">
        <v>67.38</v>
      </c>
      <c r="W47">
        <v>47.17</v>
      </c>
      <c r="X47">
        <v>-70</v>
      </c>
      <c r="Y47">
        <v>0.96</v>
      </c>
      <c r="Z47">
        <v>19.25</v>
      </c>
      <c r="AA47">
        <v>0</v>
      </c>
      <c r="AB47">
        <v>-25</v>
      </c>
    </row>
    <row r="48" spans="7:28">
      <c r="G48" t="s">
        <v>90</v>
      </c>
      <c r="H48" s="115">
        <v>32.729999999999997</v>
      </c>
      <c r="I48" s="88">
        <v>0</v>
      </c>
      <c r="J48" s="88">
        <v>38.51</v>
      </c>
      <c r="K48" s="88">
        <v>0</v>
      </c>
      <c r="L48" s="88">
        <v>0.96</v>
      </c>
      <c r="M48" s="116">
        <v>0</v>
      </c>
      <c r="N48" s="115">
        <v>0</v>
      </c>
      <c r="O48" s="88">
        <v>-70</v>
      </c>
      <c r="P48" s="88">
        <v>0</v>
      </c>
      <c r="Q48" s="88">
        <v>0</v>
      </c>
      <c r="R48" s="88">
        <v>0</v>
      </c>
      <c r="S48" s="116">
        <v>0</v>
      </c>
      <c r="U48" s="115">
        <v>-70</v>
      </c>
      <c r="V48" s="116">
        <v>72.2</v>
      </c>
      <c r="W48">
        <v>32.729999999999997</v>
      </c>
      <c r="X48">
        <v>-70</v>
      </c>
      <c r="Y48">
        <v>0.96</v>
      </c>
      <c r="Z48">
        <v>0</v>
      </c>
      <c r="AA48">
        <v>0</v>
      </c>
      <c r="AB48">
        <v>38.51</v>
      </c>
    </row>
    <row r="49" spans="7:28">
      <c r="G49" t="s">
        <v>91</v>
      </c>
      <c r="H49" s="115">
        <v>0</v>
      </c>
      <c r="I49" s="88">
        <v>17.329999999999998</v>
      </c>
      <c r="J49" s="88">
        <v>38.5</v>
      </c>
      <c r="K49" s="88">
        <v>28.88</v>
      </c>
      <c r="L49" s="88">
        <v>4.5199999999999996</v>
      </c>
      <c r="M49" s="116">
        <v>0</v>
      </c>
      <c r="N49" s="115">
        <v>-33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>
        <v>-33</v>
      </c>
      <c r="V49" s="116">
        <v>89.23</v>
      </c>
      <c r="W49">
        <v>-33</v>
      </c>
      <c r="X49">
        <v>17.329999999999998</v>
      </c>
      <c r="Y49">
        <v>4.5199999999999996</v>
      </c>
      <c r="Z49">
        <v>28.88</v>
      </c>
      <c r="AA49">
        <v>0</v>
      </c>
      <c r="AB49">
        <v>38.5</v>
      </c>
    </row>
    <row r="50" spans="7:28">
      <c r="G50" t="s">
        <v>92</v>
      </c>
      <c r="H50" s="115">
        <v>0</v>
      </c>
      <c r="I50" s="88">
        <v>0</v>
      </c>
      <c r="J50" s="88">
        <v>38.51</v>
      </c>
      <c r="K50" s="88">
        <v>19.25</v>
      </c>
      <c r="L50" s="88">
        <v>0</v>
      </c>
      <c r="M50" s="116">
        <v>0</v>
      </c>
      <c r="N50" s="115">
        <v>-6</v>
      </c>
      <c r="O50" s="88">
        <v>-20</v>
      </c>
      <c r="P50" s="88">
        <v>0</v>
      </c>
      <c r="Q50" s="88">
        <v>0</v>
      </c>
      <c r="R50" s="88">
        <v>0</v>
      </c>
      <c r="S50" s="116">
        <v>0</v>
      </c>
      <c r="U50" s="115">
        <v>-26</v>
      </c>
      <c r="V50" s="116">
        <v>57.76</v>
      </c>
      <c r="W50">
        <v>-6</v>
      </c>
      <c r="X50">
        <v>-20</v>
      </c>
      <c r="Y50">
        <v>0</v>
      </c>
      <c r="Z50">
        <v>19.25</v>
      </c>
      <c r="AA50">
        <v>0</v>
      </c>
      <c r="AB50">
        <v>38.51</v>
      </c>
    </row>
    <row r="51" spans="7:28">
      <c r="G51" t="s">
        <v>93</v>
      </c>
      <c r="H51" s="115">
        <v>0</v>
      </c>
      <c r="I51" s="88">
        <v>0</v>
      </c>
      <c r="J51" s="88">
        <v>0</v>
      </c>
      <c r="K51" s="88">
        <v>28.88</v>
      </c>
      <c r="L51" s="88">
        <v>0</v>
      </c>
      <c r="M51" s="116">
        <v>0</v>
      </c>
      <c r="N51" s="115">
        <v>-25</v>
      </c>
      <c r="O51" s="88">
        <v>-22</v>
      </c>
      <c r="P51" s="88">
        <v>-20</v>
      </c>
      <c r="Q51" s="88">
        <v>0</v>
      </c>
      <c r="R51" s="88">
        <v>0</v>
      </c>
      <c r="S51" s="116">
        <v>0</v>
      </c>
      <c r="U51" s="115">
        <v>-67</v>
      </c>
      <c r="V51" s="116">
        <v>28.88</v>
      </c>
      <c r="W51">
        <v>-25</v>
      </c>
      <c r="X51">
        <v>-22</v>
      </c>
      <c r="Y51">
        <v>0</v>
      </c>
      <c r="Z51">
        <v>28.88</v>
      </c>
      <c r="AA51">
        <v>0</v>
      </c>
      <c r="AB51">
        <v>-20</v>
      </c>
    </row>
    <row r="52" spans="7:28">
      <c r="G52" t="s">
        <v>94</v>
      </c>
      <c r="H52" s="115">
        <v>0</v>
      </c>
      <c r="I52" s="88">
        <v>0</v>
      </c>
      <c r="J52" s="88">
        <v>28.87</v>
      </c>
      <c r="K52" s="88">
        <v>9.6300000000000008</v>
      </c>
      <c r="L52" s="88">
        <v>2.89</v>
      </c>
      <c r="M52" s="116">
        <v>0</v>
      </c>
      <c r="N52" s="115">
        <v>0</v>
      </c>
      <c r="O52" s="88">
        <v>-24</v>
      </c>
      <c r="P52" s="88">
        <v>0</v>
      </c>
      <c r="Q52" s="88">
        <v>0</v>
      </c>
      <c r="R52" s="88">
        <v>0</v>
      </c>
      <c r="S52" s="116">
        <v>0</v>
      </c>
      <c r="U52" s="115">
        <v>-24</v>
      </c>
      <c r="V52" s="116">
        <v>41.39</v>
      </c>
      <c r="W52">
        <v>0</v>
      </c>
      <c r="X52">
        <v>-24</v>
      </c>
      <c r="Y52">
        <v>2.89</v>
      </c>
      <c r="Z52">
        <v>9.6300000000000008</v>
      </c>
      <c r="AA52">
        <v>0</v>
      </c>
      <c r="AB52">
        <v>28.87</v>
      </c>
    </row>
    <row r="53" spans="7:28">
      <c r="G53" t="s">
        <v>95</v>
      </c>
      <c r="H53" s="115">
        <v>18.29</v>
      </c>
      <c r="I53" s="88">
        <v>0</v>
      </c>
      <c r="J53" s="88">
        <v>28.88</v>
      </c>
      <c r="K53" s="88">
        <v>0</v>
      </c>
      <c r="L53" s="88">
        <v>2.89</v>
      </c>
      <c r="M53" s="116">
        <v>0</v>
      </c>
      <c r="N53" s="115">
        <v>0</v>
      </c>
      <c r="O53" s="88">
        <v>-20</v>
      </c>
      <c r="P53" s="88">
        <v>0</v>
      </c>
      <c r="Q53" s="88">
        <v>0</v>
      </c>
      <c r="R53" s="88">
        <v>0</v>
      </c>
      <c r="S53" s="116">
        <v>0</v>
      </c>
      <c r="U53" s="115">
        <v>-20</v>
      </c>
      <c r="V53" s="116">
        <v>50.06</v>
      </c>
      <c r="W53">
        <v>18.29</v>
      </c>
      <c r="X53">
        <v>-20</v>
      </c>
      <c r="Y53">
        <v>2.89</v>
      </c>
      <c r="Z53">
        <v>0</v>
      </c>
      <c r="AA53">
        <v>0</v>
      </c>
      <c r="AB53">
        <v>28.88</v>
      </c>
    </row>
    <row r="54" spans="7:28">
      <c r="G54" t="s">
        <v>96</v>
      </c>
      <c r="H54" s="115">
        <v>0</v>
      </c>
      <c r="I54" s="88">
        <v>0</v>
      </c>
      <c r="J54" s="88">
        <v>38.5</v>
      </c>
      <c r="K54" s="88">
        <v>33.69</v>
      </c>
      <c r="L54" s="88">
        <v>2.89</v>
      </c>
      <c r="M54" s="116">
        <v>0</v>
      </c>
      <c r="N54" s="115">
        <v>0</v>
      </c>
      <c r="O54" s="88">
        <v>-20</v>
      </c>
      <c r="P54" s="88">
        <v>0</v>
      </c>
      <c r="Q54" s="88">
        <v>0</v>
      </c>
      <c r="R54" s="88">
        <v>0</v>
      </c>
      <c r="S54" s="116">
        <v>0</v>
      </c>
      <c r="U54" s="115">
        <v>-20</v>
      </c>
      <c r="V54" s="116">
        <v>75.08</v>
      </c>
      <c r="W54">
        <v>0</v>
      </c>
      <c r="X54">
        <v>-20</v>
      </c>
      <c r="Y54">
        <v>2.89</v>
      </c>
      <c r="Z54">
        <v>33.69</v>
      </c>
      <c r="AA54">
        <v>0</v>
      </c>
      <c r="AB54">
        <v>38.5</v>
      </c>
    </row>
    <row r="55" spans="7:28">
      <c r="G55" t="s">
        <v>97</v>
      </c>
      <c r="H55" s="115">
        <v>0</v>
      </c>
      <c r="I55" s="88">
        <v>0</v>
      </c>
      <c r="J55" s="88">
        <v>0</v>
      </c>
      <c r="K55" s="88">
        <v>19.260000000000002</v>
      </c>
      <c r="L55" s="88">
        <v>6.35</v>
      </c>
      <c r="M55" s="116">
        <v>0</v>
      </c>
      <c r="N55" s="115">
        <v>-47</v>
      </c>
      <c r="O55" s="88">
        <v>-45</v>
      </c>
      <c r="P55" s="88">
        <v>-35</v>
      </c>
      <c r="Q55" s="88">
        <v>0</v>
      </c>
      <c r="R55" s="88">
        <v>0</v>
      </c>
      <c r="S55" s="116">
        <v>0</v>
      </c>
      <c r="U55" s="115">
        <v>-127</v>
      </c>
      <c r="V55" s="116">
        <v>25.61</v>
      </c>
      <c r="W55">
        <v>-47</v>
      </c>
      <c r="X55">
        <v>-45</v>
      </c>
      <c r="Y55">
        <v>6.35</v>
      </c>
      <c r="Z55">
        <v>19.260000000000002</v>
      </c>
      <c r="AA55">
        <v>0</v>
      </c>
      <c r="AB55">
        <v>-35</v>
      </c>
    </row>
    <row r="56" spans="7:28">
      <c r="G56" t="s">
        <v>98</v>
      </c>
      <c r="H56" s="115">
        <v>0</v>
      </c>
      <c r="I56" s="88">
        <v>0</v>
      </c>
      <c r="J56" s="88">
        <v>0</v>
      </c>
      <c r="K56" s="88">
        <v>28.88</v>
      </c>
      <c r="L56" s="88">
        <v>0</v>
      </c>
      <c r="M56" s="116">
        <v>0</v>
      </c>
      <c r="N56" s="115">
        <v>0</v>
      </c>
      <c r="O56" s="88">
        <v>-8</v>
      </c>
      <c r="P56" s="88">
        <v>-35</v>
      </c>
      <c r="Q56" s="88">
        <v>0</v>
      </c>
      <c r="R56" s="88">
        <v>0</v>
      </c>
      <c r="S56" s="116">
        <v>0</v>
      </c>
      <c r="U56" s="115">
        <v>-43</v>
      </c>
      <c r="V56" s="116">
        <v>28.88</v>
      </c>
      <c r="W56">
        <v>0</v>
      </c>
      <c r="X56">
        <v>-8</v>
      </c>
      <c r="Y56">
        <v>0</v>
      </c>
      <c r="Z56">
        <v>28.88</v>
      </c>
      <c r="AA56">
        <v>0</v>
      </c>
      <c r="AB56">
        <v>-35</v>
      </c>
    </row>
    <row r="57" spans="7:28">
      <c r="G57" t="s">
        <v>99</v>
      </c>
      <c r="H57" s="115">
        <v>0</v>
      </c>
      <c r="I57" s="88">
        <v>0</v>
      </c>
      <c r="J57" s="88">
        <v>26.95</v>
      </c>
      <c r="K57" s="88">
        <v>19.25</v>
      </c>
      <c r="L57" s="88">
        <v>1.93</v>
      </c>
      <c r="M57" s="116">
        <v>0</v>
      </c>
      <c r="N57" s="115">
        <v>-19</v>
      </c>
      <c r="O57" s="88">
        <v>-22</v>
      </c>
      <c r="P57" s="88">
        <v>0</v>
      </c>
      <c r="Q57" s="88">
        <v>0</v>
      </c>
      <c r="R57" s="88">
        <v>0</v>
      </c>
      <c r="S57" s="116">
        <v>0</v>
      </c>
      <c r="U57" s="115">
        <v>-41</v>
      </c>
      <c r="V57" s="116">
        <v>48.13</v>
      </c>
      <c r="W57">
        <v>-19</v>
      </c>
      <c r="X57">
        <v>-22</v>
      </c>
      <c r="Y57">
        <v>1.93</v>
      </c>
      <c r="Z57">
        <v>19.25</v>
      </c>
      <c r="AA57">
        <v>0</v>
      </c>
      <c r="AB57">
        <v>26.95</v>
      </c>
    </row>
    <row r="58" spans="7:28">
      <c r="G58" t="s">
        <v>100</v>
      </c>
      <c r="H58" s="115">
        <v>18.29</v>
      </c>
      <c r="I58" s="88">
        <v>0</v>
      </c>
      <c r="J58" s="88">
        <v>54.87</v>
      </c>
      <c r="K58" s="88">
        <v>0</v>
      </c>
      <c r="L58" s="88">
        <v>0.96</v>
      </c>
      <c r="M58" s="116">
        <v>0</v>
      </c>
      <c r="N58" s="115">
        <v>0</v>
      </c>
      <c r="O58" s="88">
        <v>-15</v>
      </c>
      <c r="P58" s="88">
        <v>0</v>
      </c>
      <c r="Q58" s="88">
        <v>0</v>
      </c>
      <c r="R58" s="88">
        <v>0</v>
      </c>
      <c r="S58" s="116">
        <v>0</v>
      </c>
      <c r="U58" s="115">
        <v>-15</v>
      </c>
      <c r="V58" s="116">
        <v>74.12</v>
      </c>
      <c r="W58">
        <v>18.29</v>
      </c>
      <c r="X58">
        <v>-15</v>
      </c>
      <c r="Y58">
        <v>0.96</v>
      </c>
      <c r="Z58">
        <v>0</v>
      </c>
      <c r="AA58">
        <v>0</v>
      </c>
      <c r="AB58">
        <v>54.87</v>
      </c>
    </row>
    <row r="59" spans="7:28">
      <c r="G59" t="s">
        <v>101</v>
      </c>
      <c r="H59" s="115">
        <v>25.03</v>
      </c>
      <c r="I59" s="88">
        <v>0</v>
      </c>
      <c r="J59" s="88">
        <v>9.6300000000000008</v>
      </c>
      <c r="K59" s="88">
        <v>33.69</v>
      </c>
      <c r="L59" s="88">
        <v>0.96</v>
      </c>
      <c r="M59" s="116">
        <v>0</v>
      </c>
      <c r="N59" s="115">
        <v>0</v>
      </c>
      <c r="O59" s="88">
        <v>-20</v>
      </c>
      <c r="P59" s="88">
        <v>0</v>
      </c>
      <c r="Q59" s="88">
        <v>0</v>
      </c>
      <c r="R59" s="88">
        <v>0</v>
      </c>
      <c r="S59" s="116">
        <v>0</v>
      </c>
      <c r="U59" s="115">
        <v>-20</v>
      </c>
      <c r="V59" s="116">
        <v>69.31</v>
      </c>
      <c r="W59">
        <v>25.03</v>
      </c>
      <c r="X59">
        <v>-20</v>
      </c>
      <c r="Y59">
        <v>0.96</v>
      </c>
      <c r="Z59">
        <v>33.69</v>
      </c>
      <c r="AA59">
        <v>0</v>
      </c>
      <c r="AB59">
        <v>9.6300000000000008</v>
      </c>
    </row>
    <row r="60" spans="7:28">
      <c r="G60" t="s">
        <v>102</v>
      </c>
      <c r="H60" s="115">
        <v>12.51</v>
      </c>
      <c r="I60" s="88">
        <v>0</v>
      </c>
      <c r="J60" s="88">
        <v>65.47</v>
      </c>
      <c r="K60" s="88">
        <v>19.25</v>
      </c>
      <c r="L60" s="88">
        <v>0.96</v>
      </c>
      <c r="M60" s="116">
        <v>0</v>
      </c>
      <c r="N60" s="115">
        <v>0</v>
      </c>
      <c r="O60" s="88">
        <v>-10</v>
      </c>
      <c r="P60" s="88">
        <v>0</v>
      </c>
      <c r="Q60" s="88">
        <v>0</v>
      </c>
      <c r="R60" s="88">
        <v>0</v>
      </c>
      <c r="S60" s="116">
        <v>0</v>
      </c>
      <c r="U60" s="115">
        <v>-10</v>
      </c>
      <c r="V60" s="116">
        <v>98.19</v>
      </c>
      <c r="W60">
        <v>12.51</v>
      </c>
      <c r="X60">
        <v>-10</v>
      </c>
      <c r="Y60">
        <v>0.96</v>
      </c>
      <c r="Z60">
        <v>19.25</v>
      </c>
      <c r="AA60">
        <v>0</v>
      </c>
      <c r="AB60">
        <v>65.47</v>
      </c>
    </row>
    <row r="61" spans="7:28">
      <c r="G61" t="s">
        <v>103</v>
      </c>
      <c r="H61" s="115">
        <v>0</v>
      </c>
      <c r="I61" s="88">
        <v>0</v>
      </c>
      <c r="J61" s="88">
        <v>51.01</v>
      </c>
      <c r="K61" s="88">
        <v>28.88</v>
      </c>
      <c r="L61" s="88">
        <v>4.24</v>
      </c>
      <c r="M61" s="116">
        <v>0</v>
      </c>
      <c r="N61" s="115">
        <v>-9</v>
      </c>
      <c r="O61" s="88">
        <v>-18</v>
      </c>
      <c r="P61" s="88">
        <v>0</v>
      </c>
      <c r="Q61" s="88">
        <v>0</v>
      </c>
      <c r="R61" s="88">
        <v>0</v>
      </c>
      <c r="S61" s="116">
        <v>0</v>
      </c>
      <c r="U61" s="115">
        <v>-27</v>
      </c>
      <c r="V61" s="116">
        <v>84.13</v>
      </c>
      <c r="W61">
        <v>-9</v>
      </c>
      <c r="X61">
        <v>-18</v>
      </c>
      <c r="Y61">
        <v>4.24</v>
      </c>
      <c r="Z61">
        <v>28.88</v>
      </c>
      <c r="AA61">
        <v>0</v>
      </c>
      <c r="AB61">
        <v>51.01</v>
      </c>
    </row>
    <row r="62" spans="7:28">
      <c r="G62" t="s">
        <v>104</v>
      </c>
      <c r="H62" s="115">
        <v>0</v>
      </c>
      <c r="I62" s="88">
        <v>0</v>
      </c>
      <c r="J62" s="88">
        <v>51.02</v>
      </c>
      <c r="K62" s="88">
        <v>19.25</v>
      </c>
      <c r="L62" s="88">
        <v>0</v>
      </c>
      <c r="M62" s="116">
        <v>0</v>
      </c>
      <c r="N62" s="115">
        <v>0</v>
      </c>
      <c r="O62" s="88">
        <v>-17</v>
      </c>
      <c r="P62" s="88">
        <v>0</v>
      </c>
      <c r="Q62" s="88">
        <v>0</v>
      </c>
      <c r="R62" s="88">
        <v>0</v>
      </c>
      <c r="S62" s="116">
        <v>0</v>
      </c>
      <c r="U62" s="115">
        <v>-17</v>
      </c>
      <c r="V62" s="116">
        <v>70.27</v>
      </c>
      <c r="W62">
        <v>0</v>
      </c>
      <c r="X62">
        <v>-17</v>
      </c>
      <c r="Y62">
        <v>0</v>
      </c>
      <c r="Z62">
        <v>19.25</v>
      </c>
      <c r="AA62">
        <v>0</v>
      </c>
      <c r="AB62">
        <v>51.02</v>
      </c>
    </row>
    <row r="63" spans="7:28">
      <c r="G63" t="s">
        <v>105</v>
      </c>
      <c r="H63" s="115">
        <v>0</v>
      </c>
      <c r="I63" s="88">
        <v>28.88</v>
      </c>
      <c r="J63" s="88">
        <v>0</v>
      </c>
      <c r="K63" s="88">
        <v>0</v>
      </c>
      <c r="L63" s="88">
        <v>0</v>
      </c>
      <c r="M63" s="116">
        <v>0</v>
      </c>
      <c r="N63" s="115">
        <v>-12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>
        <v>-12</v>
      </c>
      <c r="V63" s="116">
        <v>28.88</v>
      </c>
      <c r="W63">
        <v>-12</v>
      </c>
      <c r="X63">
        <v>28.88</v>
      </c>
      <c r="Y63">
        <v>0</v>
      </c>
      <c r="Z63">
        <v>0</v>
      </c>
      <c r="AA63">
        <v>0</v>
      </c>
      <c r="AB63">
        <v>0</v>
      </c>
    </row>
    <row r="64" spans="7:28">
      <c r="G64" t="s">
        <v>106</v>
      </c>
      <c r="H64" s="115">
        <v>14.44</v>
      </c>
      <c r="I64" s="88">
        <v>0</v>
      </c>
      <c r="J64" s="88">
        <v>52.94</v>
      </c>
      <c r="K64" s="88">
        <v>28.88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>
        <v>0</v>
      </c>
      <c r="V64" s="116">
        <v>96.26</v>
      </c>
      <c r="W64">
        <v>14.44</v>
      </c>
      <c r="X64">
        <v>0</v>
      </c>
      <c r="Y64">
        <v>0</v>
      </c>
      <c r="Z64">
        <v>28.88</v>
      </c>
      <c r="AA64">
        <v>0</v>
      </c>
      <c r="AB64">
        <v>52.94</v>
      </c>
    </row>
    <row r="65" spans="7:28">
      <c r="G65" t="s">
        <v>107</v>
      </c>
      <c r="H65" s="115">
        <v>36.58</v>
      </c>
      <c r="I65" s="88">
        <v>0</v>
      </c>
      <c r="J65" s="88">
        <v>33.69</v>
      </c>
      <c r="K65" s="88">
        <v>14.44</v>
      </c>
      <c r="L65" s="88">
        <v>0</v>
      </c>
      <c r="M65" s="116">
        <v>0</v>
      </c>
      <c r="N65" s="115">
        <v>0</v>
      </c>
      <c r="O65" s="88">
        <v>-55</v>
      </c>
      <c r="P65" s="88">
        <v>0</v>
      </c>
      <c r="Q65" s="88">
        <v>0</v>
      </c>
      <c r="R65" s="88">
        <v>0</v>
      </c>
      <c r="S65" s="116">
        <v>0</v>
      </c>
      <c r="U65" s="115">
        <v>-55</v>
      </c>
      <c r="V65" s="116">
        <v>84.71</v>
      </c>
      <c r="W65">
        <v>36.58</v>
      </c>
      <c r="X65">
        <v>-55</v>
      </c>
      <c r="Y65">
        <v>0</v>
      </c>
      <c r="Z65">
        <v>14.44</v>
      </c>
      <c r="AA65">
        <v>0</v>
      </c>
      <c r="AB65">
        <v>33.69</v>
      </c>
    </row>
    <row r="66" spans="7:28">
      <c r="G66" t="s">
        <v>108</v>
      </c>
      <c r="H66" s="115">
        <v>18.29</v>
      </c>
      <c r="I66" s="88">
        <v>0</v>
      </c>
      <c r="J66" s="88">
        <v>33.69</v>
      </c>
      <c r="K66" s="88">
        <v>28.88</v>
      </c>
      <c r="L66" s="88">
        <v>0</v>
      </c>
      <c r="M66" s="116">
        <v>0</v>
      </c>
      <c r="N66" s="115">
        <v>0</v>
      </c>
      <c r="O66" s="88">
        <v>-65</v>
      </c>
      <c r="P66" s="88">
        <v>0</v>
      </c>
      <c r="Q66" s="88">
        <v>0</v>
      </c>
      <c r="R66" s="88">
        <v>0</v>
      </c>
      <c r="S66" s="116">
        <v>0</v>
      </c>
      <c r="U66" s="115">
        <v>-65</v>
      </c>
      <c r="V66" s="116">
        <v>80.86</v>
      </c>
      <c r="W66">
        <v>18.29</v>
      </c>
      <c r="X66">
        <v>-65</v>
      </c>
      <c r="Y66">
        <v>0</v>
      </c>
      <c r="Z66">
        <v>28.88</v>
      </c>
      <c r="AA66">
        <v>0</v>
      </c>
      <c r="AB66">
        <v>33.69</v>
      </c>
    </row>
    <row r="67" spans="7:28">
      <c r="G67" t="s">
        <v>109</v>
      </c>
      <c r="H67" s="115">
        <v>0</v>
      </c>
      <c r="I67" s="88">
        <v>0</v>
      </c>
      <c r="J67" s="88">
        <v>0</v>
      </c>
      <c r="K67" s="88">
        <v>14.44</v>
      </c>
      <c r="L67" s="88">
        <v>4.8099999999999996</v>
      </c>
      <c r="M67" s="116">
        <v>0</v>
      </c>
      <c r="N67" s="115">
        <v>-38</v>
      </c>
      <c r="O67" s="88">
        <v>-51</v>
      </c>
      <c r="P67" s="88">
        <v>-10</v>
      </c>
      <c r="Q67" s="88">
        <v>0</v>
      </c>
      <c r="R67" s="88">
        <v>0</v>
      </c>
      <c r="S67" s="116">
        <v>0</v>
      </c>
      <c r="U67" s="115">
        <v>-99</v>
      </c>
      <c r="V67" s="116">
        <v>19.25</v>
      </c>
      <c r="W67">
        <v>-38</v>
      </c>
      <c r="X67">
        <v>-51</v>
      </c>
      <c r="Y67">
        <v>4.8099999999999996</v>
      </c>
      <c r="Z67">
        <v>14.44</v>
      </c>
      <c r="AA67">
        <v>0</v>
      </c>
      <c r="AB67">
        <v>-10</v>
      </c>
    </row>
    <row r="68" spans="7:28">
      <c r="G68" t="s">
        <v>110</v>
      </c>
      <c r="H68" s="115">
        <v>0</v>
      </c>
      <c r="I68" s="88">
        <v>0</v>
      </c>
      <c r="J68" s="88">
        <v>33.69</v>
      </c>
      <c r="K68" s="88">
        <v>0</v>
      </c>
      <c r="L68" s="88">
        <v>0</v>
      </c>
      <c r="M68" s="116">
        <v>0</v>
      </c>
      <c r="N68" s="115">
        <v>-20</v>
      </c>
      <c r="O68" s="88">
        <v>-47</v>
      </c>
      <c r="P68" s="88">
        <v>0</v>
      </c>
      <c r="Q68" s="88">
        <v>0</v>
      </c>
      <c r="R68" s="88">
        <v>0</v>
      </c>
      <c r="S68" s="116">
        <v>0</v>
      </c>
      <c r="U68" s="115">
        <v>-67</v>
      </c>
      <c r="V68" s="116">
        <v>33.69</v>
      </c>
      <c r="W68">
        <v>-20</v>
      </c>
      <c r="X68">
        <v>-47</v>
      </c>
      <c r="Y68">
        <v>0</v>
      </c>
      <c r="Z68">
        <v>0</v>
      </c>
      <c r="AA68">
        <v>0</v>
      </c>
      <c r="AB68">
        <v>33.69</v>
      </c>
    </row>
    <row r="69" spans="7:28">
      <c r="G69" t="s">
        <v>111</v>
      </c>
      <c r="H69" s="115">
        <v>46.2</v>
      </c>
      <c r="I69" s="88">
        <v>0</v>
      </c>
      <c r="J69" s="88">
        <v>33.69</v>
      </c>
      <c r="K69" s="88">
        <v>28.88</v>
      </c>
      <c r="L69" s="88">
        <v>0</v>
      </c>
      <c r="M69" s="116">
        <v>0</v>
      </c>
      <c r="N69" s="115">
        <v>0</v>
      </c>
      <c r="O69" s="88">
        <v>-40</v>
      </c>
      <c r="P69" s="88">
        <v>0</v>
      </c>
      <c r="Q69" s="88">
        <v>0</v>
      </c>
      <c r="R69" s="88">
        <v>0</v>
      </c>
      <c r="S69" s="116">
        <v>0</v>
      </c>
      <c r="U69" s="115">
        <v>-40</v>
      </c>
      <c r="V69" s="116">
        <v>108.77</v>
      </c>
      <c r="W69">
        <v>46.2</v>
      </c>
      <c r="X69">
        <v>-40</v>
      </c>
      <c r="Y69">
        <v>0</v>
      </c>
      <c r="Z69">
        <v>28.88</v>
      </c>
      <c r="AA69">
        <v>0</v>
      </c>
      <c r="AB69">
        <v>33.69</v>
      </c>
    </row>
    <row r="70" spans="7:28">
      <c r="G70" t="s">
        <v>112</v>
      </c>
      <c r="H70" s="115">
        <v>47.17</v>
      </c>
      <c r="I70" s="88">
        <v>19.25</v>
      </c>
      <c r="J70" s="88">
        <v>28.88</v>
      </c>
      <c r="K70" s="88">
        <v>14.44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>
        <v>0</v>
      </c>
      <c r="V70" s="116">
        <v>109.74</v>
      </c>
      <c r="W70">
        <v>47.17</v>
      </c>
      <c r="X70">
        <v>19.25</v>
      </c>
      <c r="Y70">
        <v>0</v>
      </c>
      <c r="Z70">
        <v>14.44</v>
      </c>
      <c r="AA70">
        <v>0</v>
      </c>
      <c r="AB70">
        <v>28.88</v>
      </c>
    </row>
    <row r="71" spans="7:28">
      <c r="G71" t="s">
        <v>113</v>
      </c>
      <c r="H71" s="115">
        <v>0</v>
      </c>
      <c r="I71" s="88">
        <v>14.44</v>
      </c>
      <c r="J71" s="88">
        <v>0</v>
      </c>
      <c r="K71" s="88">
        <v>24.06</v>
      </c>
      <c r="L71" s="88">
        <v>0</v>
      </c>
      <c r="M71" s="116">
        <v>0</v>
      </c>
      <c r="N71" s="115">
        <v>-40</v>
      </c>
      <c r="O71" s="88">
        <v>0</v>
      </c>
      <c r="P71" s="88">
        <v>-15</v>
      </c>
      <c r="Q71" s="88">
        <v>0</v>
      </c>
      <c r="R71" s="88">
        <v>0</v>
      </c>
      <c r="S71" s="116">
        <v>0</v>
      </c>
      <c r="U71" s="115">
        <v>-55</v>
      </c>
      <c r="V71" s="116">
        <v>38.5</v>
      </c>
      <c r="W71">
        <v>-40</v>
      </c>
      <c r="X71">
        <v>14.44</v>
      </c>
      <c r="Y71">
        <v>0</v>
      </c>
      <c r="Z71">
        <v>24.06</v>
      </c>
      <c r="AA71">
        <v>0</v>
      </c>
      <c r="AB71">
        <v>-15</v>
      </c>
    </row>
    <row r="72" spans="7:28">
      <c r="G72" t="s">
        <v>114</v>
      </c>
      <c r="H72" s="115">
        <v>27.92</v>
      </c>
      <c r="I72" s="88">
        <v>28.88</v>
      </c>
      <c r="J72" s="88">
        <v>33.68</v>
      </c>
      <c r="K72" s="88">
        <v>14.44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>
        <v>0</v>
      </c>
      <c r="V72" s="116">
        <v>104.92</v>
      </c>
      <c r="W72">
        <v>27.92</v>
      </c>
      <c r="X72">
        <v>28.88</v>
      </c>
      <c r="Y72">
        <v>0</v>
      </c>
      <c r="Z72">
        <v>14.44</v>
      </c>
      <c r="AA72">
        <v>0</v>
      </c>
      <c r="AB72">
        <v>33.68</v>
      </c>
    </row>
    <row r="73" spans="7:28">
      <c r="G73" t="s">
        <v>115</v>
      </c>
      <c r="H73" s="115">
        <v>15.4</v>
      </c>
      <c r="I73" s="88">
        <v>38.51</v>
      </c>
      <c r="J73" s="88">
        <v>30.8</v>
      </c>
      <c r="K73" s="88">
        <v>0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>
        <v>0</v>
      </c>
      <c r="V73" s="116">
        <v>84.71</v>
      </c>
      <c r="W73">
        <v>15.4</v>
      </c>
      <c r="X73">
        <v>38.51</v>
      </c>
      <c r="Y73">
        <v>0</v>
      </c>
      <c r="Z73">
        <v>0</v>
      </c>
      <c r="AA73">
        <v>0</v>
      </c>
      <c r="AB73">
        <v>30.8</v>
      </c>
    </row>
    <row r="74" spans="7:28">
      <c r="G74" t="s">
        <v>116</v>
      </c>
      <c r="H74" s="115">
        <v>8.66</v>
      </c>
      <c r="I74" s="88">
        <v>38.51</v>
      </c>
      <c r="J74" s="88">
        <v>30.8</v>
      </c>
      <c r="K74" s="88">
        <v>28.88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>
        <v>0</v>
      </c>
      <c r="V74" s="116">
        <v>106.85</v>
      </c>
      <c r="W74">
        <v>8.66</v>
      </c>
      <c r="X74">
        <v>38.51</v>
      </c>
      <c r="Y74">
        <v>0</v>
      </c>
      <c r="Z74">
        <v>28.88</v>
      </c>
      <c r="AA74">
        <v>0</v>
      </c>
      <c r="AB74">
        <v>30.8</v>
      </c>
    </row>
    <row r="75" spans="7:28">
      <c r="G75" t="s">
        <v>117</v>
      </c>
      <c r="H75" s="115">
        <v>0</v>
      </c>
      <c r="I75" s="88">
        <v>0</v>
      </c>
      <c r="J75" s="88">
        <v>0</v>
      </c>
      <c r="K75" s="88">
        <v>28.88</v>
      </c>
      <c r="L75" s="88">
        <v>0</v>
      </c>
      <c r="M75" s="116">
        <v>0</v>
      </c>
      <c r="N75" s="115">
        <v>-15</v>
      </c>
      <c r="O75" s="88">
        <v>0</v>
      </c>
      <c r="P75" s="88">
        <v>-23</v>
      </c>
      <c r="Q75" s="88">
        <v>0</v>
      </c>
      <c r="R75" s="88">
        <v>0</v>
      </c>
      <c r="S75" s="116">
        <v>0</v>
      </c>
      <c r="U75" s="115">
        <v>-38</v>
      </c>
      <c r="V75" s="116">
        <v>28.88</v>
      </c>
      <c r="W75">
        <v>-15</v>
      </c>
      <c r="X75">
        <v>0</v>
      </c>
      <c r="Y75">
        <v>0</v>
      </c>
      <c r="Z75">
        <v>28.88</v>
      </c>
      <c r="AA75">
        <v>0</v>
      </c>
      <c r="AB75">
        <v>-23</v>
      </c>
    </row>
    <row r="76" spans="7:28">
      <c r="G76" t="s">
        <v>118</v>
      </c>
      <c r="H76" s="115">
        <v>0</v>
      </c>
      <c r="I76" s="88">
        <v>0</v>
      </c>
      <c r="J76" s="88">
        <v>19.25</v>
      </c>
      <c r="K76" s="88">
        <v>0</v>
      </c>
      <c r="L76" s="88">
        <v>0</v>
      </c>
      <c r="M76" s="116">
        <v>0</v>
      </c>
      <c r="N76" s="115">
        <v>-79</v>
      </c>
      <c r="O76" s="88">
        <v>-30</v>
      </c>
      <c r="P76" s="88">
        <v>0</v>
      </c>
      <c r="Q76" s="88">
        <v>0</v>
      </c>
      <c r="R76" s="88">
        <v>0</v>
      </c>
      <c r="S76" s="116">
        <v>0</v>
      </c>
      <c r="U76" s="115">
        <v>-109</v>
      </c>
      <c r="V76" s="116">
        <v>19.25</v>
      </c>
      <c r="W76">
        <v>-79</v>
      </c>
      <c r="X76">
        <v>-30</v>
      </c>
      <c r="Y76">
        <v>0</v>
      </c>
      <c r="Z76">
        <v>0</v>
      </c>
      <c r="AA76">
        <v>0</v>
      </c>
      <c r="AB76">
        <v>19.25</v>
      </c>
    </row>
    <row r="77" spans="7:28">
      <c r="G77" t="s">
        <v>119</v>
      </c>
      <c r="H77" s="115">
        <v>0</v>
      </c>
      <c r="I77" s="88">
        <v>0</v>
      </c>
      <c r="J77" s="88">
        <v>0</v>
      </c>
      <c r="K77" s="88">
        <v>28.88</v>
      </c>
      <c r="L77" s="88">
        <v>0</v>
      </c>
      <c r="M77" s="116">
        <v>0</v>
      </c>
      <c r="N77" s="115">
        <v>-35</v>
      </c>
      <c r="O77" s="88">
        <v>-80</v>
      </c>
      <c r="P77" s="88">
        <v>-30</v>
      </c>
      <c r="Q77" s="88">
        <v>0</v>
      </c>
      <c r="R77" s="88">
        <v>0</v>
      </c>
      <c r="S77" s="116">
        <v>0</v>
      </c>
      <c r="U77" s="115">
        <v>-145</v>
      </c>
      <c r="V77" s="116">
        <v>28.88</v>
      </c>
      <c r="W77">
        <v>-35</v>
      </c>
      <c r="X77">
        <v>-80</v>
      </c>
      <c r="Y77">
        <v>0</v>
      </c>
      <c r="Z77">
        <v>28.88</v>
      </c>
      <c r="AA77">
        <v>0</v>
      </c>
      <c r="AB77">
        <v>-30</v>
      </c>
    </row>
    <row r="78" spans="7:28">
      <c r="G78" t="s">
        <v>120</v>
      </c>
      <c r="H78" s="115">
        <v>0</v>
      </c>
      <c r="I78" s="88">
        <v>0</v>
      </c>
      <c r="J78" s="88">
        <v>19.25</v>
      </c>
      <c r="K78" s="88">
        <v>0</v>
      </c>
      <c r="L78" s="88">
        <v>0</v>
      </c>
      <c r="M78" s="116">
        <v>0</v>
      </c>
      <c r="N78" s="115">
        <v>-49</v>
      </c>
      <c r="O78" s="88">
        <v>-70</v>
      </c>
      <c r="P78" s="88">
        <v>0</v>
      </c>
      <c r="Q78" s="88">
        <v>0</v>
      </c>
      <c r="R78" s="88">
        <v>0</v>
      </c>
      <c r="S78" s="116">
        <v>0</v>
      </c>
      <c r="U78" s="115">
        <v>-119</v>
      </c>
      <c r="V78" s="116">
        <v>19.25</v>
      </c>
      <c r="W78">
        <v>-49</v>
      </c>
      <c r="X78">
        <v>-70</v>
      </c>
      <c r="Y78">
        <v>0</v>
      </c>
      <c r="Z78">
        <v>0</v>
      </c>
      <c r="AA78">
        <v>0</v>
      </c>
      <c r="AB78">
        <v>19.25</v>
      </c>
    </row>
    <row r="79" spans="7:28">
      <c r="G79" t="s">
        <v>121</v>
      </c>
      <c r="H79" s="115">
        <v>0</v>
      </c>
      <c r="I79" s="88">
        <v>0</v>
      </c>
      <c r="J79" s="88">
        <v>0</v>
      </c>
      <c r="K79" s="88">
        <v>38.5</v>
      </c>
      <c r="L79" s="88">
        <v>0</v>
      </c>
      <c r="M79" s="116">
        <v>0</v>
      </c>
      <c r="N79" s="115">
        <v>-70</v>
      </c>
      <c r="O79" s="88">
        <v>-55</v>
      </c>
      <c r="P79" s="88">
        <v>-30</v>
      </c>
      <c r="Q79" s="88">
        <v>0</v>
      </c>
      <c r="R79" s="88">
        <v>0</v>
      </c>
      <c r="S79" s="116">
        <v>0</v>
      </c>
      <c r="U79" s="115">
        <v>-155</v>
      </c>
      <c r="V79" s="116">
        <v>38.5</v>
      </c>
      <c r="W79">
        <v>-70</v>
      </c>
      <c r="X79">
        <v>-55</v>
      </c>
      <c r="Y79">
        <v>0</v>
      </c>
      <c r="Z79">
        <v>38.5</v>
      </c>
      <c r="AA79">
        <v>0</v>
      </c>
      <c r="AB79">
        <v>-30</v>
      </c>
    </row>
    <row r="80" spans="7:28">
      <c r="G80" t="s">
        <v>122</v>
      </c>
      <c r="H80" s="115">
        <v>0</v>
      </c>
      <c r="I80" s="88">
        <v>0</v>
      </c>
      <c r="J80" s="88">
        <v>19.25</v>
      </c>
      <c r="K80" s="88">
        <v>0</v>
      </c>
      <c r="L80" s="88">
        <v>0</v>
      </c>
      <c r="M80" s="116">
        <v>0</v>
      </c>
      <c r="N80" s="115">
        <v>-70</v>
      </c>
      <c r="O80" s="88">
        <v>-55</v>
      </c>
      <c r="P80" s="88">
        <v>0</v>
      </c>
      <c r="Q80" s="88">
        <v>0</v>
      </c>
      <c r="R80" s="88">
        <v>0</v>
      </c>
      <c r="S80" s="116">
        <v>0</v>
      </c>
      <c r="U80" s="115">
        <v>-125</v>
      </c>
      <c r="V80" s="116">
        <v>19.25</v>
      </c>
      <c r="W80">
        <v>-70</v>
      </c>
      <c r="X80">
        <v>-55</v>
      </c>
      <c r="Y80">
        <v>0</v>
      </c>
      <c r="Z80">
        <v>0</v>
      </c>
      <c r="AA80">
        <v>0</v>
      </c>
      <c r="AB80">
        <v>19.25</v>
      </c>
    </row>
    <row r="81" spans="7:28">
      <c r="G81" t="s">
        <v>123</v>
      </c>
      <c r="H81" s="115">
        <v>0</v>
      </c>
      <c r="I81" s="88">
        <v>0</v>
      </c>
      <c r="J81" s="88">
        <v>19.25</v>
      </c>
      <c r="K81" s="88">
        <v>0</v>
      </c>
      <c r="L81" s="88">
        <v>0.96</v>
      </c>
      <c r="M81" s="116">
        <v>0</v>
      </c>
      <c r="N81" s="115">
        <v>-26</v>
      </c>
      <c r="O81" s="88">
        <v>-55</v>
      </c>
      <c r="P81" s="88">
        <v>0</v>
      </c>
      <c r="Q81" s="88">
        <v>0</v>
      </c>
      <c r="R81" s="88">
        <v>0</v>
      </c>
      <c r="S81" s="116">
        <v>0</v>
      </c>
      <c r="U81" s="115">
        <v>-81</v>
      </c>
      <c r="V81" s="116">
        <v>20.21</v>
      </c>
      <c r="W81">
        <v>-26</v>
      </c>
      <c r="X81">
        <v>-55</v>
      </c>
      <c r="Y81">
        <v>0.96</v>
      </c>
      <c r="Z81">
        <v>0</v>
      </c>
      <c r="AA81">
        <v>0</v>
      </c>
      <c r="AB81">
        <v>19.25</v>
      </c>
    </row>
    <row r="82" spans="7:28">
      <c r="G82" t="s">
        <v>124</v>
      </c>
      <c r="H82" s="115">
        <v>14.44</v>
      </c>
      <c r="I82" s="88">
        <v>0</v>
      </c>
      <c r="J82" s="88">
        <v>14.44</v>
      </c>
      <c r="K82" s="88">
        <v>0</v>
      </c>
      <c r="L82" s="88">
        <v>0.96</v>
      </c>
      <c r="M82" s="116">
        <v>0</v>
      </c>
      <c r="N82" s="115">
        <v>0</v>
      </c>
      <c r="O82" s="88">
        <v>-55</v>
      </c>
      <c r="P82" s="88">
        <v>0</v>
      </c>
      <c r="Q82" s="88">
        <v>0</v>
      </c>
      <c r="R82" s="88">
        <v>0</v>
      </c>
      <c r="S82" s="116">
        <v>0</v>
      </c>
      <c r="U82" s="115">
        <v>-55</v>
      </c>
      <c r="V82" s="116">
        <v>29.84</v>
      </c>
      <c r="W82">
        <v>14.44</v>
      </c>
      <c r="X82">
        <v>-55</v>
      </c>
      <c r="Y82">
        <v>0.96</v>
      </c>
      <c r="Z82">
        <v>0</v>
      </c>
      <c r="AA82">
        <v>0</v>
      </c>
      <c r="AB82">
        <v>14.44</v>
      </c>
    </row>
    <row r="83" spans="7:28">
      <c r="G83" t="s">
        <v>125</v>
      </c>
      <c r="H83" s="115">
        <v>53.91</v>
      </c>
      <c r="I83" s="88">
        <v>0</v>
      </c>
      <c r="J83" s="88">
        <v>0</v>
      </c>
      <c r="K83" s="88">
        <v>0</v>
      </c>
      <c r="L83" s="88">
        <v>0</v>
      </c>
      <c r="M83" s="116">
        <v>0</v>
      </c>
      <c r="N83" s="115">
        <v>0</v>
      </c>
      <c r="O83" s="88">
        <v>0</v>
      </c>
      <c r="P83" s="88">
        <v>-30</v>
      </c>
      <c r="Q83" s="88">
        <v>0</v>
      </c>
      <c r="R83" s="88">
        <v>0</v>
      </c>
      <c r="S83" s="116">
        <v>0</v>
      </c>
      <c r="U83" s="115">
        <v>-30</v>
      </c>
      <c r="V83" s="116">
        <v>53.91</v>
      </c>
      <c r="W83">
        <v>53.91</v>
      </c>
      <c r="X83">
        <v>0</v>
      </c>
      <c r="Y83">
        <v>0</v>
      </c>
      <c r="Z83">
        <v>0</v>
      </c>
      <c r="AA83">
        <v>0</v>
      </c>
      <c r="AB83">
        <v>-30</v>
      </c>
    </row>
    <row r="84" spans="7:28">
      <c r="G84" t="s">
        <v>126</v>
      </c>
      <c r="H84" s="115">
        <v>24.07</v>
      </c>
      <c r="I84" s="88">
        <v>0</v>
      </c>
      <c r="J84" s="88">
        <v>19.25</v>
      </c>
      <c r="K84" s="88">
        <v>19.25</v>
      </c>
      <c r="L84" s="88">
        <v>0</v>
      </c>
      <c r="M84" s="116">
        <v>0</v>
      </c>
      <c r="N84" s="115">
        <v>0</v>
      </c>
      <c r="O84" s="88">
        <v>-15</v>
      </c>
      <c r="P84" s="88">
        <v>0</v>
      </c>
      <c r="Q84" s="88">
        <v>0</v>
      </c>
      <c r="R84" s="88">
        <v>0</v>
      </c>
      <c r="S84" s="116">
        <v>0</v>
      </c>
      <c r="U84" s="115">
        <v>-15</v>
      </c>
      <c r="V84" s="116">
        <v>62.57</v>
      </c>
      <c r="W84">
        <v>24.07</v>
      </c>
      <c r="X84">
        <v>-15</v>
      </c>
      <c r="Y84">
        <v>0</v>
      </c>
      <c r="Z84">
        <v>19.25</v>
      </c>
      <c r="AA84">
        <v>0</v>
      </c>
      <c r="AB84">
        <v>19.25</v>
      </c>
    </row>
    <row r="85" spans="7:28">
      <c r="G85" t="s">
        <v>127</v>
      </c>
      <c r="H85" s="115">
        <v>19.25</v>
      </c>
      <c r="I85" s="88">
        <v>0</v>
      </c>
      <c r="J85" s="88">
        <v>14.44</v>
      </c>
      <c r="K85" s="88">
        <v>0</v>
      </c>
      <c r="L85" s="88">
        <v>3.85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>
        <v>0</v>
      </c>
      <c r="V85" s="116">
        <v>37.54</v>
      </c>
      <c r="W85">
        <v>19.25</v>
      </c>
      <c r="X85">
        <v>0</v>
      </c>
      <c r="Y85">
        <v>3.85</v>
      </c>
      <c r="Z85">
        <v>0</v>
      </c>
      <c r="AA85">
        <v>0</v>
      </c>
      <c r="AB85">
        <v>14.44</v>
      </c>
    </row>
    <row r="86" spans="7:28">
      <c r="G86" t="s">
        <v>128</v>
      </c>
      <c r="H86" s="115">
        <v>38.5</v>
      </c>
      <c r="I86" s="88">
        <v>0</v>
      </c>
      <c r="J86" s="88">
        <v>14.44</v>
      </c>
      <c r="K86" s="88">
        <v>0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>
        <v>0</v>
      </c>
      <c r="V86" s="116">
        <v>52.94</v>
      </c>
      <c r="W86">
        <v>38.5</v>
      </c>
      <c r="X86">
        <v>0</v>
      </c>
      <c r="Y86">
        <v>0</v>
      </c>
      <c r="Z86">
        <v>0</v>
      </c>
      <c r="AA86">
        <v>0</v>
      </c>
      <c r="AB86">
        <v>14.44</v>
      </c>
    </row>
    <row r="87" spans="7:28">
      <c r="G87" t="s">
        <v>129</v>
      </c>
      <c r="H87" s="115">
        <v>26.96</v>
      </c>
      <c r="I87" s="88">
        <v>0</v>
      </c>
      <c r="J87" s="88">
        <v>0</v>
      </c>
      <c r="K87" s="88">
        <v>0</v>
      </c>
      <c r="L87" s="88">
        <v>5.29</v>
      </c>
      <c r="M87" s="116">
        <v>0</v>
      </c>
      <c r="N87" s="115">
        <v>0</v>
      </c>
      <c r="O87" s="88">
        <v>-10</v>
      </c>
      <c r="P87" s="88">
        <v>-55</v>
      </c>
      <c r="Q87" s="88">
        <v>0</v>
      </c>
      <c r="R87" s="88">
        <v>0</v>
      </c>
      <c r="S87" s="116">
        <v>0</v>
      </c>
      <c r="U87" s="115">
        <v>-65</v>
      </c>
      <c r="V87" s="116">
        <v>32.25</v>
      </c>
      <c r="W87">
        <v>26.96</v>
      </c>
      <c r="X87">
        <v>-10</v>
      </c>
      <c r="Y87">
        <v>5.29</v>
      </c>
      <c r="Z87">
        <v>0</v>
      </c>
      <c r="AA87">
        <v>0</v>
      </c>
      <c r="AB87">
        <v>-55</v>
      </c>
    </row>
    <row r="88" spans="7:28">
      <c r="G88" t="s">
        <v>130</v>
      </c>
      <c r="H88" s="115">
        <v>20.22</v>
      </c>
      <c r="I88" s="88">
        <v>0</v>
      </c>
      <c r="J88" s="88">
        <v>0</v>
      </c>
      <c r="K88" s="88">
        <v>0</v>
      </c>
      <c r="L88" s="88">
        <v>4.8099999999999996</v>
      </c>
      <c r="M88" s="116">
        <v>0</v>
      </c>
      <c r="N88" s="115">
        <v>0</v>
      </c>
      <c r="O88" s="88">
        <v>0</v>
      </c>
      <c r="P88" s="88">
        <v>-10</v>
      </c>
      <c r="Q88" s="88">
        <v>0</v>
      </c>
      <c r="R88" s="88">
        <v>0</v>
      </c>
      <c r="S88" s="116">
        <v>0</v>
      </c>
      <c r="U88" s="115">
        <v>-10</v>
      </c>
      <c r="V88" s="116">
        <v>25.03</v>
      </c>
      <c r="W88">
        <v>20.22</v>
      </c>
      <c r="X88">
        <v>0</v>
      </c>
      <c r="Y88">
        <v>4.8099999999999996</v>
      </c>
      <c r="Z88">
        <v>0</v>
      </c>
      <c r="AA88">
        <v>0</v>
      </c>
      <c r="AB88">
        <v>-10</v>
      </c>
    </row>
    <row r="89" spans="7:28">
      <c r="G89" t="s">
        <v>131</v>
      </c>
      <c r="H89" s="115">
        <v>25.03</v>
      </c>
      <c r="I89" s="88">
        <v>0</v>
      </c>
      <c r="J89" s="88">
        <v>0</v>
      </c>
      <c r="K89" s="88">
        <v>9.6300000000000008</v>
      </c>
      <c r="L89" s="88">
        <v>4.33</v>
      </c>
      <c r="M89" s="116">
        <v>0</v>
      </c>
      <c r="N89" s="115">
        <v>0</v>
      </c>
      <c r="O89" s="88">
        <v>-25</v>
      </c>
      <c r="P89" s="88">
        <v>0</v>
      </c>
      <c r="Q89" s="88">
        <v>0</v>
      </c>
      <c r="R89" s="88">
        <v>0</v>
      </c>
      <c r="S89" s="116">
        <v>0</v>
      </c>
      <c r="U89" s="115">
        <v>-25</v>
      </c>
      <c r="V89" s="116">
        <v>38.99</v>
      </c>
      <c r="W89">
        <v>25.03</v>
      </c>
      <c r="X89">
        <v>-25</v>
      </c>
      <c r="Y89">
        <v>4.33</v>
      </c>
      <c r="Z89">
        <v>9.6300000000000008</v>
      </c>
      <c r="AA89">
        <v>0</v>
      </c>
      <c r="AB89">
        <v>0</v>
      </c>
    </row>
    <row r="90" spans="7:28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2.7</v>
      </c>
      <c r="M90" s="116">
        <v>0</v>
      </c>
      <c r="N90" s="115">
        <v>-11</v>
      </c>
      <c r="O90" s="88">
        <v>-20</v>
      </c>
      <c r="P90" s="88">
        <v>-10</v>
      </c>
      <c r="Q90" s="88">
        <v>-30</v>
      </c>
      <c r="R90" s="88">
        <v>0</v>
      </c>
      <c r="S90" s="116">
        <v>0</v>
      </c>
      <c r="U90" s="115">
        <v>-71</v>
      </c>
      <c r="V90" s="116">
        <v>2.7</v>
      </c>
      <c r="W90">
        <v>-11</v>
      </c>
      <c r="X90">
        <v>-20</v>
      </c>
      <c r="Y90">
        <v>2.7</v>
      </c>
      <c r="Z90">
        <v>-30</v>
      </c>
      <c r="AA90">
        <v>0</v>
      </c>
      <c r="AB90">
        <v>-10</v>
      </c>
    </row>
    <row r="91" spans="7:28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6.45</v>
      </c>
      <c r="M91" s="116">
        <v>0</v>
      </c>
      <c r="N91" s="115">
        <v>0</v>
      </c>
      <c r="O91" s="88">
        <v>0</v>
      </c>
      <c r="P91" s="88">
        <v>-40</v>
      </c>
      <c r="Q91" s="88">
        <v>0</v>
      </c>
      <c r="R91" s="88">
        <v>0</v>
      </c>
      <c r="S91" s="116">
        <v>0</v>
      </c>
      <c r="U91" s="115">
        <v>-40</v>
      </c>
      <c r="V91" s="116">
        <v>6.45</v>
      </c>
      <c r="W91">
        <v>0</v>
      </c>
      <c r="X91">
        <v>0</v>
      </c>
      <c r="Y91">
        <v>6.45</v>
      </c>
      <c r="Z91">
        <v>0</v>
      </c>
      <c r="AA91">
        <v>0</v>
      </c>
      <c r="AB91">
        <v>-40</v>
      </c>
    </row>
    <row r="92" spans="7:28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0</v>
      </c>
      <c r="N92" s="115">
        <v>0</v>
      </c>
      <c r="O92" s="88">
        <v>0</v>
      </c>
      <c r="P92" s="88">
        <v>-70</v>
      </c>
      <c r="Q92" s="88">
        <v>0</v>
      </c>
      <c r="R92" s="88">
        <v>0</v>
      </c>
      <c r="S92" s="116">
        <v>0</v>
      </c>
      <c r="U92" s="115">
        <v>-70</v>
      </c>
      <c r="V92" s="116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-70</v>
      </c>
    </row>
    <row r="93" spans="7:28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2.12</v>
      </c>
      <c r="M93" s="116">
        <v>0</v>
      </c>
      <c r="N93" s="115">
        <v>-11</v>
      </c>
      <c r="O93" s="88">
        <v>0</v>
      </c>
      <c r="P93" s="88">
        <v>-20</v>
      </c>
      <c r="Q93" s="88">
        <v>0</v>
      </c>
      <c r="R93" s="88">
        <v>0</v>
      </c>
      <c r="S93" s="116">
        <v>0</v>
      </c>
      <c r="U93" s="115">
        <v>-31</v>
      </c>
      <c r="V93" s="116">
        <v>2.12</v>
      </c>
      <c r="W93">
        <v>-11</v>
      </c>
      <c r="X93">
        <v>0</v>
      </c>
      <c r="Y93">
        <v>2.12</v>
      </c>
      <c r="Z93">
        <v>0</v>
      </c>
      <c r="AA93">
        <v>0</v>
      </c>
      <c r="AB93">
        <v>-20</v>
      </c>
    </row>
    <row r="94" spans="7:28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1.44</v>
      </c>
      <c r="M94" s="116">
        <v>0</v>
      </c>
      <c r="N94" s="115">
        <v>-8</v>
      </c>
      <c r="O94" s="88">
        <v>0</v>
      </c>
      <c r="P94" s="88">
        <v>-10</v>
      </c>
      <c r="Q94" s="88">
        <v>0</v>
      </c>
      <c r="R94" s="88">
        <v>0</v>
      </c>
      <c r="S94" s="116">
        <v>0</v>
      </c>
      <c r="U94" s="115">
        <v>-18</v>
      </c>
      <c r="V94" s="116">
        <v>1.44</v>
      </c>
      <c r="W94">
        <v>-8</v>
      </c>
      <c r="X94">
        <v>0</v>
      </c>
      <c r="Y94">
        <v>1.44</v>
      </c>
      <c r="Z94">
        <v>0</v>
      </c>
      <c r="AA94">
        <v>0</v>
      </c>
      <c r="AB94">
        <v>-10</v>
      </c>
    </row>
    <row r="95" spans="7:28">
      <c r="G95" t="s">
        <v>137</v>
      </c>
      <c r="H95" s="115">
        <v>18.29</v>
      </c>
      <c r="I95" s="88">
        <v>0</v>
      </c>
      <c r="J95" s="88">
        <v>0</v>
      </c>
      <c r="K95" s="88">
        <v>0</v>
      </c>
      <c r="L95" s="88">
        <v>1.25</v>
      </c>
      <c r="M95" s="116">
        <v>0</v>
      </c>
      <c r="N95" s="115">
        <v>0</v>
      </c>
      <c r="O95" s="88">
        <v>-30</v>
      </c>
      <c r="P95" s="88">
        <v>-65</v>
      </c>
      <c r="Q95" s="88">
        <v>-35</v>
      </c>
      <c r="R95" s="88">
        <v>0</v>
      </c>
      <c r="S95" s="116">
        <v>0</v>
      </c>
      <c r="U95" s="115">
        <v>-130</v>
      </c>
      <c r="V95" s="116">
        <v>19.54</v>
      </c>
      <c r="W95">
        <v>18.29</v>
      </c>
      <c r="X95">
        <v>-30</v>
      </c>
      <c r="Y95">
        <v>1.25</v>
      </c>
      <c r="Z95">
        <v>-35</v>
      </c>
      <c r="AA95">
        <v>0</v>
      </c>
      <c r="AB95">
        <v>-65</v>
      </c>
    </row>
    <row r="96" spans="7:28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0</v>
      </c>
      <c r="N96" s="115">
        <v>-20</v>
      </c>
      <c r="O96" s="88">
        <v>-45</v>
      </c>
      <c r="P96" s="88">
        <v>-15</v>
      </c>
      <c r="Q96" s="88">
        <v>0</v>
      </c>
      <c r="R96" s="88">
        <v>0</v>
      </c>
      <c r="S96" s="116">
        <v>0</v>
      </c>
      <c r="U96" s="115">
        <v>-80</v>
      </c>
      <c r="V96" s="116">
        <v>0</v>
      </c>
      <c r="W96">
        <v>-20</v>
      </c>
      <c r="X96">
        <v>-45</v>
      </c>
      <c r="Y96">
        <v>0</v>
      </c>
      <c r="Z96">
        <v>0</v>
      </c>
      <c r="AA96">
        <v>0</v>
      </c>
      <c r="AB96">
        <v>-15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3.85</v>
      </c>
      <c r="M97" s="116">
        <v>0</v>
      </c>
      <c r="N97" s="115">
        <v>-25</v>
      </c>
      <c r="O97" s="88">
        <v>-37</v>
      </c>
      <c r="P97" s="88">
        <v>-30</v>
      </c>
      <c r="Q97" s="88">
        <v>0</v>
      </c>
      <c r="R97" s="88">
        <v>0</v>
      </c>
      <c r="S97" s="116">
        <v>0</v>
      </c>
      <c r="U97" s="115">
        <v>-92</v>
      </c>
      <c r="V97" s="116">
        <v>3.85</v>
      </c>
      <c r="W97">
        <v>-25</v>
      </c>
      <c r="X97">
        <v>-37</v>
      </c>
      <c r="Y97">
        <v>3.85</v>
      </c>
      <c r="Z97">
        <v>0</v>
      </c>
      <c r="AA97">
        <v>0</v>
      </c>
      <c r="AB97">
        <v>-30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0</v>
      </c>
      <c r="N98" s="115">
        <v>-23</v>
      </c>
      <c r="O98" s="88">
        <v>-45</v>
      </c>
      <c r="P98" s="88">
        <v>-30</v>
      </c>
      <c r="Q98" s="88">
        <v>0</v>
      </c>
      <c r="R98" s="88">
        <v>0</v>
      </c>
      <c r="S98" s="116">
        <v>0</v>
      </c>
      <c r="U98" s="115">
        <v>-98</v>
      </c>
      <c r="V98" s="116">
        <v>0</v>
      </c>
      <c r="W98">
        <v>-23</v>
      </c>
      <c r="X98">
        <v>-45</v>
      </c>
      <c r="Y98">
        <v>0</v>
      </c>
      <c r="Z98">
        <v>0</v>
      </c>
      <c r="AA98">
        <v>0</v>
      </c>
      <c r="AB98">
        <v>-30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0.35881250000000003</v>
      </c>
      <c r="I99" s="111">
        <f t="shared" ref="I99:BQ99" si="1">SUM(I3:I98)/4000</f>
        <v>5.6797499999999994E-2</v>
      </c>
      <c r="J99" s="111">
        <f t="shared" si="1"/>
        <v>0.29190250000000001</v>
      </c>
      <c r="K99" s="111">
        <f t="shared" si="1"/>
        <v>0.22380749999999999</v>
      </c>
      <c r="L99" s="111">
        <f t="shared" si="1"/>
        <v>4.2624999999999996E-2</v>
      </c>
      <c r="M99" s="111">
        <f t="shared" si="1"/>
        <v>1.9250000000000002E-4</v>
      </c>
      <c r="N99" s="110">
        <f t="shared" si="1"/>
        <v>-0.218</v>
      </c>
      <c r="O99" s="111">
        <f t="shared" si="1"/>
        <v>-0.54674999999999996</v>
      </c>
      <c r="P99" s="111">
        <f t="shared" si="1"/>
        <v>-0.46700000000000003</v>
      </c>
      <c r="Q99" s="111">
        <f t="shared" si="1"/>
        <v>-0.1125</v>
      </c>
      <c r="R99" s="111">
        <f t="shared" si="1"/>
        <v>0</v>
      </c>
      <c r="S99" s="112">
        <f t="shared" si="1"/>
        <v>0</v>
      </c>
      <c r="U99" s="110">
        <f t="shared" si="1"/>
        <v>-1.3442499999999999</v>
      </c>
      <c r="V99" s="112">
        <f t="shared" si="1"/>
        <v>0.9741375000000001</v>
      </c>
      <c r="W99">
        <f t="shared" si="1"/>
        <v>0.14081249999999995</v>
      </c>
      <c r="X99">
        <f t="shared" si="1"/>
        <v>-0.4899524999999999</v>
      </c>
      <c r="Y99">
        <f t="shared" si="1"/>
        <v>4.2624999999999996E-2</v>
      </c>
      <c r="Z99">
        <f t="shared" si="1"/>
        <v>0.11130749999999998</v>
      </c>
      <c r="AA99">
        <f t="shared" si="1"/>
        <v>1.9250000000000002E-4</v>
      </c>
      <c r="AB99">
        <f t="shared" si="1"/>
        <v>-0.17509749999999991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9" t="s">
        <v>229</v>
      </c>
      <c r="B1" s="219"/>
      <c r="C1" s="219"/>
      <c r="D1" s="219"/>
      <c r="E1" s="183"/>
      <c r="F1" s="183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3</v>
      </c>
      <c r="U1" s="223" t="s">
        <v>343</v>
      </c>
      <c r="V1" s="224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44882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A4" t="s">
        <v>441</v>
      </c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tabSelected="1" workbookViewId="0">
      <pane xSplit="7" ySplit="2" topLeftCell="R3" activePane="bottomRight" state="frozen"/>
      <selection sqref="A1:D35"/>
      <selection pane="topRight" sqref="A1:D35"/>
      <selection pane="bottomLeft" sqref="A1:D35"/>
      <selection pane="bottomRight" activeCell="V3" sqref="V3:V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7" max="7" width="11.85546875" customWidth="1"/>
    <col min="20" max="20" width="10.42578125" bestFit="1" customWidth="1"/>
  </cols>
  <sheetData>
    <row r="1" spans="1:24">
      <c r="A1" s="219" t="s">
        <v>229</v>
      </c>
      <c r="B1" s="219"/>
      <c r="C1" s="219"/>
      <c r="D1" s="219"/>
      <c r="E1" s="191"/>
      <c r="F1" s="191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3</v>
      </c>
      <c r="U1" s="223" t="s">
        <v>343</v>
      </c>
      <c r="V1" s="224"/>
    </row>
    <row r="2" spans="1:24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44882</v>
      </c>
      <c r="U2" s="115" t="s">
        <v>231</v>
      </c>
      <c r="V2" s="116" t="s">
        <v>230</v>
      </c>
      <c r="W2" s="30" t="s">
        <v>262</v>
      </c>
      <c r="X2" t="s">
        <v>440</v>
      </c>
    </row>
    <row r="3" spans="1:24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/>
      <c r="V3" s="116">
        <v>0</v>
      </c>
      <c r="W3">
        <v>0</v>
      </c>
      <c r="X3">
        <v>0</v>
      </c>
    </row>
    <row r="4" spans="1:24">
      <c r="A4" t="s">
        <v>416</v>
      </c>
      <c r="B4" t="s">
        <v>263</v>
      </c>
      <c r="D4" t="s">
        <v>440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/>
      <c r="V4" s="116">
        <v>0</v>
      </c>
      <c r="W4">
        <v>0</v>
      </c>
      <c r="X4">
        <v>0</v>
      </c>
    </row>
    <row r="5" spans="1:24">
      <c r="B5" t="s">
        <v>421</v>
      </c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/>
      <c r="V5" s="116">
        <v>0</v>
      </c>
      <c r="W5">
        <v>0</v>
      </c>
      <c r="X5">
        <v>0</v>
      </c>
    </row>
    <row r="6" spans="1:24">
      <c r="B6" t="s">
        <v>421</v>
      </c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/>
      <c r="V6" s="116">
        <v>0</v>
      </c>
      <c r="W6">
        <v>0</v>
      </c>
      <c r="X6">
        <v>0</v>
      </c>
    </row>
    <row r="7" spans="1:24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/>
      <c r="V7" s="116">
        <v>0</v>
      </c>
      <c r="W7">
        <v>0</v>
      </c>
      <c r="X7">
        <v>0</v>
      </c>
    </row>
    <row r="8" spans="1:24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/>
      <c r="V8" s="116">
        <v>0</v>
      </c>
      <c r="W8">
        <v>0</v>
      </c>
      <c r="X8">
        <v>0</v>
      </c>
    </row>
    <row r="9" spans="1:24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/>
      <c r="V9" s="116">
        <v>0</v>
      </c>
      <c r="W9">
        <v>0</v>
      </c>
      <c r="X9">
        <v>0</v>
      </c>
    </row>
    <row r="10" spans="1:24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/>
      <c r="V10" s="116">
        <v>0</v>
      </c>
      <c r="W10">
        <v>0</v>
      </c>
      <c r="X10">
        <v>0</v>
      </c>
    </row>
    <row r="11" spans="1:24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/>
      <c r="V11" s="116">
        <v>0</v>
      </c>
      <c r="W11">
        <v>0</v>
      </c>
      <c r="X11">
        <v>0</v>
      </c>
    </row>
    <row r="12" spans="1:24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/>
      <c r="V12" s="116">
        <v>0</v>
      </c>
      <c r="W12">
        <v>0</v>
      </c>
      <c r="X12">
        <v>0</v>
      </c>
    </row>
    <row r="13" spans="1:24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/>
      <c r="V13" s="116">
        <v>0</v>
      </c>
      <c r="W13">
        <v>0</v>
      </c>
      <c r="X13">
        <v>0</v>
      </c>
    </row>
    <row r="14" spans="1:24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/>
      <c r="V14" s="116">
        <v>0</v>
      </c>
      <c r="W14">
        <v>0</v>
      </c>
      <c r="X14">
        <v>0</v>
      </c>
    </row>
    <row r="15" spans="1:24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/>
      <c r="V15" s="116">
        <v>0</v>
      </c>
      <c r="W15">
        <v>0</v>
      </c>
      <c r="X15">
        <v>0</v>
      </c>
    </row>
    <row r="16" spans="1:24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/>
      <c r="V16" s="116">
        <v>0</v>
      </c>
      <c r="W16">
        <v>0</v>
      </c>
      <c r="X16">
        <v>0</v>
      </c>
    </row>
    <row r="17" spans="7:24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/>
      <c r="V17" s="116">
        <v>0</v>
      </c>
      <c r="W17">
        <v>0</v>
      </c>
      <c r="X17">
        <v>0</v>
      </c>
    </row>
    <row r="18" spans="7:24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/>
      <c r="V18" s="116">
        <v>0</v>
      </c>
      <c r="W18">
        <v>0</v>
      </c>
      <c r="X18">
        <v>0</v>
      </c>
    </row>
    <row r="19" spans="7:24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/>
      <c r="V19" s="116">
        <v>0</v>
      </c>
      <c r="W19">
        <v>0</v>
      </c>
      <c r="X19">
        <v>0</v>
      </c>
    </row>
    <row r="20" spans="7:24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/>
      <c r="V20" s="116">
        <v>0</v>
      </c>
      <c r="W20">
        <v>0</v>
      </c>
      <c r="X20">
        <v>0</v>
      </c>
    </row>
    <row r="21" spans="7:24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/>
      <c r="V21" s="116">
        <v>0</v>
      </c>
      <c r="W21">
        <v>0</v>
      </c>
      <c r="X21">
        <v>0</v>
      </c>
    </row>
    <row r="22" spans="7:24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/>
      <c r="V22" s="116">
        <v>0</v>
      </c>
      <c r="W22">
        <v>0</v>
      </c>
      <c r="X22">
        <v>0</v>
      </c>
    </row>
    <row r="23" spans="7:24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U23" s="115"/>
      <c r="V23" s="116">
        <v>0</v>
      </c>
      <c r="W23">
        <v>0</v>
      </c>
      <c r="X23">
        <v>0</v>
      </c>
    </row>
    <row r="24" spans="7:24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/>
      <c r="V24" s="116">
        <v>0</v>
      </c>
      <c r="W24">
        <v>0</v>
      </c>
      <c r="X24">
        <v>0</v>
      </c>
    </row>
    <row r="25" spans="7:24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/>
      <c r="V25" s="116">
        <v>0</v>
      </c>
      <c r="W25">
        <v>0</v>
      </c>
      <c r="X25">
        <v>0</v>
      </c>
    </row>
    <row r="26" spans="7:24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/>
      <c r="V26" s="116">
        <v>0</v>
      </c>
      <c r="W26">
        <v>0</v>
      </c>
      <c r="X26">
        <v>0</v>
      </c>
    </row>
    <row r="27" spans="7:24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/>
      <c r="V27" s="116">
        <v>0</v>
      </c>
      <c r="W27">
        <v>0</v>
      </c>
      <c r="X27">
        <v>0</v>
      </c>
    </row>
    <row r="28" spans="7:24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/>
      <c r="V28" s="116">
        <v>0</v>
      </c>
      <c r="W28">
        <v>0</v>
      </c>
      <c r="X28">
        <v>0</v>
      </c>
    </row>
    <row r="29" spans="7:24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/>
      <c r="V29" s="116">
        <v>0</v>
      </c>
      <c r="W29">
        <v>0</v>
      </c>
      <c r="X29">
        <v>0</v>
      </c>
    </row>
    <row r="30" spans="7:24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/>
      <c r="V30" s="116">
        <v>0</v>
      </c>
      <c r="W30">
        <v>0</v>
      </c>
      <c r="X30">
        <v>0</v>
      </c>
    </row>
    <row r="31" spans="7:24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/>
      <c r="V31" s="116">
        <v>0</v>
      </c>
      <c r="W31">
        <v>0</v>
      </c>
      <c r="X31">
        <v>0</v>
      </c>
    </row>
    <row r="32" spans="7:24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/>
      <c r="V32" s="116">
        <v>0</v>
      </c>
      <c r="W32">
        <v>0</v>
      </c>
      <c r="X32">
        <v>0</v>
      </c>
    </row>
    <row r="33" spans="7:24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/>
      <c r="V33" s="116">
        <v>0</v>
      </c>
      <c r="W33">
        <v>0</v>
      </c>
      <c r="X33">
        <v>0</v>
      </c>
    </row>
    <row r="34" spans="7:24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/>
      <c r="V34" s="116">
        <v>0</v>
      </c>
      <c r="W34">
        <v>0</v>
      </c>
      <c r="X34">
        <v>0</v>
      </c>
    </row>
    <row r="35" spans="7:24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/>
      <c r="V35" s="116">
        <v>0</v>
      </c>
      <c r="W35">
        <v>0</v>
      </c>
      <c r="X35">
        <v>0</v>
      </c>
    </row>
    <row r="36" spans="7:24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/>
      <c r="V36" s="116">
        <v>0</v>
      </c>
      <c r="W36">
        <v>0</v>
      </c>
      <c r="X36">
        <v>0</v>
      </c>
    </row>
    <row r="37" spans="7:24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/>
      <c r="V37" s="116">
        <v>0</v>
      </c>
      <c r="W37">
        <v>0</v>
      </c>
      <c r="X37">
        <v>0</v>
      </c>
    </row>
    <row r="38" spans="7:24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/>
      <c r="V38" s="116">
        <v>0</v>
      </c>
      <c r="W38">
        <v>0</v>
      </c>
      <c r="X38">
        <v>0</v>
      </c>
    </row>
    <row r="39" spans="7:24">
      <c r="G39" t="s">
        <v>81</v>
      </c>
      <c r="H39" s="115">
        <v>38.51</v>
      </c>
      <c r="I39" s="88">
        <v>0</v>
      </c>
      <c r="J39" s="88">
        <v>0</v>
      </c>
      <c r="K39" s="88">
        <v>4.8099999999999996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/>
      <c r="V39" s="116">
        <v>43.32</v>
      </c>
      <c r="W39">
        <v>38.51</v>
      </c>
      <c r="X39">
        <v>4.8099999999999996</v>
      </c>
    </row>
    <row r="40" spans="7:24">
      <c r="G40" t="s">
        <v>82</v>
      </c>
      <c r="H40" s="115">
        <v>0.48</v>
      </c>
      <c r="I40" s="88">
        <v>0</v>
      </c>
      <c r="J40" s="88">
        <v>0</v>
      </c>
      <c r="K40" s="88">
        <v>4.8099999999999996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/>
      <c r="V40" s="116">
        <v>5.29</v>
      </c>
      <c r="W40">
        <v>0.48</v>
      </c>
      <c r="X40">
        <v>4.8099999999999996</v>
      </c>
    </row>
    <row r="41" spans="7:24">
      <c r="G41" t="s">
        <v>83</v>
      </c>
      <c r="H41" s="115">
        <v>0</v>
      </c>
      <c r="I41" s="88">
        <v>0</v>
      </c>
      <c r="J41" s="88">
        <v>0</v>
      </c>
      <c r="K41" s="88">
        <v>4.8099999999999996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/>
      <c r="V41" s="116">
        <v>4.8099999999999996</v>
      </c>
      <c r="W41">
        <v>0</v>
      </c>
      <c r="X41">
        <v>4.8099999999999996</v>
      </c>
    </row>
    <row r="42" spans="7:24">
      <c r="G42" t="s">
        <v>84</v>
      </c>
      <c r="H42" s="115">
        <v>29.84</v>
      </c>
      <c r="I42" s="88">
        <v>0</v>
      </c>
      <c r="J42" s="88">
        <v>0</v>
      </c>
      <c r="K42" s="88">
        <v>4.8099999999999996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/>
      <c r="V42" s="116">
        <v>34.65</v>
      </c>
      <c r="W42">
        <v>29.84</v>
      </c>
      <c r="X42">
        <v>4.8099999999999996</v>
      </c>
    </row>
    <row r="43" spans="7:24">
      <c r="G43" t="s">
        <v>85</v>
      </c>
      <c r="H43" s="115">
        <v>8.67</v>
      </c>
      <c r="I43" s="88">
        <v>0</v>
      </c>
      <c r="J43" s="88">
        <v>0</v>
      </c>
      <c r="K43" s="88">
        <v>4.8099999999999996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/>
      <c r="V43" s="116">
        <v>13.48</v>
      </c>
      <c r="W43">
        <v>8.67</v>
      </c>
      <c r="X43">
        <v>4.8099999999999996</v>
      </c>
    </row>
    <row r="44" spans="7:24">
      <c r="G44" t="s">
        <v>86</v>
      </c>
      <c r="H44" s="115">
        <v>0</v>
      </c>
      <c r="I44" s="88">
        <v>0</v>
      </c>
      <c r="J44" s="88">
        <v>0</v>
      </c>
      <c r="K44" s="88">
        <v>28.88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/>
      <c r="V44" s="116">
        <v>28.88</v>
      </c>
      <c r="W44">
        <v>0</v>
      </c>
      <c r="X44">
        <v>28.88</v>
      </c>
    </row>
    <row r="45" spans="7:24">
      <c r="G45" t="s">
        <v>87</v>
      </c>
      <c r="H45" s="115">
        <v>0</v>
      </c>
      <c r="I45" s="88">
        <v>0</v>
      </c>
      <c r="J45" s="88">
        <v>0</v>
      </c>
      <c r="K45" s="88">
        <v>28.88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/>
      <c r="V45" s="116">
        <v>28.88</v>
      </c>
      <c r="W45">
        <v>0</v>
      </c>
      <c r="X45">
        <v>28.88</v>
      </c>
    </row>
    <row r="46" spans="7:24">
      <c r="G46" t="s">
        <v>88</v>
      </c>
      <c r="H46" s="115">
        <v>0</v>
      </c>
      <c r="I46" s="88">
        <v>0</v>
      </c>
      <c r="J46" s="88">
        <v>0</v>
      </c>
      <c r="K46" s="88">
        <v>28.88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/>
      <c r="V46" s="116">
        <v>28.88</v>
      </c>
      <c r="W46">
        <v>0</v>
      </c>
      <c r="X46">
        <v>28.88</v>
      </c>
    </row>
    <row r="47" spans="7:24">
      <c r="G47" t="s">
        <v>89</v>
      </c>
      <c r="H47" s="115">
        <v>0</v>
      </c>
      <c r="I47" s="88">
        <v>0</v>
      </c>
      <c r="J47" s="88">
        <v>0</v>
      </c>
      <c r="K47" s="88">
        <v>28.88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/>
      <c r="V47" s="116">
        <v>28.88</v>
      </c>
      <c r="W47">
        <v>0</v>
      </c>
      <c r="X47">
        <v>28.88</v>
      </c>
    </row>
    <row r="48" spans="7:24">
      <c r="G48" t="s">
        <v>90</v>
      </c>
      <c r="H48" s="115">
        <v>0</v>
      </c>
      <c r="I48" s="88">
        <v>0</v>
      </c>
      <c r="J48" s="88">
        <v>0</v>
      </c>
      <c r="K48" s="88">
        <v>9.6300000000000008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/>
      <c r="V48" s="116">
        <v>9.6300000000000008</v>
      </c>
      <c r="W48">
        <v>0</v>
      </c>
      <c r="X48">
        <v>9.6300000000000008</v>
      </c>
    </row>
    <row r="49" spans="7:24">
      <c r="G49" t="s">
        <v>91</v>
      </c>
      <c r="H49" s="115">
        <v>0</v>
      </c>
      <c r="I49" s="88">
        <v>0</v>
      </c>
      <c r="J49" s="88">
        <v>0</v>
      </c>
      <c r="K49" s="88">
        <v>28.88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/>
      <c r="V49" s="116">
        <v>28.88</v>
      </c>
      <c r="W49">
        <v>0</v>
      </c>
      <c r="X49">
        <v>28.88</v>
      </c>
    </row>
    <row r="50" spans="7:24">
      <c r="G50" t="s">
        <v>92</v>
      </c>
      <c r="H50" s="115">
        <v>0</v>
      </c>
      <c r="I50" s="88">
        <v>0</v>
      </c>
      <c r="J50" s="88">
        <v>0</v>
      </c>
      <c r="K50" s="88">
        <v>28.88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/>
      <c r="V50" s="116">
        <v>28.88</v>
      </c>
      <c r="W50">
        <v>0</v>
      </c>
      <c r="X50">
        <v>28.88</v>
      </c>
    </row>
    <row r="51" spans="7:24">
      <c r="G51" t="s">
        <v>93</v>
      </c>
      <c r="H51" s="115">
        <v>0</v>
      </c>
      <c r="I51" s="88">
        <v>0</v>
      </c>
      <c r="J51" s="88">
        <v>0</v>
      </c>
      <c r="K51" s="88">
        <v>28.88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/>
      <c r="V51" s="116">
        <v>28.88</v>
      </c>
      <c r="W51">
        <v>0</v>
      </c>
      <c r="X51">
        <v>28.88</v>
      </c>
    </row>
    <row r="52" spans="7:24">
      <c r="G52" t="s">
        <v>94</v>
      </c>
      <c r="H52" s="115">
        <v>0</v>
      </c>
      <c r="I52" s="88">
        <v>0</v>
      </c>
      <c r="J52" s="88">
        <v>0</v>
      </c>
      <c r="K52" s="88">
        <v>28.88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/>
      <c r="V52" s="116">
        <v>28.88</v>
      </c>
      <c r="W52">
        <v>0</v>
      </c>
      <c r="X52">
        <v>28.88</v>
      </c>
    </row>
    <row r="53" spans="7:24">
      <c r="G53" t="s">
        <v>95</v>
      </c>
      <c r="H53" s="115">
        <v>0</v>
      </c>
      <c r="I53" s="88">
        <v>0</v>
      </c>
      <c r="J53" s="88">
        <v>0</v>
      </c>
      <c r="K53" s="88">
        <v>9.6300000000000008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/>
      <c r="V53" s="116">
        <v>9.6300000000000008</v>
      </c>
      <c r="W53">
        <v>0</v>
      </c>
      <c r="X53">
        <v>9.6300000000000008</v>
      </c>
    </row>
    <row r="54" spans="7:24">
      <c r="G54" t="s">
        <v>96</v>
      </c>
      <c r="H54" s="115">
        <v>0</v>
      </c>
      <c r="I54" s="88">
        <v>0</v>
      </c>
      <c r="J54" s="88">
        <v>0</v>
      </c>
      <c r="K54" s="88">
        <v>28.88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/>
      <c r="V54" s="116">
        <v>28.88</v>
      </c>
      <c r="W54">
        <v>0</v>
      </c>
      <c r="X54">
        <v>28.88</v>
      </c>
    </row>
    <row r="55" spans="7:24">
      <c r="G55" t="s">
        <v>97</v>
      </c>
      <c r="H55" s="115">
        <v>0</v>
      </c>
      <c r="I55" s="88">
        <v>0</v>
      </c>
      <c r="J55" s="88">
        <v>0</v>
      </c>
      <c r="K55" s="88">
        <v>28.88</v>
      </c>
      <c r="L55" s="88">
        <v>0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/>
      <c r="V55" s="116">
        <v>28.88</v>
      </c>
      <c r="W55">
        <v>0</v>
      </c>
      <c r="X55">
        <v>28.88</v>
      </c>
    </row>
    <row r="56" spans="7:24">
      <c r="G56" t="s">
        <v>98</v>
      </c>
      <c r="H56" s="115">
        <v>0</v>
      </c>
      <c r="I56" s="88">
        <v>0</v>
      </c>
      <c r="J56" s="88">
        <v>0</v>
      </c>
      <c r="K56" s="88">
        <v>28.88</v>
      </c>
      <c r="L56" s="88">
        <v>0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/>
      <c r="V56" s="116">
        <v>28.88</v>
      </c>
      <c r="W56">
        <v>0</v>
      </c>
      <c r="X56">
        <v>28.88</v>
      </c>
    </row>
    <row r="57" spans="7:24">
      <c r="G57" t="s">
        <v>99</v>
      </c>
      <c r="H57" s="115">
        <v>0</v>
      </c>
      <c r="I57" s="88">
        <v>0</v>
      </c>
      <c r="J57" s="88">
        <v>0</v>
      </c>
      <c r="K57" s="88">
        <v>28.88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/>
      <c r="V57" s="116">
        <v>28.88</v>
      </c>
      <c r="W57">
        <v>0</v>
      </c>
      <c r="X57">
        <v>28.88</v>
      </c>
    </row>
    <row r="58" spans="7:24">
      <c r="G58" t="s">
        <v>100</v>
      </c>
      <c r="H58" s="115">
        <v>0</v>
      </c>
      <c r="I58" s="88">
        <v>0</v>
      </c>
      <c r="J58" s="88">
        <v>0</v>
      </c>
      <c r="K58" s="88">
        <v>9.6300000000000008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/>
      <c r="V58" s="116">
        <v>9.6300000000000008</v>
      </c>
      <c r="W58">
        <v>0</v>
      </c>
      <c r="X58">
        <v>9.6300000000000008</v>
      </c>
    </row>
    <row r="59" spans="7:24">
      <c r="G59" t="s">
        <v>101</v>
      </c>
      <c r="H59" s="115">
        <v>0</v>
      </c>
      <c r="I59" s="88">
        <v>0</v>
      </c>
      <c r="J59" s="88">
        <v>0</v>
      </c>
      <c r="K59" s="88">
        <v>28.88</v>
      </c>
      <c r="L59" s="88">
        <v>0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/>
      <c r="V59" s="116">
        <v>28.88</v>
      </c>
      <c r="W59">
        <v>0</v>
      </c>
      <c r="X59">
        <v>28.88</v>
      </c>
    </row>
    <row r="60" spans="7:24">
      <c r="G60" t="s">
        <v>102</v>
      </c>
      <c r="H60" s="115">
        <v>0</v>
      </c>
      <c r="I60" s="88">
        <v>0</v>
      </c>
      <c r="J60" s="88">
        <v>0</v>
      </c>
      <c r="K60" s="88">
        <v>28.88</v>
      </c>
      <c r="L60" s="88">
        <v>0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/>
      <c r="V60" s="116">
        <v>28.88</v>
      </c>
      <c r="W60">
        <v>0</v>
      </c>
      <c r="X60">
        <v>28.88</v>
      </c>
    </row>
    <row r="61" spans="7:24">
      <c r="G61" t="s">
        <v>103</v>
      </c>
      <c r="H61" s="115">
        <v>0</v>
      </c>
      <c r="I61" s="88">
        <v>0</v>
      </c>
      <c r="J61" s="88">
        <v>0</v>
      </c>
      <c r="K61" s="88">
        <v>28.88</v>
      </c>
      <c r="L61" s="88">
        <v>0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/>
      <c r="V61" s="116">
        <v>28.88</v>
      </c>
      <c r="W61">
        <v>0</v>
      </c>
      <c r="X61">
        <v>28.88</v>
      </c>
    </row>
    <row r="62" spans="7:24">
      <c r="G62" t="s">
        <v>104</v>
      </c>
      <c r="H62" s="115">
        <v>0</v>
      </c>
      <c r="I62" s="88">
        <v>0</v>
      </c>
      <c r="J62" s="88">
        <v>0</v>
      </c>
      <c r="K62" s="88">
        <v>28.88</v>
      </c>
      <c r="L62" s="88">
        <v>0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/>
      <c r="V62" s="116">
        <v>28.88</v>
      </c>
      <c r="W62">
        <v>0</v>
      </c>
      <c r="X62">
        <v>28.88</v>
      </c>
    </row>
    <row r="63" spans="7:24">
      <c r="G63" t="s">
        <v>105</v>
      </c>
      <c r="H63" s="115">
        <v>0</v>
      </c>
      <c r="I63" s="88">
        <v>0</v>
      </c>
      <c r="J63" s="88">
        <v>0</v>
      </c>
      <c r="K63" s="88">
        <v>4.8099999999999996</v>
      </c>
      <c r="L63" s="88">
        <v>0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/>
      <c r="V63" s="116">
        <v>4.8099999999999996</v>
      </c>
      <c r="W63">
        <v>0</v>
      </c>
      <c r="X63">
        <v>4.8099999999999996</v>
      </c>
    </row>
    <row r="64" spans="7:24">
      <c r="G64" t="s">
        <v>106</v>
      </c>
      <c r="H64" s="115">
        <v>0</v>
      </c>
      <c r="I64" s="88">
        <v>0</v>
      </c>
      <c r="J64" s="88">
        <v>0</v>
      </c>
      <c r="K64" s="88">
        <v>28.88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/>
      <c r="V64" s="116">
        <v>28.88</v>
      </c>
      <c r="W64">
        <v>0</v>
      </c>
      <c r="X64">
        <v>28.88</v>
      </c>
    </row>
    <row r="65" spans="7:24">
      <c r="G65" t="s">
        <v>107</v>
      </c>
      <c r="H65" s="115">
        <v>0</v>
      </c>
      <c r="I65" s="88">
        <v>0</v>
      </c>
      <c r="J65" s="88">
        <v>0</v>
      </c>
      <c r="K65" s="88">
        <v>28.88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/>
      <c r="V65" s="116">
        <v>28.88</v>
      </c>
      <c r="W65">
        <v>0</v>
      </c>
      <c r="X65">
        <v>28.88</v>
      </c>
    </row>
    <row r="66" spans="7:24">
      <c r="G66" t="s">
        <v>108</v>
      </c>
      <c r="H66" s="115">
        <v>0</v>
      </c>
      <c r="I66" s="88">
        <v>0</v>
      </c>
      <c r="J66" s="88">
        <v>0</v>
      </c>
      <c r="K66" s="88">
        <v>28.88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/>
      <c r="V66" s="116">
        <v>28.88</v>
      </c>
      <c r="W66">
        <v>0</v>
      </c>
      <c r="X66">
        <v>28.88</v>
      </c>
    </row>
    <row r="67" spans="7:24">
      <c r="G67" t="s">
        <v>109</v>
      </c>
      <c r="H67" s="115">
        <v>0</v>
      </c>
      <c r="I67" s="88">
        <v>0</v>
      </c>
      <c r="J67" s="88">
        <v>0</v>
      </c>
      <c r="K67" s="88">
        <v>28.88</v>
      </c>
      <c r="L67" s="88">
        <v>0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/>
      <c r="V67" s="116">
        <v>28.88</v>
      </c>
      <c r="W67">
        <v>0</v>
      </c>
      <c r="X67">
        <v>28.88</v>
      </c>
    </row>
    <row r="68" spans="7:24">
      <c r="G68" t="s">
        <v>110</v>
      </c>
      <c r="H68" s="115">
        <v>0</v>
      </c>
      <c r="I68" s="88">
        <v>0</v>
      </c>
      <c r="J68" s="88">
        <v>0</v>
      </c>
      <c r="K68" s="88">
        <v>0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/>
      <c r="V68" s="116">
        <v>0</v>
      </c>
      <c r="W68">
        <v>0</v>
      </c>
      <c r="X68">
        <v>0</v>
      </c>
    </row>
    <row r="69" spans="7:24">
      <c r="G69" t="s">
        <v>111</v>
      </c>
      <c r="H69" s="115">
        <v>0</v>
      </c>
      <c r="I69" s="88">
        <v>0</v>
      </c>
      <c r="J69" s="88">
        <v>0</v>
      </c>
      <c r="K69" s="88">
        <v>28.88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/>
      <c r="V69" s="116">
        <v>28.88</v>
      </c>
      <c r="W69">
        <v>0</v>
      </c>
      <c r="X69">
        <v>28.88</v>
      </c>
    </row>
    <row r="70" spans="7:24">
      <c r="G70" t="s">
        <v>112</v>
      </c>
      <c r="H70" s="115">
        <v>0</v>
      </c>
      <c r="I70" s="88">
        <v>0</v>
      </c>
      <c r="J70" s="88">
        <v>0</v>
      </c>
      <c r="K70" s="88">
        <v>19.25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/>
      <c r="V70" s="116">
        <v>19.25</v>
      </c>
      <c r="W70">
        <v>0</v>
      </c>
      <c r="X70">
        <v>19.25</v>
      </c>
    </row>
    <row r="71" spans="7:24">
      <c r="G71" t="s">
        <v>113</v>
      </c>
      <c r="H71" s="115">
        <v>0</v>
      </c>
      <c r="I71" s="88">
        <v>0</v>
      </c>
      <c r="J71" s="88">
        <v>0</v>
      </c>
      <c r="K71" s="88">
        <v>28.88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/>
      <c r="V71" s="116">
        <v>28.88</v>
      </c>
      <c r="W71">
        <v>0</v>
      </c>
      <c r="X71">
        <v>28.88</v>
      </c>
    </row>
    <row r="72" spans="7:24">
      <c r="G72" t="s">
        <v>114</v>
      </c>
      <c r="H72" s="115">
        <v>0</v>
      </c>
      <c r="I72" s="88">
        <v>0</v>
      </c>
      <c r="J72" s="88">
        <v>0</v>
      </c>
      <c r="K72" s="88">
        <v>19.25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/>
      <c r="V72" s="116">
        <v>19.25</v>
      </c>
      <c r="W72">
        <v>0</v>
      </c>
      <c r="X72">
        <v>19.25</v>
      </c>
    </row>
    <row r="73" spans="7:24">
      <c r="G73" t="s">
        <v>115</v>
      </c>
      <c r="H73" s="115">
        <v>0</v>
      </c>
      <c r="I73" s="88">
        <v>0</v>
      </c>
      <c r="J73" s="88">
        <v>0</v>
      </c>
      <c r="K73" s="88">
        <v>0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/>
      <c r="V73" s="116">
        <v>0</v>
      </c>
      <c r="W73">
        <v>0</v>
      </c>
      <c r="X73">
        <v>0</v>
      </c>
    </row>
    <row r="74" spans="7:24">
      <c r="G74" t="s">
        <v>116</v>
      </c>
      <c r="H74" s="115">
        <v>0</v>
      </c>
      <c r="I74" s="88">
        <v>0</v>
      </c>
      <c r="J74" s="88">
        <v>0</v>
      </c>
      <c r="K74" s="88">
        <v>19.25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/>
      <c r="V74" s="116">
        <v>19.25</v>
      </c>
      <c r="W74">
        <v>0</v>
      </c>
      <c r="X74">
        <v>19.25</v>
      </c>
    </row>
    <row r="75" spans="7:24">
      <c r="G75" t="s">
        <v>117</v>
      </c>
      <c r="H75" s="115">
        <v>0</v>
      </c>
      <c r="I75" s="88">
        <v>0</v>
      </c>
      <c r="J75" s="88">
        <v>0</v>
      </c>
      <c r="K75" s="88">
        <v>19.25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/>
      <c r="V75" s="116">
        <v>19.25</v>
      </c>
      <c r="W75">
        <v>0</v>
      </c>
      <c r="X75">
        <v>19.25</v>
      </c>
    </row>
    <row r="76" spans="7:24">
      <c r="G76" t="s">
        <v>118</v>
      </c>
      <c r="H76" s="115">
        <v>0</v>
      </c>
      <c r="I76" s="88">
        <v>0</v>
      </c>
      <c r="J76" s="88">
        <v>0</v>
      </c>
      <c r="K76" s="88">
        <v>0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/>
      <c r="V76" s="116">
        <v>0</v>
      </c>
      <c r="W76">
        <v>0</v>
      </c>
      <c r="X76">
        <v>0</v>
      </c>
    </row>
    <row r="77" spans="7:24">
      <c r="G77" t="s">
        <v>119</v>
      </c>
      <c r="H77" s="115">
        <v>0</v>
      </c>
      <c r="I77" s="88">
        <v>0</v>
      </c>
      <c r="J77" s="88">
        <v>0</v>
      </c>
      <c r="K77" s="88">
        <v>0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/>
      <c r="V77" s="116">
        <v>0</v>
      </c>
      <c r="W77">
        <v>0</v>
      </c>
      <c r="X77">
        <v>0</v>
      </c>
    </row>
    <row r="78" spans="7:24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/>
      <c r="V78" s="116">
        <v>0</v>
      </c>
      <c r="W78">
        <v>0</v>
      </c>
      <c r="X78">
        <v>0</v>
      </c>
    </row>
    <row r="79" spans="7:24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/>
      <c r="V79" s="116">
        <v>0</v>
      </c>
      <c r="W79">
        <v>0</v>
      </c>
      <c r="X79">
        <v>0</v>
      </c>
    </row>
    <row r="80" spans="7:24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/>
      <c r="V80" s="116">
        <v>0</v>
      </c>
      <c r="W80">
        <v>0</v>
      </c>
      <c r="X80">
        <v>0</v>
      </c>
    </row>
    <row r="81" spans="7:24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/>
      <c r="V81" s="116">
        <v>0</v>
      </c>
      <c r="W81">
        <v>0</v>
      </c>
      <c r="X81">
        <v>0</v>
      </c>
    </row>
    <row r="82" spans="7:24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/>
      <c r="V82" s="116">
        <v>0</v>
      </c>
      <c r="W82">
        <v>0</v>
      </c>
      <c r="X82">
        <v>0</v>
      </c>
    </row>
    <row r="83" spans="7:24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/>
      <c r="V83" s="116">
        <v>0</v>
      </c>
      <c r="W83">
        <v>0</v>
      </c>
      <c r="X83">
        <v>0</v>
      </c>
    </row>
    <row r="84" spans="7:24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/>
      <c r="V84" s="116">
        <v>0</v>
      </c>
      <c r="W84">
        <v>0</v>
      </c>
      <c r="X84">
        <v>0</v>
      </c>
    </row>
    <row r="85" spans="7:24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/>
      <c r="V85" s="116">
        <v>0</v>
      </c>
      <c r="W85">
        <v>0</v>
      </c>
      <c r="X85">
        <v>0</v>
      </c>
    </row>
    <row r="86" spans="7:24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/>
      <c r="V86" s="116">
        <v>0</v>
      </c>
      <c r="W86">
        <v>0</v>
      </c>
      <c r="X86">
        <v>0</v>
      </c>
    </row>
    <row r="87" spans="7:24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/>
      <c r="V87" s="116">
        <v>0</v>
      </c>
      <c r="W87">
        <v>0</v>
      </c>
      <c r="X87">
        <v>0</v>
      </c>
    </row>
    <row r="88" spans="7:24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/>
      <c r="V88" s="116">
        <v>0</v>
      </c>
      <c r="W88">
        <v>0</v>
      </c>
      <c r="X88">
        <v>0</v>
      </c>
    </row>
    <row r="89" spans="7:24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/>
      <c r="V89" s="116">
        <v>0</v>
      </c>
      <c r="W89">
        <v>0</v>
      </c>
      <c r="X89">
        <v>0</v>
      </c>
    </row>
    <row r="90" spans="7:24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/>
      <c r="V90" s="116">
        <v>0</v>
      </c>
      <c r="W90">
        <v>0</v>
      </c>
      <c r="X90">
        <v>0</v>
      </c>
    </row>
    <row r="91" spans="7:24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/>
      <c r="V91" s="116">
        <v>0</v>
      </c>
      <c r="W91">
        <v>0</v>
      </c>
      <c r="X91">
        <v>0</v>
      </c>
    </row>
    <row r="92" spans="7:24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/>
      <c r="V92" s="116">
        <v>0</v>
      </c>
      <c r="W92">
        <v>0</v>
      </c>
      <c r="X92">
        <v>0</v>
      </c>
    </row>
    <row r="93" spans="7:24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/>
      <c r="V93" s="116">
        <v>0</v>
      </c>
      <c r="W93">
        <v>0</v>
      </c>
      <c r="X93">
        <v>0</v>
      </c>
    </row>
    <row r="94" spans="7:24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/>
      <c r="V94" s="116">
        <v>0</v>
      </c>
      <c r="W94">
        <v>0</v>
      </c>
      <c r="X94">
        <v>0</v>
      </c>
    </row>
    <row r="95" spans="7:24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/>
      <c r="V95" s="116">
        <v>0</v>
      </c>
      <c r="W95">
        <v>0</v>
      </c>
      <c r="X95">
        <v>0</v>
      </c>
    </row>
    <row r="96" spans="7:24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/>
      <c r="V96" s="116">
        <v>0</v>
      </c>
      <c r="W96">
        <v>0</v>
      </c>
      <c r="X96">
        <v>0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/>
      <c r="V97" s="116">
        <v>0</v>
      </c>
      <c r="W97">
        <v>0</v>
      </c>
      <c r="X97">
        <v>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/>
      <c r="V98" s="116">
        <v>0</v>
      </c>
      <c r="W98">
        <v>0</v>
      </c>
      <c r="X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1.9375E-2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0.19252749999999996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0.21190249999999997</v>
      </c>
      <c r="W99">
        <f t="shared" si="1"/>
        <v>1.9375E-2</v>
      </c>
      <c r="X99">
        <f t="shared" si="1"/>
        <v>0.19252749999999996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N3" sqref="N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9" t="s">
        <v>229</v>
      </c>
      <c r="B1" s="219"/>
      <c r="C1" s="219"/>
      <c r="D1" s="219"/>
      <c r="E1" s="191"/>
      <c r="F1" s="191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3</v>
      </c>
      <c r="U1" s="223" t="s">
        <v>343</v>
      </c>
      <c r="V1" s="224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44882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Q3" activePane="bottomRight" state="frozen"/>
      <selection activeCell="M3" sqref="M3:M98"/>
      <selection pane="topRight" activeCell="M3" sqref="M3:M98"/>
      <selection pane="bottomLeft" activeCell="M3" sqref="M3:M98"/>
      <selection pane="bottomRight" activeCell="U3" sqref="U3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32">
        <f>Allocation!A2</f>
        <v>44882</v>
      </c>
      <c r="B1" s="227"/>
      <c r="C1" s="227"/>
      <c r="D1" s="219"/>
      <c r="E1" s="219" t="s">
        <v>192</v>
      </c>
      <c r="F1" s="219" t="s">
        <v>193</v>
      </c>
      <c r="G1" s="219" t="s">
        <v>190</v>
      </c>
      <c r="H1" s="219" t="s">
        <v>191</v>
      </c>
      <c r="I1" s="219" t="s">
        <v>194</v>
      </c>
      <c r="J1" s="219" t="s">
        <v>196</v>
      </c>
      <c r="K1" s="219" t="s">
        <v>300</v>
      </c>
      <c r="L1" s="227" t="s">
        <v>200</v>
      </c>
      <c r="M1" s="227" t="s">
        <v>201</v>
      </c>
      <c r="N1" s="227" t="s">
        <v>202</v>
      </c>
      <c r="O1" s="227" t="s">
        <v>197</v>
      </c>
      <c r="P1" s="228" t="s">
        <v>143</v>
      </c>
      <c r="Q1" s="228" t="s">
        <v>144</v>
      </c>
      <c r="R1" s="231" t="s">
        <v>339</v>
      </c>
      <c r="S1" s="79"/>
      <c r="T1" s="82" t="s">
        <v>302</v>
      </c>
      <c r="U1" s="229" t="s">
        <v>303</v>
      </c>
      <c r="V1" s="107" t="s">
        <v>316</v>
      </c>
      <c r="W1" s="107" t="s">
        <v>302</v>
      </c>
      <c r="X1" s="219" t="s">
        <v>335</v>
      </c>
      <c r="Y1" s="226" t="s">
        <v>223</v>
      </c>
      <c r="Z1" s="226" t="s">
        <v>224</v>
      </c>
      <c r="AA1" s="230" t="s">
        <v>198</v>
      </c>
      <c r="AB1" s="230" t="s">
        <v>199</v>
      </c>
      <c r="AC1" s="27" t="s">
        <v>189</v>
      </c>
      <c r="AD1" s="219" t="s">
        <v>142</v>
      </c>
      <c r="AG1" s="219" t="s">
        <v>278</v>
      </c>
      <c r="AI1" s="226" t="s">
        <v>384</v>
      </c>
      <c r="AJ1" s="226" t="s">
        <v>411</v>
      </c>
      <c r="AK1" s="226" t="s">
        <v>386</v>
      </c>
      <c r="AL1" s="226" t="s">
        <v>387</v>
      </c>
      <c r="AM1" s="226" t="s">
        <v>388</v>
      </c>
      <c r="AN1" s="226" t="s">
        <v>389</v>
      </c>
      <c r="AO1" s="225" t="s">
        <v>412</v>
      </c>
      <c r="AP1" s="225" t="s">
        <v>413</v>
      </c>
      <c r="AQ1" s="225" t="s">
        <v>414</v>
      </c>
      <c r="AR1" s="225" t="s">
        <v>415</v>
      </c>
      <c r="AT1" s="197" t="s">
        <v>149</v>
      </c>
    </row>
    <row r="2" spans="1:47">
      <c r="A2" s="27" t="s">
        <v>44</v>
      </c>
      <c r="B2" s="227"/>
      <c r="C2" s="227"/>
      <c r="D2" s="219"/>
      <c r="E2" s="219"/>
      <c r="F2" s="219"/>
      <c r="G2" s="219"/>
      <c r="H2" s="219"/>
      <c r="I2" s="219"/>
      <c r="J2" s="219"/>
      <c r="K2" s="219"/>
      <c r="L2" s="227"/>
      <c r="M2" s="227"/>
      <c r="N2" s="227"/>
      <c r="O2" s="227"/>
      <c r="P2" s="228"/>
      <c r="Q2" s="228"/>
      <c r="R2" s="231"/>
      <c r="S2" s="79"/>
      <c r="T2" s="82" t="s">
        <v>315</v>
      </c>
      <c r="U2" s="229"/>
      <c r="V2" s="107" t="s">
        <v>304</v>
      </c>
      <c r="W2" s="107" t="s">
        <v>304</v>
      </c>
      <c r="X2" s="219"/>
      <c r="Y2" s="226"/>
      <c r="Z2" s="226"/>
      <c r="AA2" s="230"/>
      <c r="AB2" s="230"/>
      <c r="AC2" s="27">
        <f>Allocation!J1/100</f>
        <v>8.8000000000000005E-3</v>
      </c>
      <c r="AD2" s="219"/>
      <c r="AE2" t="s">
        <v>276</v>
      </c>
      <c r="AG2" s="219"/>
      <c r="AI2" s="226"/>
      <c r="AJ2" s="226"/>
      <c r="AK2" s="226"/>
      <c r="AL2" s="226"/>
      <c r="AM2" s="226"/>
      <c r="AN2" s="226"/>
      <c r="AO2" s="225"/>
      <c r="AP2" s="225"/>
      <c r="AQ2" s="225"/>
      <c r="AR2" s="225"/>
      <c r="AT2" s="197" t="s">
        <v>152</v>
      </c>
    </row>
    <row r="3" spans="1:47">
      <c r="A3" t="s">
        <v>45</v>
      </c>
      <c r="E3">
        <f>GT_NG!P3</f>
        <v>15.072457512813596</v>
      </c>
      <c r="F3">
        <f>GT_Spot!P3</f>
        <v>0</v>
      </c>
      <c r="G3">
        <f>PPCL_NG!P3</f>
        <v>0</v>
      </c>
      <c r="H3">
        <f>PPCL_Spot!P3</f>
        <v>0</v>
      </c>
      <c r="I3">
        <f>Bawana_NG!P3</f>
        <v>83.477715843963765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BRPL_ISGS_exbus!BB3</f>
        <v>672.19756872163293</v>
      </c>
      <c r="P3" s="77">
        <v>117.66</v>
      </c>
      <c r="Q3" s="77">
        <v>38.14</v>
      </c>
      <c r="R3" s="80">
        <v>0</v>
      </c>
      <c r="S3" s="80">
        <v>0</v>
      </c>
      <c r="T3" s="78">
        <f>SUMPRODUCT(LTA!F3:AJ3,LTA!F$101:AJ$101,LTA!F$103:AJ$103)</f>
        <v>6.69</v>
      </c>
      <c r="U3" s="78">
        <f>SUMPRODUCT(LTA!F3:AJ3,LTA!F$102:AJ$102,LTA!F$103:AJ$103)</f>
        <v>18.829999999999998</v>
      </c>
      <c r="V3" s="108">
        <f>SUMPRODUCT(MTOA!B3:G3,MTOA!B$102:G$102,MTOA!B$103:G$103)</f>
        <v>0</v>
      </c>
      <c r="W3" s="108">
        <f>SUMPRODUCT(MTOA!B3:G3,MTOA!B$101:G$101,MTOA!B$103:G$103)</f>
        <v>0</v>
      </c>
      <c r="X3">
        <v>0</v>
      </c>
      <c r="Y3" s="75">
        <f>IEX!H3</f>
        <v>0</v>
      </c>
      <c r="Z3" s="75">
        <f>IEX!N3</f>
        <v>0</v>
      </c>
      <c r="AA3" s="117">
        <f>STOA!H3</f>
        <v>51.900000000000006</v>
      </c>
      <c r="AB3" s="117">
        <f>-STOA!N3</f>
        <v>-220.13</v>
      </c>
      <c r="AC3">
        <f>SUMIF(B3:AB3,"&gt;0")*$AC$2-SUMIF(B3:AB3,"&lt;0")*($AC$2/(1-$AC$2))+SUMIF(AI3:AR3,"&gt;0")*$AC$2-SUMIF(AI3:AR3,"&lt;0")*($AC$2/(1-$AC$2))</f>
        <v>11.263666341750868</v>
      </c>
      <c r="AD3">
        <f>SUM(B3:AB3,AI3:AR3)-AC3</f>
        <v>826.48407573665941</v>
      </c>
      <c r="AE3">
        <f>'IDT-1'!B3</f>
        <v>0</v>
      </c>
      <c r="AF3" s="26"/>
      <c r="AG3">
        <f>SUM(AD3:AF3)+AT3</f>
        <v>826.48407573665941</v>
      </c>
      <c r="AI3" s="75">
        <f>PXIL!H3</f>
        <v>0</v>
      </c>
      <c r="AJ3" s="75">
        <f>PXIL!N3</f>
        <v>0</v>
      </c>
      <c r="AK3" s="75">
        <f>RTM_IEX!H3</f>
        <v>53.91</v>
      </c>
      <c r="AL3" s="75">
        <f>RTM_IEX!N3</f>
        <v>0</v>
      </c>
      <c r="AM3" s="75">
        <f>RTM_PXI!H3</f>
        <v>0</v>
      </c>
      <c r="AN3" s="75">
        <f>RTM_PXI!N3</f>
        <v>0</v>
      </c>
      <c r="AO3" s="192">
        <f>GDAM_IEX!H3</f>
        <v>0</v>
      </c>
      <c r="AP3" s="192">
        <f>GDAM_IEX!N3</f>
        <v>0</v>
      </c>
      <c r="AQ3" s="192">
        <f>GDAM_PXI!H3</f>
        <v>0</v>
      </c>
      <c r="AR3" s="192">
        <f>GDAM_PXI!N3</f>
        <v>0</v>
      </c>
      <c r="AU3">
        <v>1</v>
      </c>
    </row>
    <row r="4" spans="1:47">
      <c r="A4" t="s">
        <v>46</v>
      </c>
      <c r="E4">
        <f>GT_NG!P4</f>
        <v>15.072457512813596</v>
      </c>
      <c r="F4">
        <f>GT_Spot!P4</f>
        <v>0</v>
      </c>
      <c r="G4">
        <f>PPCL_NG!P4</f>
        <v>0</v>
      </c>
      <c r="H4">
        <f>PPCL_Spot!P4</f>
        <v>0</v>
      </c>
      <c r="I4">
        <f>Bawana_NG!P4</f>
        <v>83.477715843963765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BRPL_ISGS_exbus!BB4</f>
        <v>672.19756872163293</v>
      </c>
      <c r="P4" s="77">
        <v>117.66</v>
      </c>
      <c r="Q4" s="77">
        <v>38.14</v>
      </c>
      <c r="R4" s="80">
        <v>0</v>
      </c>
      <c r="S4" s="80">
        <v>0</v>
      </c>
      <c r="T4" s="78">
        <f>SUMPRODUCT(LTA!F4:AJ4,LTA!F$101:AJ$101,LTA!F$103:AJ$103)</f>
        <v>6.81</v>
      </c>
      <c r="U4" s="78">
        <f>SUMPRODUCT(LTA!F4:AJ4,LTA!F$102:AJ$102,LTA!F$103:AJ$103)</f>
        <v>17.84</v>
      </c>
      <c r="V4" s="108">
        <f>SUMPRODUCT(MTOA!B4:G4,MTOA!B$102:G$102,MTOA!B$103:G$103)</f>
        <v>0</v>
      </c>
      <c r="W4" s="108">
        <f>SUMPRODUCT(MTOA!B4:G4,MTOA!B$101:G$101,MTOA!B$103:G$103)</f>
        <v>0</v>
      </c>
      <c r="X4">
        <v>0</v>
      </c>
      <c r="Y4" s="75">
        <f>IEX!H4</f>
        <v>0</v>
      </c>
      <c r="Z4" s="75">
        <f>IEX!N4</f>
        <v>0</v>
      </c>
      <c r="AA4" s="117">
        <f>STOA!H4</f>
        <v>51.900000000000006</v>
      </c>
      <c r="AB4" s="117">
        <f>-STOA!N4</f>
        <v>-220.13</v>
      </c>
      <c r="AC4">
        <f t="shared" ref="AC4:AC67" si="0">SUMIF(B4:AB4,"&gt;0")*$AC$2-SUMIF(B4:AB4,"&lt;0")*($AC$2/(1-$AC$2))+SUMIF(AI4:AR4,"&gt;0")*$AC$2-SUMIF(AI4:AR4,"&lt;0")*($AC$2/(1-$AC$2))</f>
        <v>11.095058341750867</v>
      </c>
      <c r="AD4">
        <f t="shared" ref="AD4:AD67" si="1">SUM(B4:AB4,AI4:AR4)-AC4</f>
        <v>807.49268373665939</v>
      </c>
      <c r="AE4">
        <f>'IDT-1'!B4</f>
        <v>0</v>
      </c>
      <c r="AF4" s="26"/>
      <c r="AG4">
        <f t="shared" ref="AG4:AG67" si="2">SUM(AD4:AF4)+AT4</f>
        <v>807.49268373665939</v>
      </c>
      <c r="AI4" s="75">
        <f>PXIL!H4</f>
        <v>0</v>
      </c>
      <c r="AJ4" s="75">
        <f>PXIL!N4</f>
        <v>0</v>
      </c>
      <c r="AK4" s="75">
        <f>RTM_IEX!H4</f>
        <v>35.619999999999997</v>
      </c>
      <c r="AL4" s="75">
        <f>RTM_IEX!N4</f>
        <v>0</v>
      </c>
      <c r="AM4" s="75">
        <f>RTM_PXI!H4</f>
        <v>0</v>
      </c>
      <c r="AN4" s="75">
        <f>RTM_PXI!N4</f>
        <v>0</v>
      </c>
      <c r="AO4" s="192">
        <f>GDAM_IEX!H4</f>
        <v>0</v>
      </c>
      <c r="AP4" s="192">
        <f>GDAM_IEX!N4</f>
        <v>0</v>
      </c>
      <c r="AQ4" s="192">
        <f>GDAM_PXI!H4</f>
        <v>0</v>
      </c>
      <c r="AR4" s="192">
        <f>GDAM_PXI!N4</f>
        <v>0</v>
      </c>
      <c r="AU4">
        <v>2</v>
      </c>
    </row>
    <row r="5" spans="1:47">
      <c r="A5" t="s">
        <v>47</v>
      </c>
      <c r="E5">
        <f>GT_NG!P5</f>
        <v>15.072457512813596</v>
      </c>
      <c r="F5">
        <f>GT_Spot!P5</f>
        <v>0</v>
      </c>
      <c r="G5">
        <f>PPCL_NG!P5</f>
        <v>0</v>
      </c>
      <c r="H5">
        <f>PPCL_Spot!P5</f>
        <v>0</v>
      </c>
      <c r="I5">
        <f>Bawana_NG!P5</f>
        <v>83.477715843963765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BRPL_ISGS_exbus!BB5</f>
        <v>669.86385668323283</v>
      </c>
      <c r="P5" s="77">
        <v>117.66</v>
      </c>
      <c r="Q5" s="77">
        <v>38.14</v>
      </c>
      <c r="R5" s="80">
        <v>0</v>
      </c>
      <c r="S5" s="80">
        <v>0</v>
      </c>
      <c r="T5" s="78">
        <f>SUMPRODUCT(LTA!F5:AJ5,LTA!F$101:AJ$101,LTA!F$103:AJ$103)</f>
        <v>6.6899999999999995</v>
      </c>
      <c r="U5" s="78">
        <f>SUMPRODUCT(LTA!F5:AJ5,LTA!F$102:AJ$102,LTA!F$103:AJ$103)</f>
        <v>19.299999999999997</v>
      </c>
      <c r="V5" s="108">
        <f>SUMPRODUCT(MTOA!B5:G5,MTOA!B$102:G$102,MTOA!B$103:G$103)</f>
        <v>0</v>
      </c>
      <c r="W5" s="108">
        <f>SUMPRODUCT(MTOA!B5:G5,MTOA!B$101:G$101,MTOA!B$103:G$103)</f>
        <v>0</v>
      </c>
      <c r="X5">
        <v>0</v>
      </c>
      <c r="Y5" s="75">
        <f>IEX!H5</f>
        <v>0</v>
      </c>
      <c r="Z5" s="75">
        <f>IEX!N5</f>
        <v>0</v>
      </c>
      <c r="AA5" s="117">
        <f>STOA!H5</f>
        <v>51.900000000000006</v>
      </c>
      <c r="AB5" s="117">
        <f>-STOA!N5</f>
        <v>-220.13</v>
      </c>
      <c r="AC5">
        <f t="shared" si="0"/>
        <v>10.899929675812945</v>
      </c>
      <c r="AD5">
        <f t="shared" si="1"/>
        <v>785.51410036419725</v>
      </c>
      <c r="AE5">
        <f>'IDT-1'!B5</f>
        <v>0</v>
      </c>
      <c r="AF5" s="26"/>
      <c r="AG5">
        <f t="shared" si="2"/>
        <v>785.51410036419725</v>
      </c>
      <c r="AI5" s="75">
        <f>PXIL!H5</f>
        <v>0</v>
      </c>
      <c r="AJ5" s="75">
        <f>PXIL!N5</f>
        <v>0</v>
      </c>
      <c r="AK5" s="75">
        <f>RTM_IEX!H5</f>
        <v>14.44</v>
      </c>
      <c r="AL5" s="75">
        <f>RTM_IEX!N5</f>
        <v>0</v>
      </c>
      <c r="AM5" s="75">
        <f>RTM_PXI!H5</f>
        <v>0</v>
      </c>
      <c r="AN5" s="75">
        <f>RTM_PXI!N5</f>
        <v>0</v>
      </c>
      <c r="AO5" s="192">
        <f>GDAM_IEX!H5</f>
        <v>0</v>
      </c>
      <c r="AP5" s="192">
        <f>GDAM_IEX!N5</f>
        <v>0</v>
      </c>
      <c r="AQ5" s="192">
        <f>GDAM_PXI!H5</f>
        <v>0</v>
      </c>
      <c r="AR5" s="192">
        <f>GDAM_PXI!N5</f>
        <v>0</v>
      </c>
      <c r="AU5">
        <v>3</v>
      </c>
    </row>
    <row r="6" spans="1:47">
      <c r="A6" t="s">
        <v>48</v>
      </c>
      <c r="E6">
        <f>GT_NG!P6</f>
        <v>15.072457512813596</v>
      </c>
      <c r="F6">
        <f>GT_Spot!P6</f>
        <v>0</v>
      </c>
      <c r="G6">
        <f>PPCL_NG!P6</f>
        <v>0</v>
      </c>
      <c r="H6">
        <f>PPCL_Spot!P6</f>
        <v>0</v>
      </c>
      <c r="I6">
        <f>Bawana_NG!P6</f>
        <v>83.477715843963765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BRPL_ISGS_exbus!BB6</f>
        <v>670.29459210415962</v>
      </c>
      <c r="P6" s="77">
        <v>117.66</v>
      </c>
      <c r="Q6" s="77">
        <v>38.14</v>
      </c>
      <c r="R6" s="80">
        <v>0</v>
      </c>
      <c r="S6" s="80">
        <v>0</v>
      </c>
      <c r="T6" s="78">
        <f>SUMPRODUCT(LTA!F6:AJ6,LTA!F$101:AJ$101,LTA!F$103:AJ$103)</f>
        <v>6.88</v>
      </c>
      <c r="U6" s="78">
        <f>SUMPRODUCT(LTA!F6:AJ6,LTA!F$102:AJ$102,LTA!F$103:AJ$103)</f>
        <v>18.45</v>
      </c>
      <c r="V6" s="108">
        <f>SUMPRODUCT(MTOA!B6:G6,MTOA!B$102:G$102,MTOA!B$103:G$103)</f>
        <v>0</v>
      </c>
      <c r="W6" s="108">
        <f>SUMPRODUCT(MTOA!B6:G6,MTOA!B$101:G$101,MTOA!B$103:G$103)</f>
        <v>0</v>
      </c>
      <c r="X6">
        <v>0</v>
      </c>
      <c r="Y6" s="75">
        <f>IEX!H6</f>
        <v>0</v>
      </c>
      <c r="Z6" s="75">
        <f>IEX!N6</f>
        <v>0</v>
      </c>
      <c r="AA6" s="117">
        <f>STOA!H6</f>
        <v>51.900000000000006</v>
      </c>
      <c r="AB6" s="117">
        <f>-STOA!N6</f>
        <v>-220.13</v>
      </c>
      <c r="AC6">
        <f t="shared" si="0"/>
        <v>10.770840147517102</v>
      </c>
      <c r="AD6">
        <f t="shared" si="1"/>
        <v>770.97392531341984</v>
      </c>
      <c r="AE6">
        <f>'IDT-1'!B6</f>
        <v>0</v>
      </c>
      <c r="AF6" s="26"/>
      <c r="AG6">
        <f t="shared" si="2"/>
        <v>770.97392531341984</v>
      </c>
      <c r="AI6" s="75">
        <f>PXIL!H6</f>
        <v>0</v>
      </c>
      <c r="AJ6" s="75">
        <f>PXIL!N6</f>
        <v>0</v>
      </c>
      <c r="AK6" s="75">
        <f>RTM_IEX!H6</f>
        <v>0</v>
      </c>
      <c r="AL6" s="75">
        <f>RTM_IEX!N6</f>
        <v>0</v>
      </c>
      <c r="AM6" s="75">
        <f>RTM_PXI!H6</f>
        <v>0</v>
      </c>
      <c r="AN6" s="75">
        <f>RTM_PXI!N6</f>
        <v>0</v>
      </c>
      <c r="AO6" s="192">
        <f>GDAM_IEX!H6</f>
        <v>0</v>
      </c>
      <c r="AP6" s="192">
        <f>GDAM_IEX!N6</f>
        <v>0</v>
      </c>
      <c r="AQ6" s="192">
        <f>GDAM_PXI!H6</f>
        <v>0</v>
      </c>
      <c r="AR6" s="192">
        <f>GDAM_PXI!N6</f>
        <v>0</v>
      </c>
      <c r="AU6">
        <v>4</v>
      </c>
    </row>
    <row r="7" spans="1:47">
      <c r="A7" t="s">
        <v>49</v>
      </c>
      <c r="E7">
        <f>GT_NG!P7</f>
        <v>15.072457512813596</v>
      </c>
      <c r="F7">
        <f>GT_Spot!P7</f>
        <v>0</v>
      </c>
      <c r="G7">
        <f>PPCL_NG!P7</f>
        <v>0</v>
      </c>
      <c r="H7">
        <f>PPCL_Spot!P7</f>
        <v>0</v>
      </c>
      <c r="I7">
        <f>Bawana_NG!P7</f>
        <v>83.477715843963765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BRPL_ISGS_exbus!BB7</f>
        <v>641.68760476323394</v>
      </c>
      <c r="P7" s="77">
        <v>117.66</v>
      </c>
      <c r="Q7" s="77">
        <v>38.14</v>
      </c>
      <c r="R7" s="80">
        <v>0</v>
      </c>
      <c r="S7" s="80">
        <v>0</v>
      </c>
      <c r="T7" s="78">
        <f>SUMPRODUCT(LTA!F7:AJ7,LTA!F$101:AJ$101,LTA!F$103:AJ$103)</f>
        <v>6.5</v>
      </c>
      <c r="U7" s="78">
        <f>SUMPRODUCT(LTA!F7:AJ7,LTA!F$102:AJ$102,LTA!F$103:AJ$103)</f>
        <v>17.86</v>
      </c>
      <c r="V7" s="108">
        <f>SUMPRODUCT(MTOA!B7:G7,MTOA!B$102:G$102,MTOA!B$103:G$103)</f>
        <v>0</v>
      </c>
      <c r="W7" s="108">
        <f>SUMPRODUCT(MTOA!B7:G7,MTOA!B$101:G$101,MTOA!B$103:G$103)</f>
        <v>0</v>
      </c>
      <c r="X7">
        <v>0</v>
      </c>
      <c r="Y7" s="75">
        <f>IEX!H7</f>
        <v>0</v>
      </c>
      <c r="Z7" s="75">
        <f>IEX!N7</f>
        <v>0</v>
      </c>
      <c r="AA7" s="117">
        <f>STOA!H7</f>
        <v>51.900000000000006</v>
      </c>
      <c r="AB7" s="117">
        <f>-STOA!N7</f>
        <v>-220.13</v>
      </c>
      <c r="AC7">
        <f t="shared" si="0"/>
        <v>10.78578461210501</v>
      </c>
      <c r="AD7">
        <f t="shared" si="1"/>
        <v>710.38199350790626</v>
      </c>
      <c r="AE7">
        <f>'IDT-1'!B7</f>
        <v>0</v>
      </c>
      <c r="AF7" s="26"/>
      <c r="AG7">
        <f t="shared" si="2"/>
        <v>710.38199350790626</v>
      </c>
      <c r="AI7" s="75">
        <f>PXIL!H7</f>
        <v>0</v>
      </c>
      <c r="AJ7" s="75">
        <f>PXIL!N7</f>
        <v>0</v>
      </c>
      <c r="AK7" s="75">
        <f>RTM_IEX!H7</f>
        <v>0</v>
      </c>
      <c r="AL7" s="75">
        <f>RTM_IEX!N7</f>
        <v>-31</v>
      </c>
      <c r="AM7" s="75">
        <f>RTM_PXI!H7</f>
        <v>0</v>
      </c>
      <c r="AN7" s="75">
        <f>RTM_PXI!N7</f>
        <v>0</v>
      </c>
      <c r="AO7" s="192">
        <f>GDAM_IEX!H7</f>
        <v>0</v>
      </c>
      <c r="AP7" s="192">
        <f>GDAM_IEX!N7</f>
        <v>0</v>
      </c>
      <c r="AQ7" s="192">
        <f>GDAM_PXI!H7</f>
        <v>0</v>
      </c>
      <c r="AR7" s="192">
        <f>GDAM_PXI!N7</f>
        <v>0</v>
      </c>
      <c r="AU7">
        <v>5</v>
      </c>
    </row>
    <row r="8" spans="1:47">
      <c r="A8" t="s">
        <v>50</v>
      </c>
      <c r="E8">
        <f>GT_NG!P8</f>
        <v>15.072457512813596</v>
      </c>
      <c r="F8">
        <f>GT_Spot!P8</f>
        <v>0</v>
      </c>
      <c r="G8">
        <f>PPCL_NG!P8</f>
        <v>0</v>
      </c>
      <c r="H8">
        <f>PPCL_Spot!P8</f>
        <v>0</v>
      </c>
      <c r="I8">
        <f>Bawana_NG!P8</f>
        <v>83.477715843963765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BRPL_ISGS_exbus!BB8</f>
        <v>642.32230912008981</v>
      </c>
      <c r="P8" s="77">
        <v>117.66</v>
      </c>
      <c r="Q8" s="77">
        <v>38.14</v>
      </c>
      <c r="R8" s="80">
        <v>0</v>
      </c>
      <c r="S8" s="80">
        <v>0</v>
      </c>
      <c r="T8" s="78">
        <f>SUMPRODUCT(LTA!F8:AJ8,LTA!F$101:AJ$101,LTA!F$103:AJ$103)</f>
        <v>6.8</v>
      </c>
      <c r="U8" s="78">
        <f>SUMPRODUCT(LTA!F8:AJ8,LTA!F$102:AJ$102,LTA!F$103:AJ$103)</f>
        <v>17.920000000000002</v>
      </c>
      <c r="V8" s="108">
        <f>SUMPRODUCT(MTOA!B8:G8,MTOA!B$102:G$102,MTOA!B$103:G$103)</f>
        <v>0</v>
      </c>
      <c r="W8" s="108">
        <f>SUMPRODUCT(MTOA!B8:G8,MTOA!B$101:G$101,MTOA!B$103:G$103)</f>
        <v>0</v>
      </c>
      <c r="X8">
        <v>0</v>
      </c>
      <c r="Y8" s="75">
        <f>IEX!H8</f>
        <v>0</v>
      </c>
      <c r="Z8" s="75">
        <f>IEX!N8</f>
        <v>0</v>
      </c>
      <c r="AA8" s="117">
        <f>STOA!H8</f>
        <v>51.900000000000006</v>
      </c>
      <c r="AB8" s="117">
        <f>-STOA!N8</f>
        <v>-220.13</v>
      </c>
      <c r="AC8">
        <f t="shared" si="0"/>
        <v>10.679122352656803</v>
      </c>
      <c r="AD8">
        <f t="shared" si="1"/>
        <v>724.48336012421021</v>
      </c>
      <c r="AE8">
        <f>'IDT-1'!B8</f>
        <v>0</v>
      </c>
      <c r="AF8" s="26"/>
      <c r="AG8">
        <f t="shared" si="2"/>
        <v>724.48336012421021</v>
      </c>
      <c r="AI8" s="75">
        <f>PXIL!H8</f>
        <v>0</v>
      </c>
      <c r="AJ8" s="75">
        <f>PXIL!N8</f>
        <v>0</v>
      </c>
      <c r="AK8" s="75">
        <f>RTM_IEX!H8</f>
        <v>0</v>
      </c>
      <c r="AL8" s="75">
        <f>RTM_IEX!N8</f>
        <v>-18</v>
      </c>
      <c r="AM8" s="75">
        <f>RTM_PXI!H8</f>
        <v>0</v>
      </c>
      <c r="AN8" s="75">
        <f>RTM_PXI!N8</f>
        <v>0</v>
      </c>
      <c r="AO8" s="192">
        <f>GDAM_IEX!H8</f>
        <v>0</v>
      </c>
      <c r="AP8" s="192">
        <f>GDAM_IEX!N8</f>
        <v>0</v>
      </c>
      <c r="AQ8" s="192">
        <f>GDAM_PXI!H8</f>
        <v>0</v>
      </c>
      <c r="AR8" s="192">
        <f>GDAM_PXI!N8</f>
        <v>0</v>
      </c>
      <c r="AU8">
        <v>6</v>
      </c>
    </row>
    <row r="9" spans="1:47">
      <c r="A9" t="s">
        <v>51</v>
      </c>
      <c r="E9">
        <f>GT_NG!P9</f>
        <v>15.072457512813596</v>
      </c>
      <c r="F9">
        <f>GT_Spot!P9</f>
        <v>0</v>
      </c>
      <c r="G9">
        <f>PPCL_NG!P9</f>
        <v>0</v>
      </c>
      <c r="H9">
        <f>PPCL_Spot!P9</f>
        <v>0</v>
      </c>
      <c r="I9">
        <f>Bawana_NG!P9</f>
        <v>83.477715843963765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BRPL_ISGS_exbus!BB9</f>
        <v>626.21660527663539</v>
      </c>
      <c r="P9" s="77">
        <v>117.66</v>
      </c>
      <c r="Q9" s="77">
        <v>38.14</v>
      </c>
      <c r="R9" s="80">
        <v>0</v>
      </c>
      <c r="S9" s="80">
        <v>0</v>
      </c>
      <c r="T9" s="78">
        <f>SUMPRODUCT(LTA!F9:AJ9,LTA!F$101:AJ$101,LTA!F$103:AJ$103)</f>
        <v>6.02</v>
      </c>
      <c r="U9" s="78">
        <f>SUMPRODUCT(LTA!F9:AJ9,LTA!F$102:AJ$102,LTA!F$103:AJ$103)</f>
        <v>13.239999999999998</v>
      </c>
      <c r="V9" s="108">
        <f>SUMPRODUCT(MTOA!B9:G9,MTOA!B$102:G$102,MTOA!B$103:G$103)</f>
        <v>0</v>
      </c>
      <c r="W9" s="108">
        <f>SUMPRODUCT(MTOA!B9:G9,MTOA!B$101:G$101,MTOA!B$103:G$103)</f>
        <v>0</v>
      </c>
      <c r="X9">
        <v>0</v>
      </c>
      <c r="Y9" s="75">
        <f>IEX!H9</f>
        <v>0</v>
      </c>
      <c r="Z9" s="75">
        <f>IEX!N9</f>
        <v>0</v>
      </c>
      <c r="AA9" s="117">
        <f>STOA!H9</f>
        <v>51.900000000000006</v>
      </c>
      <c r="AB9" s="117">
        <f>-STOA!N9</f>
        <v>-220.13</v>
      </c>
      <c r="AC9">
        <f t="shared" si="0"/>
        <v>10.746809856978068</v>
      </c>
      <c r="AD9">
        <f t="shared" si="1"/>
        <v>673.84996877643459</v>
      </c>
      <c r="AE9">
        <f>'IDT-1'!B9</f>
        <v>0</v>
      </c>
      <c r="AF9" s="26"/>
      <c r="AG9">
        <f t="shared" si="2"/>
        <v>673.84996877643459</v>
      </c>
      <c r="AI9" s="75">
        <f>PXIL!H9</f>
        <v>0</v>
      </c>
      <c r="AJ9" s="75">
        <f>PXIL!N9</f>
        <v>0</v>
      </c>
      <c r="AK9" s="75">
        <f>RTM_IEX!H9</f>
        <v>0</v>
      </c>
      <c r="AL9" s="75">
        <f>RTM_IEX!N9</f>
        <v>-47</v>
      </c>
      <c r="AM9" s="75">
        <f>RTM_PXI!H9</f>
        <v>0</v>
      </c>
      <c r="AN9" s="75">
        <f>RTM_PXI!N9</f>
        <v>0</v>
      </c>
      <c r="AO9" s="192">
        <f>GDAM_IEX!H9</f>
        <v>0</v>
      </c>
      <c r="AP9" s="192">
        <f>GDAM_IEX!N9</f>
        <v>0</v>
      </c>
      <c r="AQ9" s="192">
        <f>GDAM_PXI!H9</f>
        <v>0</v>
      </c>
      <c r="AR9" s="192">
        <f>GDAM_PXI!N9</f>
        <v>0</v>
      </c>
      <c r="AU9">
        <v>7</v>
      </c>
    </row>
    <row r="10" spans="1:47">
      <c r="A10" t="s">
        <v>52</v>
      </c>
      <c r="E10">
        <f>GT_NG!P10</f>
        <v>15.072457512813596</v>
      </c>
      <c r="F10">
        <f>GT_Spot!P10</f>
        <v>0</v>
      </c>
      <c r="G10">
        <f>PPCL_NG!P10</f>
        <v>0</v>
      </c>
      <c r="H10">
        <f>PPCL_Spot!P10</f>
        <v>0</v>
      </c>
      <c r="I10">
        <f>Bawana_NG!P10</f>
        <v>83.477715843963765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BRPL_ISGS_exbus!BB10</f>
        <v>620.26100805566477</v>
      </c>
      <c r="P10" s="77">
        <v>117.66</v>
      </c>
      <c r="Q10" s="77">
        <v>38.14</v>
      </c>
      <c r="R10" s="80">
        <v>0</v>
      </c>
      <c r="S10" s="80">
        <v>0</v>
      </c>
      <c r="T10" s="78">
        <f>SUMPRODUCT(LTA!F10:AJ10,LTA!F$101:AJ$101,LTA!F$103:AJ$103)</f>
        <v>6.04</v>
      </c>
      <c r="U10" s="78">
        <f>SUMPRODUCT(LTA!F10:AJ10,LTA!F$102:AJ$102,LTA!F$103:AJ$103)</f>
        <v>13.15</v>
      </c>
      <c r="V10" s="108">
        <f>SUMPRODUCT(MTOA!B10:G10,MTOA!B$102:G$102,MTOA!B$103:G$103)</f>
        <v>0</v>
      </c>
      <c r="W10" s="108">
        <f>SUMPRODUCT(MTOA!B10:G10,MTOA!B$101:G$101,MTOA!B$103:G$103)</f>
        <v>0</v>
      </c>
      <c r="X10">
        <v>0</v>
      </c>
      <c r="Y10" s="75">
        <f>IEX!H10</f>
        <v>0</v>
      </c>
      <c r="Z10" s="75">
        <f>IEX!N10</f>
        <v>0</v>
      </c>
      <c r="AA10" s="117">
        <f>STOA!H10</f>
        <v>51.900000000000006</v>
      </c>
      <c r="AB10" s="117">
        <f>-STOA!N10</f>
        <v>-220.13</v>
      </c>
      <c r="AC10">
        <f t="shared" si="0"/>
        <v>10.409684520723276</v>
      </c>
      <c r="AD10">
        <f t="shared" si="1"/>
        <v>700.16149689171868</v>
      </c>
      <c r="AE10">
        <f>'IDT-1'!B10</f>
        <v>0</v>
      </c>
      <c r="AF10" s="26"/>
      <c r="AG10">
        <f t="shared" si="2"/>
        <v>700.16149689171868</v>
      </c>
      <c r="AI10" s="75">
        <f>PXIL!H10</f>
        <v>0</v>
      </c>
      <c r="AJ10" s="75">
        <f>PXIL!N10</f>
        <v>0</v>
      </c>
      <c r="AK10" s="75">
        <f>RTM_IEX!H10</f>
        <v>0</v>
      </c>
      <c r="AL10" s="75">
        <f>RTM_IEX!N10</f>
        <v>-15</v>
      </c>
      <c r="AM10" s="75">
        <f>RTM_PXI!H10</f>
        <v>0</v>
      </c>
      <c r="AN10" s="75">
        <f>RTM_PXI!N10</f>
        <v>0</v>
      </c>
      <c r="AO10" s="192">
        <f>GDAM_IEX!H10</f>
        <v>0</v>
      </c>
      <c r="AP10" s="192">
        <f>GDAM_IEX!N10</f>
        <v>0</v>
      </c>
      <c r="AQ10" s="192">
        <f>GDAM_PXI!H10</f>
        <v>0</v>
      </c>
      <c r="AR10" s="192">
        <f>GDAM_PXI!N10</f>
        <v>0</v>
      </c>
      <c r="AU10">
        <v>8</v>
      </c>
    </row>
    <row r="11" spans="1:47">
      <c r="A11" t="s">
        <v>53</v>
      </c>
      <c r="E11">
        <f>GT_NG!P11</f>
        <v>15.072457512813596</v>
      </c>
      <c r="F11">
        <f>GT_Spot!P11</f>
        <v>0</v>
      </c>
      <c r="G11">
        <f>PPCL_NG!P11</f>
        <v>0</v>
      </c>
      <c r="H11">
        <f>PPCL_Spot!P11</f>
        <v>0</v>
      </c>
      <c r="I11">
        <f>Bawana_NG!P11</f>
        <v>83.477715843963765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BRPL_ISGS_exbus!BB11</f>
        <v>599.74698032909407</v>
      </c>
      <c r="P11" s="77">
        <v>117.66</v>
      </c>
      <c r="Q11" s="77">
        <v>38.14</v>
      </c>
      <c r="R11" s="80">
        <v>0</v>
      </c>
      <c r="S11" s="80">
        <v>0</v>
      </c>
      <c r="T11" s="78">
        <f>SUMPRODUCT(LTA!F11:AJ11,LTA!F$101:AJ$101,LTA!F$103:AJ$103)</f>
        <v>6.16</v>
      </c>
      <c r="U11" s="78">
        <f>SUMPRODUCT(LTA!F11:AJ11,LTA!F$102:AJ$102,LTA!F$103:AJ$103)</f>
        <v>10.75</v>
      </c>
      <c r="V11" s="108">
        <f>SUMPRODUCT(MTOA!B11:G11,MTOA!B$102:G$102,MTOA!B$103:G$103)</f>
        <v>0</v>
      </c>
      <c r="W11" s="108">
        <f>SUMPRODUCT(MTOA!B11:G11,MTOA!B$101:G$101,MTOA!B$103:G$103)</f>
        <v>0</v>
      </c>
      <c r="X11">
        <v>0</v>
      </c>
      <c r="Y11" s="75">
        <f>IEX!H11</f>
        <v>0</v>
      </c>
      <c r="Z11" s="75">
        <f>IEX!N11</f>
        <v>0</v>
      </c>
      <c r="AA11" s="117">
        <f>STOA!H11</f>
        <v>51.900000000000006</v>
      </c>
      <c r="AB11" s="117">
        <f>-STOA!N11</f>
        <v>-220.13</v>
      </c>
      <c r="AC11">
        <f t="shared" si="0"/>
        <v>10.075925163896525</v>
      </c>
      <c r="AD11">
        <f t="shared" si="1"/>
        <v>692.70122852197483</v>
      </c>
      <c r="AE11">
        <f>'IDT-1'!B11</f>
        <v>0</v>
      </c>
      <c r="AF11" s="26"/>
      <c r="AG11">
        <f t="shared" si="2"/>
        <v>692.70122852197483</v>
      </c>
      <c r="AI11" s="75">
        <f>PXIL!H11</f>
        <v>0</v>
      </c>
      <c r="AJ11" s="75">
        <f>PXIL!N11</f>
        <v>0</v>
      </c>
      <c r="AK11" s="75">
        <f>RTM_IEX!H11</f>
        <v>0</v>
      </c>
      <c r="AL11" s="75">
        <f>RTM_IEX!N11</f>
        <v>0</v>
      </c>
      <c r="AM11" s="75">
        <f>RTM_PXI!H11</f>
        <v>0</v>
      </c>
      <c r="AN11" s="75">
        <f>RTM_PXI!N11</f>
        <v>0</v>
      </c>
      <c r="AO11" s="192">
        <f>GDAM_IEX!H11</f>
        <v>0</v>
      </c>
      <c r="AP11" s="192">
        <f>GDAM_IEX!N11</f>
        <v>0</v>
      </c>
      <c r="AQ11" s="192">
        <f>GDAM_PXI!H11</f>
        <v>0</v>
      </c>
      <c r="AR11" s="192">
        <f>GDAM_PXI!N11</f>
        <v>0</v>
      </c>
      <c r="AU11">
        <v>9</v>
      </c>
    </row>
    <row r="12" spans="1:47">
      <c r="A12" t="s">
        <v>54</v>
      </c>
      <c r="E12">
        <f>GT_NG!P12</f>
        <v>15.072457512813596</v>
      </c>
      <c r="F12">
        <f>GT_Spot!P12</f>
        <v>0</v>
      </c>
      <c r="G12">
        <f>PPCL_NG!P12</f>
        <v>0</v>
      </c>
      <c r="H12">
        <f>PPCL_Spot!P12</f>
        <v>0</v>
      </c>
      <c r="I12">
        <f>Bawana_NG!P12</f>
        <v>83.477715843963765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BRPL_ISGS_exbus!BB12</f>
        <v>599.74698032909407</v>
      </c>
      <c r="P12" s="77">
        <v>117.66</v>
      </c>
      <c r="Q12" s="77">
        <v>38.14</v>
      </c>
      <c r="R12" s="80">
        <v>0</v>
      </c>
      <c r="S12" s="80">
        <v>0</v>
      </c>
      <c r="T12" s="78">
        <f>SUMPRODUCT(LTA!F12:AJ12,LTA!F$101:AJ$101,LTA!F$103:AJ$103)</f>
        <v>5.99</v>
      </c>
      <c r="U12" s="78">
        <f>SUMPRODUCT(LTA!F12:AJ12,LTA!F$102:AJ$102,LTA!F$103:AJ$103)</f>
        <v>10.86</v>
      </c>
      <c r="V12" s="108">
        <f>SUMPRODUCT(MTOA!B12:G12,MTOA!B$102:G$102,MTOA!B$103:G$103)</f>
        <v>0</v>
      </c>
      <c r="W12" s="108">
        <f>SUMPRODUCT(MTOA!B12:G12,MTOA!B$101:G$101,MTOA!B$103:G$103)</f>
        <v>0</v>
      </c>
      <c r="X12">
        <v>0</v>
      </c>
      <c r="Y12" s="75">
        <f>IEX!H12</f>
        <v>0</v>
      </c>
      <c r="Z12" s="75">
        <f>IEX!N12</f>
        <v>0</v>
      </c>
      <c r="AA12" s="117">
        <f>STOA!H12</f>
        <v>51.900000000000006</v>
      </c>
      <c r="AB12" s="117">
        <f>-STOA!N12</f>
        <v>-220.13</v>
      </c>
      <c r="AC12">
        <f t="shared" si="0"/>
        <v>10.236349163896525</v>
      </c>
      <c r="AD12">
        <f t="shared" si="1"/>
        <v>710.77080452197481</v>
      </c>
      <c r="AE12">
        <f>'IDT-1'!B12</f>
        <v>0</v>
      </c>
      <c r="AF12" s="26"/>
      <c r="AG12">
        <f t="shared" si="2"/>
        <v>710.77080452197481</v>
      </c>
      <c r="AI12" s="75">
        <f>PXIL!H12</f>
        <v>0</v>
      </c>
      <c r="AJ12" s="75">
        <f>PXIL!N12</f>
        <v>0</v>
      </c>
      <c r="AK12" s="75">
        <f>RTM_IEX!H12</f>
        <v>18.29</v>
      </c>
      <c r="AL12" s="75">
        <f>RTM_IEX!N12</f>
        <v>0</v>
      </c>
      <c r="AM12" s="75">
        <f>RTM_PXI!H12</f>
        <v>0</v>
      </c>
      <c r="AN12" s="75">
        <f>RTM_PXI!N12</f>
        <v>0</v>
      </c>
      <c r="AO12" s="192">
        <f>GDAM_IEX!H12</f>
        <v>0</v>
      </c>
      <c r="AP12" s="192">
        <f>GDAM_IEX!N12</f>
        <v>0</v>
      </c>
      <c r="AQ12" s="192">
        <f>GDAM_PXI!H12</f>
        <v>0</v>
      </c>
      <c r="AR12" s="192">
        <f>GDAM_PXI!N12</f>
        <v>0</v>
      </c>
      <c r="AU12">
        <v>10</v>
      </c>
    </row>
    <row r="13" spans="1:47">
      <c r="A13" t="s">
        <v>55</v>
      </c>
      <c r="E13">
        <f>GT_NG!P13</f>
        <v>15.072457512813596</v>
      </c>
      <c r="F13">
        <f>GT_Spot!P13</f>
        <v>0</v>
      </c>
      <c r="G13">
        <f>PPCL_NG!P13</f>
        <v>0</v>
      </c>
      <c r="H13">
        <f>PPCL_Spot!P13</f>
        <v>0</v>
      </c>
      <c r="I13">
        <f>Bawana_NG!P13</f>
        <v>84.02388963473912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BRPL_ISGS_exbus!BB13</f>
        <v>599.82300274324371</v>
      </c>
      <c r="P13" s="77">
        <v>117.66</v>
      </c>
      <c r="Q13" s="77">
        <v>38.14</v>
      </c>
      <c r="R13" s="80">
        <v>0</v>
      </c>
      <c r="S13" s="80">
        <v>0</v>
      </c>
      <c r="T13" s="78">
        <f>SUMPRODUCT(LTA!F13:AJ13,LTA!F$101:AJ$101,LTA!F$103:AJ$103)</f>
        <v>6.0200000000000005</v>
      </c>
      <c r="U13" s="78">
        <f>SUMPRODUCT(LTA!F13:AJ13,LTA!F$102:AJ$102,LTA!F$103:AJ$103)</f>
        <v>10.76</v>
      </c>
      <c r="V13" s="108">
        <f>SUMPRODUCT(MTOA!B13:G13,MTOA!B$102:G$102,MTOA!B$103:G$103)</f>
        <v>0</v>
      </c>
      <c r="W13" s="108">
        <f>SUMPRODUCT(MTOA!B13:G13,MTOA!B$101:G$101,MTOA!B$103:G$103)</f>
        <v>0</v>
      </c>
      <c r="X13">
        <v>0</v>
      </c>
      <c r="Y13" s="75">
        <f>IEX!H13</f>
        <v>0</v>
      </c>
      <c r="Z13" s="75">
        <f>IEX!N13</f>
        <v>0</v>
      </c>
      <c r="AA13" s="117">
        <f>STOA!H13</f>
        <v>51.900000000000006</v>
      </c>
      <c r="AB13" s="117">
        <f>-STOA!N13</f>
        <v>-220.13</v>
      </c>
      <c r="AC13">
        <f t="shared" si="0"/>
        <v>10.080256490499865</v>
      </c>
      <c r="AD13">
        <f t="shared" si="1"/>
        <v>693.18909340029643</v>
      </c>
      <c r="AE13">
        <f>'IDT-1'!B13</f>
        <v>0</v>
      </c>
      <c r="AF13" s="26"/>
      <c r="AG13">
        <f t="shared" si="2"/>
        <v>693.18909340029643</v>
      </c>
      <c r="AI13" s="75">
        <f>PXIL!H13</f>
        <v>0</v>
      </c>
      <c r="AJ13" s="75">
        <f>PXIL!N13</f>
        <v>0</v>
      </c>
      <c r="AK13" s="75">
        <f>RTM_IEX!H13</f>
        <v>0</v>
      </c>
      <c r="AL13" s="75">
        <f>RTM_IEX!N13</f>
        <v>0</v>
      </c>
      <c r="AM13" s="75">
        <f>RTM_PXI!H13</f>
        <v>0</v>
      </c>
      <c r="AN13" s="75">
        <f>RTM_PXI!N13</f>
        <v>0</v>
      </c>
      <c r="AO13" s="192">
        <f>GDAM_IEX!H13</f>
        <v>0</v>
      </c>
      <c r="AP13" s="192">
        <f>GDAM_IEX!N13</f>
        <v>0</v>
      </c>
      <c r="AQ13" s="192">
        <f>GDAM_PXI!H13</f>
        <v>0</v>
      </c>
      <c r="AR13" s="192">
        <f>GDAM_PXI!N13</f>
        <v>0</v>
      </c>
      <c r="AU13">
        <v>11</v>
      </c>
    </row>
    <row r="14" spans="1:47">
      <c r="A14" t="s">
        <v>56</v>
      </c>
      <c r="E14">
        <f>GT_NG!P14</f>
        <v>15.072457512813596</v>
      </c>
      <c r="F14">
        <f>GT_Spot!P14</f>
        <v>0</v>
      </c>
      <c r="G14">
        <f>PPCL_NG!P14</f>
        <v>0</v>
      </c>
      <c r="H14">
        <f>PPCL_Spot!P14</f>
        <v>0</v>
      </c>
      <c r="I14">
        <f>Bawana_NG!P14</f>
        <v>84.02388963473912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BRPL_ISGS_exbus!BB14</f>
        <v>601.43265784324365</v>
      </c>
      <c r="P14" s="77">
        <v>117.66</v>
      </c>
      <c r="Q14" s="77">
        <v>38.14</v>
      </c>
      <c r="R14" s="80">
        <v>0</v>
      </c>
      <c r="S14" s="80">
        <v>0</v>
      </c>
      <c r="T14" s="78">
        <f>SUMPRODUCT(LTA!F14:AJ14,LTA!F$101:AJ$101,LTA!F$103:AJ$103)</f>
        <v>6</v>
      </c>
      <c r="U14" s="78">
        <f>SUMPRODUCT(LTA!F14:AJ14,LTA!F$102:AJ$102,LTA!F$103:AJ$103)</f>
        <v>10.31</v>
      </c>
      <c r="V14" s="108">
        <f>SUMPRODUCT(MTOA!B14:G14,MTOA!B$102:G$102,MTOA!B$103:G$103)</f>
        <v>0</v>
      </c>
      <c r="W14" s="108">
        <f>SUMPRODUCT(MTOA!B14:G14,MTOA!B$101:G$101,MTOA!B$103:G$103)</f>
        <v>0</v>
      </c>
      <c r="X14">
        <v>0</v>
      </c>
      <c r="Y14" s="75">
        <f>IEX!H14</f>
        <v>0</v>
      </c>
      <c r="Z14" s="75">
        <f>IEX!N14</f>
        <v>0</v>
      </c>
      <c r="AA14" s="117">
        <f>STOA!H14</f>
        <v>51.900000000000006</v>
      </c>
      <c r="AB14" s="117">
        <f>-STOA!N14</f>
        <v>-220.13</v>
      </c>
      <c r="AC14">
        <f t="shared" si="0"/>
        <v>10.090285455379863</v>
      </c>
      <c r="AD14">
        <f t="shared" si="1"/>
        <v>694.31871953541634</v>
      </c>
      <c r="AE14">
        <f>'IDT-1'!B14</f>
        <v>0</v>
      </c>
      <c r="AF14" s="26"/>
      <c r="AG14">
        <f t="shared" si="2"/>
        <v>694.31871953541634</v>
      </c>
      <c r="AI14" s="75">
        <f>PXIL!H14</f>
        <v>0</v>
      </c>
      <c r="AJ14" s="75">
        <f>PXIL!N14</f>
        <v>0</v>
      </c>
      <c r="AK14" s="75">
        <f>RTM_IEX!H14</f>
        <v>0</v>
      </c>
      <c r="AL14" s="75">
        <f>RTM_IEX!N14</f>
        <v>0</v>
      </c>
      <c r="AM14" s="75">
        <f>RTM_PXI!H14</f>
        <v>0</v>
      </c>
      <c r="AN14" s="75">
        <f>RTM_PXI!N14</f>
        <v>0</v>
      </c>
      <c r="AO14" s="192">
        <f>GDAM_IEX!H14</f>
        <v>0</v>
      </c>
      <c r="AP14" s="192">
        <f>GDAM_IEX!N14</f>
        <v>0</v>
      </c>
      <c r="AQ14" s="192">
        <f>GDAM_PXI!H14</f>
        <v>0</v>
      </c>
      <c r="AR14" s="192">
        <f>GDAM_PXI!N14</f>
        <v>0</v>
      </c>
      <c r="AU14">
        <v>12</v>
      </c>
    </row>
    <row r="15" spans="1:47">
      <c r="A15" t="s">
        <v>57</v>
      </c>
      <c r="E15">
        <f>GT_NG!P15</f>
        <v>15.072457512813596</v>
      </c>
      <c r="F15">
        <f>GT_Spot!P15</f>
        <v>0</v>
      </c>
      <c r="G15">
        <f>PPCL_NG!P15</f>
        <v>0</v>
      </c>
      <c r="H15">
        <f>PPCL_Spot!P15</f>
        <v>0</v>
      </c>
      <c r="I15">
        <f>Bawana_NG!P15</f>
        <v>84.02388963473912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BRPL_ISGS_exbus!BB15</f>
        <v>614.52665138706357</v>
      </c>
      <c r="P15" s="77">
        <v>117.66</v>
      </c>
      <c r="Q15" s="77">
        <v>38.14</v>
      </c>
      <c r="R15" s="80">
        <v>0</v>
      </c>
      <c r="S15" s="80">
        <v>0</v>
      </c>
      <c r="T15" s="78">
        <f>SUMPRODUCT(LTA!F15:AJ15,LTA!F$101:AJ$101,LTA!F$103:AJ$103)</f>
        <v>6.1800000000000006</v>
      </c>
      <c r="U15" s="78">
        <f>SUMPRODUCT(LTA!F15:AJ15,LTA!F$102:AJ$102,LTA!F$103:AJ$103)</f>
        <v>10.57</v>
      </c>
      <c r="V15" s="108">
        <f>SUMPRODUCT(MTOA!B15:G15,MTOA!B$102:G$102,MTOA!B$103:G$103)</f>
        <v>0</v>
      </c>
      <c r="W15" s="108">
        <f>SUMPRODUCT(MTOA!B15:G15,MTOA!B$101:G$101,MTOA!B$103:G$103)</f>
        <v>0</v>
      </c>
      <c r="X15">
        <v>0</v>
      </c>
      <c r="Y15" s="75">
        <f>IEX!H15</f>
        <v>0</v>
      </c>
      <c r="Z15" s="75">
        <f>IEX!N15</f>
        <v>0</v>
      </c>
      <c r="AA15" s="117">
        <f>STOA!H15</f>
        <v>51.900000000000006</v>
      </c>
      <c r="AB15" s="117">
        <f>-STOA!N15</f>
        <v>-220.13</v>
      </c>
      <c r="AC15">
        <f t="shared" si="0"/>
        <v>10.60890033706427</v>
      </c>
      <c r="AD15">
        <f t="shared" si="1"/>
        <v>662.33409819755195</v>
      </c>
      <c r="AE15">
        <f>'IDT-1'!B15</f>
        <v>0</v>
      </c>
      <c r="AF15" s="26"/>
      <c r="AG15">
        <f t="shared" si="2"/>
        <v>662.33409819755195</v>
      </c>
      <c r="AI15" s="75">
        <f>PXIL!H15</f>
        <v>0</v>
      </c>
      <c r="AJ15" s="75">
        <f>PXIL!N15</f>
        <v>0</v>
      </c>
      <c r="AK15" s="75">
        <f>RTM_IEX!H15</f>
        <v>0</v>
      </c>
      <c r="AL15" s="75">
        <f>RTM_IEX!N15</f>
        <v>-45</v>
      </c>
      <c r="AM15" s="75">
        <f>RTM_PXI!H15</f>
        <v>0</v>
      </c>
      <c r="AN15" s="75">
        <f>RTM_PXI!N15</f>
        <v>0</v>
      </c>
      <c r="AO15" s="192">
        <f>GDAM_IEX!H15</f>
        <v>0</v>
      </c>
      <c r="AP15" s="192">
        <f>GDAM_IEX!N15</f>
        <v>0</v>
      </c>
      <c r="AQ15" s="192">
        <f>GDAM_PXI!H15</f>
        <v>0</v>
      </c>
      <c r="AR15" s="192">
        <f>GDAM_PXI!N15</f>
        <v>0</v>
      </c>
      <c r="AU15">
        <v>13</v>
      </c>
    </row>
    <row r="16" spans="1:47">
      <c r="A16" t="s">
        <v>58</v>
      </c>
      <c r="E16">
        <f>GT_NG!P16</f>
        <v>15.072457512813596</v>
      </c>
      <c r="F16">
        <f>GT_Spot!P16</f>
        <v>0</v>
      </c>
      <c r="G16">
        <f>PPCL_NG!P16</f>
        <v>0</v>
      </c>
      <c r="H16">
        <f>PPCL_Spot!P16</f>
        <v>0</v>
      </c>
      <c r="I16">
        <f>Bawana_NG!P16</f>
        <v>84.02388963473912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BRPL_ISGS_exbus!BB16</f>
        <v>615.3273373753392</v>
      </c>
      <c r="P16" s="77">
        <v>117.66</v>
      </c>
      <c r="Q16" s="77">
        <v>38.14</v>
      </c>
      <c r="R16" s="80">
        <v>0</v>
      </c>
      <c r="S16" s="80">
        <v>0</v>
      </c>
      <c r="T16" s="78">
        <f>SUMPRODUCT(LTA!F16:AJ16,LTA!F$101:AJ$101,LTA!F$103:AJ$103)</f>
        <v>3.71</v>
      </c>
      <c r="U16" s="78">
        <f>SUMPRODUCT(LTA!F16:AJ16,LTA!F$102:AJ$102,LTA!F$103:AJ$103)</f>
        <v>8.14</v>
      </c>
      <c r="V16" s="108">
        <f>SUMPRODUCT(MTOA!B16:G16,MTOA!B$102:G$102,MTOA!B$103:G$103)</f>
        <v>0</v>
      </c>
      <c r="W16" s="108">
        <f>SUMPRODUCT(MTOA!B16:G16,MTOA!B$101:G$101,MTOA!B$103:G$103)</f>
        <v>0</v>
      </c>
      <c r="X16">
        <v>0</v>
      </c>
      <c r="Y16" s="75">
        <f>IEX!H16</f>
        <v>0</v>
      </c>
      <c r="Z16" s="75">
        <f>IEX!N16</f>
        <v>0</v>
      </c>
      <c r="AA16" s="117">
        <f>STOA!H16</f>
        <v>51.900000000000006</v>
      </c>
      <c r="AB16" s="117">
        <f>-STOA!N16</f>
        <v>-220.13</v>
      </c>
      <c r="AC16">
        <f t="shared" si="0"/>
        <v>10.173310635262306</v>
      </c>
      <c r="AD16">
        <f t="shared" si="1"/>
        <v>703.67037388762958</v>
      </c>
      <c r="AE16">
        <f>'IDT-1'!B16</f>
        <v>0</v>
      </c>
      <c r="AF16" s="26"/>
      <c r="AG16">
        <f t="shared" si="2"/>
        <v>703.67037388762958</v>
      </c>
      <c r="AI16" s="75">
        <f>PXIL!H16</f>
        <v>0</v>
      </c>
      <c r="AJ16" s="75">
        <f>PXIL!N16</f>
        <v>0</v>
      </c>
      <c r="AK16" s="75">
        <f>RTM_IEX!H16</f>
        <v>0</v>
      </c>
      <c r="AL16" s="75">
        <f>RTM_IEX!N16</f>
        <v>0</v>
      </c>
      <c r="AM16" s="75">
        <f>RTM_PXI!H16</f>
        <v>0</v>
      </c>
      <c r="AN16" s="75">
        <f>RTM_PXI!N16</f>
        <v>0</v>
      </c>
      <c r="AO16" s="192">
        <f>GDAM_IEX!H16</f>
        <v>0</v>
      </c>
      <c r="AP16" s="192">
        <f>GDAM_IEX!N16</f>
        <v>0</v>
      </c>
      <c r="AQ16" s="192">
        <f>GDAM_PXI!H16</f>
        <v>0</v>
      </c>
      <c r="AR16" s="192">
        <f>GDAM_PXI!N16</f>
        <v>0</v>
      </c>
      <c r="AU16">
        <v>14</v>
      </c>
    </row>
    <row r="17" spans="1:47">
      <c r="A17" t="s">
        <v>59</v>
      </c>
      <c r="E17">
        <f>GT_NG!P17</f>
        <v>15.072457512813596</v>
      </c>
      <c r="F17">
        <f>GT_Spot!P17</f>
        <v>0</v>
      </c>
      <c r="G17">
        <f>PPCL_NG!P17</f>
        <v>0</v>
      </c>
      <c r="H17">
        <f>PPCL_Spot!P17</f>
        <v>0</v>
      </c>
      <c r="I17">
        <f>Bawana_NG!P17</f>
        <v>84.02388963473912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BRPL_ISGS_exbus!BB17</f>
        <v>607.58414513348907</v>
      </c>
      <c r="P17" s="77">
        <v>117.66</v>
      </c>
      <c r="Q17" s="77">
        <v>38.14</v>
      </c>
      <c r="R17" s="80">
        <v>0</v>
      </c>
      <c r="S17" s="80">
        <v>0</v>
      </c>
      <c r="T17" s="78">
        <f>SUMPRODUCT(LTA!F17:AJ17,LTA!F$101:AJ$101,LTA!F$103:AJ$103)</f>
        <v>3.5599999999999996</v>
      </c>
      <c r="U17" s="78">
        <f>SUMPRODUCT(LTA!F17:AJ17,LTA!F$102:AJ$102,LTA!F$103:AJ$103)</f>
        <v>8.08</v>
      </c>
      <c r="V17" s="108">
        <f>SUMPRODUCT(MTOA!B17:G17,MTOA!B$102:G$102,MTOA!B$103:G$103)</f>
        <v>0</v>
      </c>
      <c r="W17" s="108">
        <f>SUMPRODUCT(MTOA!B17:G17,MTOA!B$101:G$101,MTOA!B$103:G$103)</f>
        <v>0</v>
      </c>
      <c r="X17">
        <v>0</v>
      </c>
      <c r="Y17" s="75">
        <f>IEX!H17</f>
        <v>0</v>
      </c>
      <c r="Z17" s="75">
        <f>IEX!N17</f>
        <v>0</v>
      </c>
      <c r="AA17" s="117">
        <f>STOA!H17</f>
        <v>51.900000000000006</v>
      </c>
      <c r="AB17" s="117">
        <f>-STOA!N17</f>
        <v>-220.13</v>
      </c>
      <c r="AC17">
        <f t="shared" si="0"/>
        <v>10.103322543534023</v>
      </c>
      <c r="AD17">
        <f t="shared" si="1"/>
        <v>695.78716973750772</v>
      </c>
      <c r="AE17">
        <f>'IDT-1'!B17</f>
        <v>0</v>
      </c>
      <c r="AF17" s="26"/>
      <c r="AG17">
        <f t="shared" si="2"/>
        <v>695.78716973750772</v>
      </c>
      <c r="AI17" s="75">
        <f>PXIL!H17</f>
        <v>0</v>
      </c>
      <c r="AJ17" s="75">
        <f>PXIL!N17</f>
        <v>0</v>
      </c>
      <c r="AK17" s="75">
        <f>RTM_IEX!H17</f>
        <v>0</v>
      </c>
      <c r="AL17" s="75">
        <f>RTM_IEX!N17</f>
        <v>0</v>
      </c>
      <c r="AM17" s="75">
        <f>RTM_PXI!H17</f>
        <v>0</v>
      </c>
      <c r="AN17" s="75">
        <f>RTM_PXI!N17</f>
        <v>0</v>
      </c>
      <c r="AO17" s="192">
        <f>GDAM_IEX!H17</f>
        <v>0</v>
      </c>
      <c r="AP17" s="192">
        <f>GDAM_IEX!N17</f>
        <v>0</v>
      </c>
      <c r="AQ17" s="192">
        <f>GDAM_PXI!H17</f>
        <v>0</v>
      </c>
      <c r="AR17" s="192">
        <f>GDAM_PXI!N17</f>
        <v>0</v>
      </c>
      <c r="AU17">
        <v>15</v>
      </c>
    </row>
    <row r="18" spans="1:47">
      <c r="A18" t="s">
        <v>60</v>
      </c>
      <c r="E18">
        <f>GT_NG!P18</f>
        <v>15.072457512813596</v>
      </c>
      <c r="F18">
        <f>GT_Spot!P18</f>
        <v>0</v>
      </c>
      <c r="G18">
        <f>PPCL_NG!P18</f>
        <v>0</v>
      </c>
      <c r="H18">
        <f>PPCL_Spot!P18</f>
        <v>0</v>
      </c>
      <c r="I18">
        <f>Bawana_NG!P18</f>
        <v>84.02388963473912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BRPL_ISGS_exbus!BB18</f>
        <v>608.38483118025022</v>
      </c>
      <c r="P18" s="77">
        <v>117.66</v>
      </c>
      <c r="Q18" s="77">
        <v>38.14</v>
      </c>
      <c r="R18" s="80">
        <v>0</v>
      </c>
      <c r="S18" s="80">
        <v>0</v>
      </c>
      <c r="T18" s="78">
        <f>SUMPRODUCT(LTA!F18:AJ18,LTA!F$101:AJ$101,LTA!F$103:AJ$103)</f>
        <v>3.51</v>
      </c>
      <c r="U18" s="78">
        <f>SUMPRODUCT(LTA!F18:AJ18,LTA!F$102:AJ$102,LTA!F$103:AJ$103)</f>
        <v>7.8100000000000005</v>
      </c>
      <c r="V18" s="108">
        <f>SUMPRODUCT(MTOA!B18:G18,MTOA!B$102:G$102,MTOA!B$103:G$103)</f>
        <v>0</v>
      </c>
      <c r="W18" s="108">
        <f>SUMPRODUCT(MTOA!B18:G18,MTOA!B$101:G$101,MTOA!B$103:G$103)</f>
        <v>0</v>
      </c>
      <c r="X18">
        <v>0</v>
      </c>
      <c r="Y18" s="75">
        <f>IEX!H18</f>
        <v>0</v>
      </c>
      <c r="Z18" s="75">
        <f>IEX!N18</f>
        <v>0</v>
      </c>
      <c r="AA18" s="117">
        <f>STOA!H18</f>
        <v>51.900000000000006</v>
      </c>
      <c r="AB18" s="117">
        <f>-STOA!N18</f>
        <v>-220.13</v>
      </c>
      <c r="AC18">
        <f t="shared" si="0"/>
        <v>10.107552580745521</v>
      </c>
      <c r="AD18">
        <f t="shared" si="1"/>
        <v>696.26362574705729</v>
      </c>
      <c r="AE18">
        <f>'IDT-1'!B18</f>
        <v>0</v>
      </c>
      <c r="AF18" s="26"/>
      <c r="AG18">
        <f t="shared" si="2"/>
        <v>696.26362574705729</v>
      </c>
      <c r="AI18" s="75">
        <f>PXIL!H18</f>
        <v>0</v>
      </c>
      <c r="AJ18" s="75">
        <f>PXIL!N18</f>
        <v>0</v>
      </c>
      <c r="AK18" s="75">
        <f>RTM_IEX!H18</f>
        <v>0</v>
      </c>
      <c r="AL18" s="75">
        <f>RTM_IEX!N18</f>
        <v>0</v>
      </c>
      <c r="AM18" s="75">
        <f>RTM_PXI!H18</f>
        <v>0</v>
      </c>
      <c r="AN18" s="75">
        <f>RTM_PXI!N18</f>
        <v>0</v>
      </c>
      <c r="AO18" s="192">
        <f>GDAM_IEX!H18</f>
        <v>0</v>
      </c>
      <c r="AP18" s="192">
        <f>GDAM_IEX!N18</f>
        <v>0</v>
      </c>
      <c r="AQ18" s="192">
        <f>GDAM_PXI!H18</f>
        <v>0</v>
      </c>
      <c r="AR18" s="192">
        <f>GDAM_PXI!N18</f>
        <v>0</v>
      </c>
      <c r="AU18">
        <v>16</v>
      </c>
    </row>
    <row r="19" spans="1:47">
      <c r="A19" t="s">
        <v>61</v>
      </c>
      <c r="E19">
        <f>GT_NG!P19</f>
        <v>15.072457512813596</v>
      </c>
      <c r="F19">
        <f>GT_Spot!P19</f>
        <v>0</v>
      </c>
      <c r="G19">
        <f>PPCL_NG!P19</f>
        <v>0</v>
      </c>
      <c r="H19">
        <f>PPCL_Spot!P19</f>
        <v>0</v>
      </c>
      <c r="I19">
        <f>Bawana_NG!P19</f>
        <v>84.02388963473912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BRPL_ISGS_exbus!BB19</f>
        <v>609.05606028244404</v>
      </c>
      <c r="P19" s="77">
        <v>117.66</v>
      </c>
      <c r="Q19" s="77">
        <v>38.14</v>
      </c>
      <c r="R19" s="80">
        <v>0</v>
      </c>
      <c r="S19" s="80">
        <v>0</v>
      </c>
      <c r="T19" s="78">
        <f>SUMPRODUCT(LTA!F19:AJ19,LTA!F$101:AJ$101,LTA!F$103:AJ$103)</f>
        <v>4.18</v>
      </c>
      <c r="U19" s="78">
        <f>SUMPRODUCT(LTA!F19:AJ19,LTA!F$102:AJ$102,LTA!F$103:AJ$103)</f>
        <v>8.0399999999999991</v>
      </c>
      <c r="V19" s="108">
        <f>SUMPRODUCT(MTOA!B19:G19,MTOA!B$102:G$102,MTOA!B$103:G$103)</f>
        <v>0</v>
      </c>
      <c r="W19" s="108">
        <f>SUMPRODUCT(MTOA!B19:G19,MTOA!B$101:G$101,MTOA!B$103:G$103)</f>
        <v>0</v>
      </c>
      <c r="X19">
        <v>0</v>
      </c>
      <c r="Y19" s="75">
        <f>IEX!H19</f>
        <v>0</v>
      </c>
      <c r="Z19" s="75">
        <f>IEX!N19</f>
        <v>0</v>
      </c>
      <c r="AA19" s="117">
        <f>STOA!H19</f>
        <v>51.900000000000006</v>
      </c>
      <c r="AB19" s="117">
        <f>-STOA!N19</f>
        <v>-220.13</v>
      </c>
      <c r="AC19">
        <f t="shared" si="0"/>
        <v>10.121379396844826</v>
      </c>
      <c r="AD19">
        <f t="shared" si="1"/>
        <v>697.82102803315172</v>
      </c>
      <c r="AE19">
        <f>'IDT-1'!B19</f>
        <v>0</v>
      </c>
      <c r="AF19" s="26"/>
      <c r="AG19">
        <f t="shared" si="2"/>
        <v>697.82102803315172</v>
      </c>
      <c r="AI19" s="75">
        <f>PXIL!H19</f>
        <v>0</v>
      </c>
      <c r="AJ19" s="75">
        <f>PXIL!N19</f>
        <v>0</v>
      </c>
      <c r="AK19" s="75">
        <f>RTM_IEX!H19</f>
        <v>0</v>
      </c>
      <c r="AL19" s="75">
        <f>RTM_IEX!N19</f>
        <v>0</v>
      </c>
      <c r="AM19" s="75">
        <f>RTM_PXI!H19</f>
        <v>0</v>
      </c>
      <c r="AN19" s="75">
        <f>RTM_PXI!N19</f>
        <v>0</v>
      </c>
      <c r="AO19" s="192">
        <f>GDAM_IEX!H19</f>
        <v>0</v>
      </c>
      <c r="AP19" s="192">
        <f>GDAM_IEX!N19</f>
        <v>0</v>
      </c>
      <c r="AQ19" s="192">
        <f>GDAM_PXI!H19</f>
        <v>0</v>
      </c>
      <c r="AR19" s="192">
        <f>GDAM_PXI!N19</f>
        <v>0</v>
      </c>
      <c r="AU19">
        <v>17</v>
      </c>
    </row>
    <row r="20" spans="1:47">
      <c r="A20" t="s">
        <v>62</v>
      </c>
      <c r="E20">
        <f>GT_NG!P20</f>
        <v>15.072457512813596</v>
      </c>
      <c r="F20">
        <f>GT_Spot!P20</f>
        <v>0</v>
      </c>
      <c r="G20">
        <f>PPCL_NG!P20</f>
        <v>0</v>
      </c>
      <c r="H20">
        <f>PPCL_Spot!P20</f>
        <v>0</v>
      </c>
      <c r="I20">
        <f>Bawana_NG!P20</f>
        <v>84.02388963473912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BRPL_ISGS_exbus!BB20</f>
        <v>609.05606028244404</v>
      </c>
      <c r="P20" s="77">
        <v>117.66</v>
      </c>
      <c r="Q20" s="77">
        <v>38.14</v>
      </c>
      <c r="R20" s="80">
        <v>0</v>
      </c>
      <c r="S20" s="80">
        <v>0</v>
      </c>
      <c r="T20" s="78">
        <f>SUMPRODUCT(LTA!F20:AJ20,LTA!F$101:AJ$101,LTA!F$103:AJ$103)</f>
        <v>4.7300000000000004</v>
      </c>
      <c r="U20" s="78">
        <f>SUMPRODUCT(LTA!F20:AJ20,LTA!F$102:AJ$102,LTA!F$103:AJ$103)</f>
        <v>7.58</v>
      </c>
      <c r="V20" s="108">
        <f>SUMPRODUCT(MTOA!B20:G20,MTOA!B$102:G$102,MTOA!B$103:G$103)</f>
        <v>0</v>
      </c>
      <c r="W20" s="108">
        <f>SUMPRODUCT(MTOA!B20:G20,MTOA!B$101:G$101,MTOA!B$103:G$103)</f>
        <v>0</v>
      </c>
      <c r="X20">
        <v>0</v>
      </c>
      <c r="Y20" s="75">
        <f>IEX!H20</f>
        <v>0</v>
      </c>
      <c r="Z20" s="75">
        <f>IEX!N20</f>
        <v>0</v>
      </c>
      <c r="AA20" s="117">
        <f>STOA!H20</f>
        <v>51.900000000000006</v>
      </c>
      <c r="AB20" s="117">
        <f>-STOA!N20</f>
        <v>-220.13</v>
      </c>
      <c r="AC20">
        <f t="shared" si="0"/>
        <v>10.452523396844828</v>
      </c>
      <c r="AD20">
        <f t="shared" si="1"/>
        <v>735.11988403315183</v>
      </c>
      <c r="AE20">
        <f>'IDT-1'!B20</f>
        <v>2</v>
      </c>
      <c r="AF20" s="26"/>
      <c r="AG20">
        <f t="shared" si="2"/>
        <v>737.11988403315183</v>
      </c>
      <c r="AI20" s="75">
        <f>PXIL!H20</f>
        <v>0</v>
      </c>
      <c r="AJ20" s="75">
        <f>PXIL!N20</f>
        <v>0</v>
      </c>
      <c r="AK20" s="75">
        <f>RTM_IEX!H20</f>
        <v>37.54</v>
      </c>
      <c r="AL20" s="75">
        <f>RTM_IEX!N20</f>
        <v>0</v>
      </c>
      <c r="AM20" s="75">
        <f>RTM_PXI!H20</f>
        <v>0</v>
      </c>
      <c r="AN20" s="75">
        <f>RTM_PXI!N20</f>
        <v>0</v>
      </c>
      <c r="AO20" s="192">
        <f>GDAM_IEX!H20</f>
        <v>0</v>
      </c>
      <c r="AP20" s="192">
        <f>GDAM_IEX!N20</f>
        <v>0</v>
      </c>
      <c r="AQ20" s="192">
        <f>GDAM_PXI!H20</f>
        <v>0</v>
      </c>
      <c r="AR20" s="192">
        <f>GDAM_PXI!N20</f>
        <v>0</v>
      </c>
      <c r="AU20">
        <v>18</v>
      </c>
    </row>
    <row r="21" spans="1:47">
      <c r="A21" t="s">
        <v>63</v>
      </c>
      <c r="E21">
        <f>GT_NG!P21</f>
        <v>15.072457512813596</v>
      </c>
      <c r="F21">
        <f>GT_Spot!P21</f>
        <v>0</v>
      </c>
      <c r="G21">
        <f>PPCL_NG!P21</f>
        <v>0</v>
      </c>
      <c r="H21">
        <f>PPCL_Spot!P21</f>
        <v>0</v>
      </c>
      <c r="I21">
        <f>Bawana_NG!P21</f>
        <v>84.02388963473912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BRPL_ISGS_exbus!BB21</f>
        <v>606.96400485195136</v>
      </c>
      <c r="P21" s="77">
        <v>117.66562697274033</v>
      </c>
      <c r="Q21" s="77">
        <v>38.14</v>
      </c>
      <c r="R21" s="80">
        <v>0</v>
      </c>
      <c r="S21" s="80">
        <v>0</v>
      </c>
      <c r="T21" s="78">
        <f>SUMPRODUCT(LTA!F21:AJ21,LTA!F$101:AJ$101,LTA!F$103:AJ$103)</f>
        <v>5.2200000000000006</v>
      </c>
      <c r="U21" s="78">
        <f>SUMPRODUCT(LTA!F21:AJ21,LTA!F$102:AJ$102,LTA!F$103:AJ$103)</f>
        <v>7.76</v>
      </c>
      <c r="V21" s="108">
        <f>SUMPRODUCT(MTOA!B21:G21,MTOA!B$102:G$102,MTOA!B$103:G$103)</f>
        <v>0</v>
      </c>
      <c r="W21" s="108">
        <f>SUMPRODUCT(MTOA!B21:G21,MTOA!B$101:G$101,MTOA!B$103:G$103)</f>
        <v>0</v>
      </c>
      <c r="X21">
        <v>0</v>
      </c>
      <c r="Y21" s="75">
        <f>IEX!H21</f>
        <v>0</v>
      </c>
      <c r="Z21" s="75">
        <f>IEX!N21</f>
        <v>0</v>
      </c>
      <c r="AA21" s="117">
        <f>STOA!H21</f>
        <v>51.900000000000006</v>
      </c>
      <c r="AB21" s="117">
        <f>-STOA!N21</f>
        <v>-220.13</v>
      </c>
      <c r="AC21">
        <f t="shared" si="0"/>
        <v>10.702650826416606</v>
      </c>
      <c r="AD21">
        <f t="shared" si="1"/>
        <v>763.29332814582779</v>
      </c>
      <c r="AE21">
        <f>'IDT-1'!B21</f>
        <v>27</v>
      </c>
      <c r="AF21" s="26"/>
      <c r="AG21">
        <f t="shared" si="2"/>
        <v>790.29332814582779</v>
      </c>
      <c r="AI21" s="75">
        <f>PXIL!H21</f>
        <v>0</v>
      </c>
      <c r="AJ21" s="75">
        <f>PXIL!N21</f>
        <v>0</v>
      </c>
      <c r="AK21" s="75">
        <f>RTM_IEX!H21</f>
        <v>67.38</v>
      </c>
      <c r="AL21" s="75">
        <f>RTM_IEX!N21</f>
        <v>0</v>
      </c>
      <c r="AM21" s="75">
        <f>RTM_PXI!H21</f>
        <v>0</v>
      </c>
      <c r="AN21" s="75">
        <f>RTM_PXI!N21</f>
        <v>0</v>
      </c>
      <c r="AO21" s="192">
        <f>GDAM_IEX!H21</f>
        <v>0</v>
      </c>
      <c r="AP21" s="192">
        <f>GDAM_IEX!N21</f>
        <v>0</v>
      </c>
      <c r="AQ21" s="192">
        <f>GDAM_PXI!H21</f>
        <v>0</v>
      </c>
      <c r="AR21" s="192">
        <f>GDAM_PXI!N21</f>
        <v>0</v>
      </c>
      <c r="AU21">
        <v>19</v>
      </c>
    </row>
    <row r="22" spans="1:47">
      <c r="A22" t="s">
        <v>64</v>
      </c>
      <c r="E22">
        <f>GT_NG!P22</f>
        <v>15.072457512813596</v>
      </c>
      <c r="F22">
        <f>GT_Spot!P22</f>
        <v>0</v>
      </c>
      <c r="G22">
        <f>PPCL_NG!P22</f>
        <v>0</v>
      </c>
      <c r="H22">
        <f>PPCL_Spot!P22</f>
        <v>0</v>
      </c>
      <c r="I22">
        <f>Bawana_NG!P22</f>
        <v>84.02388963473912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BRPL_ISGS_exbus!BB22</f>
        <v>611.80254097048612</v>
      </c>
      <c r="P22" s="77">
        <v>117.66</v>
      </c>
      <c r="Q22" s="77">
        <v>38.14</v>
      </c>
      <c r="R22" s="80">
        <v>0</v>
      </c>
      <c r="S22" s="80">
        <v>0</v>
      </c>
      <c r="T22" s="78">
        <f>SUMPRODUCT(LTA!F22:AJ22,LTA!F$101:AJ$101,LTA!F$103:AJ$103)</f>
        <v>5.74</v>
      </c>
      <c r="U22" s="78">
        <f>SUMPRODUCT(LTA!F22:AJ22,LTA!F$102:AJ$102,LTA!F$103:AJ$103)</f>
        <v>8</v>
      </c>
      <c r="V22" s="108">
        <f>SUMPRODUCT(MTOA!B22:G22,MTOA!B$102:G$102,MTOA!B$103:G$103)</f>
        <v>0</v>
      </c>
      <c r="W22" s="108">
        <f>SUMPRODUCT(MTOA!B22:G22,MTOA!B$101:G$101,MTOA!B$103:G$103)</f>
        <v>0</v>
      </c>
      <c r="X22">
        <v>0</v>
      </c>
      <c r="Y22" s="75">
        <f>IEX!H22</f>
        <v>0</v>
      </c>
      <c r="Z22" s="75">
        <f>IEX!N22</f>
        <v>0</v>
      </c>
      <c r="AA22" s="117">
        <f>STOA!H22</f>
        <v>51.900000000000006</v>
      </c>
      <c r="AB22" s="117">
        <f>-STOA!N22</f>
        <v>-220.13</v>
      </c>
      <c r="AC22">
        <f t="shared" si="0"/>
        <v>10.463844426899596</v>
      </c>
      <c r="AD22">
        <f t="shared" si="1"/>
        <v>736.39504369113911</v>
      </c>
      <c r="AE22">
        <f>'IDT-1'!B22</f>
        <v>48</v>
      </c>
      <c r="AF22" s="26"/>
      <c r="AG22">
        <f t="shared" si="2"/>
        <v>784.39504369113911</v>
      </c>
      <c r="AI22" s="75">
        <f>PXIL!H22</f>
        <v>0</v>
      </c>
      <c r="AJ22" s="75">
        <f>PXIL!N22</f>
        <v>0</v>
      </c>
      <c r="AK22" s="75">
        <f>RTM_IEX!H22</f>
        <v>34.65</v>
      </c>
      <c r="AL22" s="75">
        <f>RTM_IEX!N22</f>
        <v>0</v>
      </c>
      <c r="AM22" s="75">
        <f>RTM_PXI!H22</f>
        <v>0</v>
      </c>
      <c r="AN22" s="75">
        <f>RTM_PXI!N22</f>
        <v>0</v>
      </c>
      <c r="AO22" s="192">
        <f>GDAM_IEX!H22</f>
        <v>0</v>
      </c>
      <c r="AP22" s="192">
        <f>GDAM_IEX!N22</f>
        <v>0</v>
      </c>
      <c r="AQ22" s="192">
        <f>GDAM_PXI!H22</f>
        <v>0</v>
      </c>
      <c r="AR22" s="192">
        <f>GDAM_PXI!N22</f>
        <v>0</v>
      </c>
      <c r="AU22">
        <v>20</v>
      </c>
    </row>
    <row r="23" spans="1:47">
      <c r="A23" t="s">
        <v>65</v>
      </c>
      <c r="E23">
        <f>GT_NG!P23</f>
        <v>15.072457512813596</v>
      </c>
      <c r="F23">
        <f>GT_Spot!P23</f>
        <v>0</v>
      </c>
      <c r="G23">
        <f>PPCL_NG!P23</f>
        <v>0</v>
      </c>
      <c r="H23">
        <f>PPCL_Spot!P23</f>
        <v>0</v>
      </c>
      <c r="I23">
        <f>Bawana_NG!P23</f>
        <v>83.477715843963765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BRPL_ISGS_exbus!BB23</f>
        <v>614.86475894033208</v>
      </c>
      <c r="P23" s="77">
        <v>117.66</v>
      </c>
      <c r="Q23" s="77">
        <v>38.14</v>
      </c>
      <c r="R23" s="80">
        <v>0</v>
      </c>
      <c r="S23" s="80">
        <v>0</v>
      </c>
      <c r="T23" s="78">
        <f>SUMPRODUCT(LTA!F23:AJ23,LTA!F$101:AJ$101,LTA!F$103:AJ$103)</f>
        <v>5.9399999999999995</v>
      </c>
      <c r="U23" s="78">
        <f>SUMPRODUCT(LTA!F23:AJ23,LTA!F$102:AJ$102,LTA!F$103:AJ$103)</f>
        <v>8.3000000000000007</v>
      </c>
      <c r="V23" s="108">
        <f>SUMPRODUCT(MTOA!B23:G23,MTOA!B$102:G$102,MTOA!B$103:G$103)</f>
        <v>0</v>
      </c>
      <c r="W23" s="108">
        <f>SUMPRODUCT(MTOA!B23:G23,MTOA!B$101:G$101,MTOA!B$103:G$103)</f>
        <v>0</v>
      </c>
      <c r="X23">
        <v>0</v>
      </c>
      <c r="Y23" s="75">
        <f>IEX!H23</f>
        <v>0</v>
      </c>
      <c r="Z23" s="75">
        <f>IEX!N23</f>
        <v>0</v>
      </c>
      <c r="AA23" s="117">
        <f>STOA!H23</f>
        <v>50.940000000000012</v>
      </c>
      <c r="AB23" s="117">
        <f>-STOA!N23</f>
        <v>-220.13</v>
      </c>
      <c r="AC23">
        <f t="shared" si="0"/>
        <v>10.177017615675419</v>
      </c>
      <c r="AD23">
        <f t="shared" si="1"/>
        <v>704.08791468143409</v>
      </c>
      <c r="AE23">
        <f>'IDT-1'!B23</f>
        <v>95</v>
      </c>
      <c r="AF23" s="26"/>
      <c r="AG23">
        <f t="shared" si="2"/>
        <v>799.08791468143409</v>
      </c>
      <c r="AI23" s="75">
        <f>PXIL!H23</f>
        <v>0</v>
      </c>
      <c r="AJ23" s="75">
        <f>PXIL!N23</f>
        <v>0</v>
      </c>
      <c r="AK23" s="75">
        <f>RTM_IEX!H23</f>
        <v>0</v>
      </c>
      <c r="AL23" s="75">
        <f>RTM_IEX!N23</f>
        <v>0</v>
      </c>
      <c r="AM23" s="75">
        <f>RTM_PXI!H23</f>
        <v>0</v>
      </c>
      <c r="AN23" s="75">
        <f>RTM_PXI!N23</f>
        <v>0</v>
      </c>
      <c r="AO23" s="192">
        <f>GDAM_IEX!H23</f>
        <v>0</v>
      </c>
      <c r="AP23" s="192">
        <f>GDAM_IEX!N23</f>
        <v>0</v>
      </c>
      <c r="AQ23" s="192">
        <f>GDAM_PXI!H23</f>
        <v>0</v>
      </c>
      <c r="AR23" s="192">
        <f>GDAM_PXI!N23</f>
        <v>0</v>
      </c>
      <c r="AU23">
        <v>21</v>
      </c>
    </row>
    <row r="24" spans="1:47">
      <c r="A24" t="s">
        <v>66</v>
      </c>
      <c r="E24">
        <f>GT_NG!P24</f>
        <v>15.072457512813596</v>
      </c>
      <c r="F24">
        <f>GT_Spot!P24</f>
        <v>0</v>
      </c>
      <c r="G24">
        <f>PPCL_NG!P24</f>
        <v>0</v>
      </c>
      <c r="H24">
        <f>PPCL_Spot!P24</f>
        <v>0</v>
      </c>
      <c r="I24">
        <f>Bawana_NG!P24</f>
        <v>83.477715843963765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BRPL_ISGS_exbus!BB24</f>
        <v>639.76786988100275</v>
      </c>
      <c r="P24" s="77">
        <v>117.66</v>
      </c>
      <c r="Q24" s="77">
        <v>38.14</v>
      </c>
      <c r="R24" s="80">
        <v>0</v>
      </c>
      <c r="S24" s="80">
        <v>0</v>
      </c>
      <c r="T24" s="78">
        <f>SUMPRODUCT(LTA!F24:AJ24,LTA!F$101:AJ$101,LTA!F$103:AJ$103)</f>
        <v>6.1499999999999995</v>
      </c>
      <c r="U24" s="78">
        <f>SUMPRODUCT(LTA!F24:AJ24,LTA!F$102:AJ$102,LTA!F$103:AJ$103)</f>
        <v>8.67</v>
      </c>
      <c r="V24" s="108">
        <f>SUMPRODUCT(MTOA!B24:G24,MTOA!B$102:G$102,MTOA!B$103:G$103)</f>
        <v>0</v>
      </c>
      <c r="W24" s="108">
        <f>SUMPRODUCT(MTOA!B24:G24,MTOA!B$101:G$101,MTOA!B$103:G$103)</f>
        <v>0</v>
      </c>
      <c r="X24">
        <v>0</v>
      </c>
      <c r="Y24" s="75">
        <f>IEX!H24</f>
        <v>0</v>
      </c>
      <c r="Z24" s="75">
        <f>IEX!N24</f>
        <v>0</v>
      </c>
      <c r="AA24" s="117">
        <f>STOA!H24</f>
        <v>50.940000000000012</v>
      </c>
      <c r="AB24" s="117">
        <f>-STOA!N24</f>
        <v>-220.13</v>
      </c>
      <c r="AC24">
        <f t="shared" si="0"/>
        <v>10.646876991953322</v>
      </c>
      <c r="AD24">
        <f t="shared" si="1"/>
        <v>757.01116624582664</v>
      </c>
      <c r="AE24">
        <f>'IDT-1'!B24</f>
        <v>120</v>
      </c>
      <c r="AF24" s="26"/>
      <c r="AG24">
        <f t="shared" si="2"/>
        <v>877.01116624582664</v>
      </c>
      <c r="AI24" s="75">
        <f>PXIL!H24</f>
        <v>0</v>
      </c>
      <c r="AJ24" s="75">
        <f>PXIL!N24</f>
        <v>0</v>
      </c>
      <c r="AK24" s="75">
        <f>RTM_IEX!H24</f>
        <v>27.91</v>
      </c>
      <c r="AL24" s="75">
        <f>RTM_IEX!N24</f>
        <v>0</v>
      </c>
      <c r="AM24" s="75">
        <f>RTM_PXI!H24</f>
        <v>0</v>
      </c>
      <c r="AN24" s="75">
        <f>RTM_PXI!N24</f>
        <v>0</v>
      </c>
      <c r="AO24" s="192">
        <f>GDAM_IEX!H24</f>
        <v>0</v>
      </c>
      <c r="AP24" s="192">
        <f>GDAM_IEX!N24</f>
        <v>0</v>
      </c>
      <c r="AQ24" s="192">
        <f>GDAM_PXI!H24</f>
        <v>0</v>
      </c>
      <c r="AR24" s="192">
        <f>GDAM_PXI!N24</f>
        <v>0</v>
      </c>
      <c r="AU24">
        <v>22</v>
      </c>
    </row>
    <row r="25" spans="1:47">
      <c r="A25" t="s">
        <v>67</v>
      </c>
      <c r="E25">
        <f>GT_NG!P25</f>
        <v>15.072457512813596</v>
      </c>
      <c r="F25">
        <f>GT_Spot!P25</f>
        <v>0</v>
      </c>
      <c r="G25">
        <f>PPCL_NG!P25</f>
        <v>0</v>
      </c>
      <c r="H25">
        <f>PPCL_Spot!P25</f>
        <v>0</v>
      </c>
      <c r="I25">
        <f>Bawana_NG!P25</f>
        <v>83.477715843963765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BRPL_ISGS_exbus!BB25</f>
        <v>703.27275852971513</v>
      </c>
      <c r="P25" s="77">
        <v>117.66</v>
      </c>
      <c r="Q25" s="77">
        <v>38.14</v>
      </c>
      <c r="R25" s="80">
        <v>0</v>
      </c>
      <c r="S25" s="80">
        <v>0</v>
      </c>
      <c r="T25" s="78">
        <f>SUMPRODUCT(LTA!F25:AJ25,LTA!F$101:AJ$101,LTA!F$103:AJ$103)</f>
        <v>6.3599999999999994</v>
      </c>
      <c r="U25" s="78">
        <f>SUMPRODUCT(LTA!F25:AJ25,LTA!F$102:AJ$102,LTA!F$103:AJ$103)</f>
        <v>9.0100000000000016</v>
      </c>
      <c r="V25" s="108">
        <f>SUMPRODUCT(MTOA!B25:G25,MTOA!B$102:G$102,MTOA!B$103:G$103)</f>
        <v>0</v>
      </c>
      <c r="W25" s="108">
        <f>SUMPRODUCT(MTOA!B25:G25,MTOA!B$101:G$101,MTOA!B$103:G$103)</f>
        <v>0</v>
      </c>
      <c r="X25">
        <v>0</v>
      </c>
      <c r="Y25" s="75">
        <f>IEX!H25</f>
        <v>0</v>
      </c>
      <c r="Z25" s="75">
        <f>IEX!N25</f>
        <v>0</v>
      </c>
      <c r="AA25" s="117">
        <f>STOA!H25</f>
        <v>50.940000000000012</v>
      </c>
      <c r="AB25" s="117">
        <f>-STOA!N25</f>
        <v>-220.13</v>
      </c>
      <c r="AC25">
        <f t="shared" si="0"/>
        <v>11.36306401206199</v>
      </c>
      <c r="AD25">
        <f t="shared" si="1"/>
        <v>837.67986787443056</v>
      </c>
      <c r="AE25">
        <f>'IDT-1'!B25</f>
        <v>151</v>
      </c>
      <c r="AF25" s="26"/>
      <c r="AG25">
        <f t="shared" si="2"/>
        <v>988.67986787443056</v>
      </c>
      <c r="AI25" s="75">
        <f>PXIL!H25</f>
        <v>0</v>
      </c>
      <c r="AJ25" s="75">
        <f>PXIL!N25</f>
        <v>0</v>
      </c>
      <c r="AK25" s="75">
        <f>RTM_IEX!H25</f>
        <v>45.24</v>
      </c>
      <c r="AL25" s="75">
        <f>RTM_IEX!N25</f>
        <v>0</v>
      </c>
      <c r="AM25" s="75">
        <f>RTM_PXI!H25</f>
        <v>0</v>
      </c>
      <c r="AN25" s="75">
        <f>RTM_PXI!N25</f>
        <v>0</v>
      </c>
      <c r="AO25" s="192">
        <f>GDAM_IEX!H25</f>
        <v>0</v>
      </c>
      <c r="AP25" s="192">
        <f>GDAM_IEX!N25</f>
        <v>0</v>
      </c>
      <c r="AQ25" s="192">
        <f>GDAM_PXI!H25</f>
        <v>0</v>
      </c>
      <c r="AR25" s="192">
        <f>GDAM_PXI!N25</f>
        <v>0</v>
      </c>
      <c r="AU25">
        <v>23</v>
      </c>
    </row>
    <row r="26" spans="1:47">
      <c r="A26" t="s">
        <v>68</v>
      </c>
      <c r="E26">
        <f>GT_NG!P26</f>
        <v>15.072457512813596</v>
      </c>
      <c r="F26">
        <f>GT_Spot!P26</f>
        <v>0</v>
      </c>
      <c r="G26">
        <f>PPCL_NG!P26</f>
        <v>0</v>
      </c>
      <c r="H26">
        <f>PPCL_Spot!P26</f>
        <v>0</v>
      </c>
      <c r="I26">
        <f>Bawana_NG!P26</f>
        <v>83.477715843963765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BRPL_ISGS_exbus!BB26</f>
        <v>756.77448573717629</v>
      </c>
      <c r="P26" s="77">
        <v>117.66</v>
      </c>
      <c r="Q26" s="77">
        <v>38.14</v>
      </c>
      <c r="R26" s="80">
        <v>0</v>
      </c>
      <c r="S26" s="80">
        <v>0</v>
      </c>
      <c r="T26" s="78">
        <f>SUMPRODUCT(LTA!F26:AJ26,LTA!F$101:AJ$101,LTA!F$103:AJ$103)</f>
        <v>6.69</v>
      </c>
      <c r="U26" s="78">
        <f>SUMPRODUCT(LTA!F26:AJ26,LTA!F$102:AJ$102,LTA!F$103:AJ$103)</f>
        <v>9.2899999999999991</v>
      </c>
      <c r="V26" s="108">
        <f>SUMPRODUCT(MTOA!B26:G26,MTOA!B$102:G$102,MTOA!B$103:G$103)</f>
        <v>0</v>
      </c>
      <c r="W26" s="108">
        <f>SUMPRODUCT(MTOA!B26:G26,MTOA!B$101:G$101,MTOA!B$103:G$103)</f>
        <v>0</v>
      </c>
      <c r="X26">
        <v>0</v>
      </c>
      <c r="Y26" s="75">
        <f>IEX!H26</f>
        <v>0</v>
      </c>
      <c r="Z26" s="75">
        <f>IEX!N26</f>
        <v>0</v>
      </c>
      <c r="AA26" s="117">
        <f>STOA!H26</f>
        <v>142.39000000000001</v>
      </c>
      <c r="AB26" s="117">
        <f>-STOA!N26</f>
        <v>-220.13</v>
      </c>
      <c r="AC26">
        <f t="shared" si="0"/>
        <v>12.24589521148765</v>
      </c>
      <c r="AD26">
        <f t="shared" si="1"/>
        <v>937.11876388246606</v>
      </c>
      <c r="AE26">
        <f>'IDT-1'!B26</f>
        <v>114</v>
      </c>
      <c r="AF26" s="26"/>
      <c r="AG26">
        <f t="shared" si="2"/>
        <v>1051.1187638824661</v>
      </c>
      <c r="AI26" s="75">
        <f>PXIL!H26</f>
        <v>0</v>
      </c>
      <c r="AJ26" s="75">
        <f>PXIL!N26</f>
        <v>0</v>
      </c>
      <c r="AK26" s="75">
        <f>RTM_IEX!H26</f>
        <v>0</v>
      </c>
      <c r="AL26" s="75">
        <f>RTM_IEX!N26</f>
        <v>0</v>
      </c>
      <c r="AM26" s="75">
        <f>RTM_PXI!H26</f>
        <v>0</v>
      </c>
      <c r="AN26" s="75">
        <f>RTM_PXI!N26</f>
        <v>0</v>
      </c>
      <c r="AO26" s="192">
        <f>GDAM_IEX!H26</f>
        <v>0</v>
      </c>
      <c r="AP26" s="192">
        <f>GDAM_IEX!N26</f>
        <v>0</v>
      </c>
      <c r="AQ26" s="192">
        <f>GDAM_PXI!H26</f>
        <v>0</v>
      </c>
      <c r="AR26" s="192">
        <f>GDAM_PXI!N26</f>
        <v>0</v>
      </c>
      <c r="AU26">
        <v>24</v>
      </c>
    </row>
    <row r="27" spans="1:47">
      <c r="A27" t="s">
        <v>69</v>
      </c>
      <c r="E27">
        <f>GT_NG!P27</f>
        <v>15.072457512813596</v>
      </c>
      <c r="F27">
        <f>GT_Spot!P27</f>
        <v>0</v>
      </c>
      <c r="G27">
        <f>PPCL_NG!P27</f>
        <v>0</v>
      </c>
      <c r="H27">
        <f>PPCL_Spot!P27</f>
        <v>0</v>
      </c>
      <c r="I27">
        <f>Bawana_NG!P27</f>
        <v>77.470000000000013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BRPL_ISGS_exbus!BB27</f>
        <v>855.40071648524736</v>
      </c>
      <c r="P27" s="77">
        <v>117.66</v>
      </c>
      <c r="Q27" s="77">
        <v>38.14</v>
      </c>
      <c r="R27" s="80">
        <v>0</v>
      </c>
      <c r="S27" s="80">
        <v>0</v>
      </c>
      <c r="T27" s="78">
        <f>SUMPRODUCT(LTA!F27:AJ27,LTA!F$101:AJ$101,LTA!F$103:AJ$103)</f>
        <v>6.83</v>
      </c>
      <c r="U27" s="78">
        <f>SUMPRODUCT(LTA!F27:AJ27,LTA!F$102:AJ$102,LTA!F$103:AJ$103)</f>
        <v>9.51</v>
      </c>
      <c r="V27" s="108">
        <f>SUMPRODUCT(MTOA!B27:G27,MTOA!B$102:G$102,MTOA!B$103:G$103)</f>
        <v>0</v>
      </c>
      <c r="W27" s="108">
        <f>SUMPRODUCT(MTOA!B27:G27,MTOA!B$101:G$101,MTOA!B$103:G$103)</f>
        <v>0</v>
      </c>
      <c r="X27">
        <v>0</v>
      </c>
      <c r="Y27" s="75">
        <f>IEX!H27</f>
        <v>0</v>
      </c>
      <c r="Z27" s="75">
        <f>IEX!N27</f>
        <v>0</v>
      </c>
      <c r="AA27" s="117">
        <f>STOA!H27</f>
        <v>272.43</v>
      </c>
      <c r="AB27" s="117">
        <f>-STOA!N27</f>
        <v>-290.39</v>
      </c>
      <c r="AC27">
        <f t="shared" si="0"/>
        <v>14.929894785097387</v>
      </c>
      <c r="AD27">
        <f t="shared" si="1"/>
        <v>1076.1932792129639</v>
      </c>
      <c r="AE27">
        <f>'IDT-1'!B27</f>
        <v>64</v>
      </c>
      <c r="AF27" s="26"/>
      <c r="AG27">
        <f t="shared" si="2"/>
        <v>1140.1932792129639</v>
      </c>
      <c r="AI27" s="75">
        <f>PXIL!H27</f>
        <v>0</v>
      </c>
      <c r="AJ27" s="75">
        <f>PXIL!N27</f>
        <v>0</v>
      </c>
      <c r="AK27" s="75">
        <f>RTM_IEX!H27</f>
        <v>0</v>
      </c>
      <c r="AL27" s="75">
        <f>RTM_IEX!N27</f>
        <v>-11</v>
      </c>
      <c r="AM27" s="75">
        <f>RTM_PXI!H27</f>
        <v>0</v>
      </c>
      <c r="AN27" s="75">
        <f>RTM_PXI!N27</f>
        <v>0</v>
      </c>
      <c r="AO27" s="192">
        <f>GDAM_IEX!H27</f>
        <v>0</v>
      </c>
      <c r="AP27" s="192">
        <f>GDAM_IEX!N27</f>
        <v>0</v>
      </c>
      <c r="AQ27" s="192">
        <f>GDAM_PXI!H27</f>
        <v>0</v>
      </c>
      <c r="AR27" s="192">
        <f>GDAM_PXI!N27</f>
        <v>0</v>
      </c>
      <c r="AU27">
        <v>25</v>
      </c>
    </row>
    <row r="28" spans="1:47">
      <c r="A28" t="s">
        <v>70</v>
      </c>
      <c r="E28">
        <f>GT_NG!P28</f>
        <v>15.072457512813596</v>
      </c>
      <c r="F28">
        <f>GT_Spot!P28</f>
        <v>0</v>
      </c>
      <c r="G28">
        <f>PPCL_NG!P28</f>
        <v>0</v>
      </c>
      <c r="H28">
        <f>PPCL_Spot!P28</f>
        <v>0</v>
      </c>
      <c r="I28">
        <f>Bawana_NG!P28</f>
        <v>77.470000000000013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BRPL_ISGS_exbus!BB28</f>
        <v>895.62687868624732</v>
      </c>
      <c r="P28" s="77">
        <v>117.66</v>
      </c>
      <c r="Q28" s="77">
        <v>38.14</v>
      </c>
      <c r="R28" s="80">
        <v>3.1752036199095017</v>
      </c>
      <c r="S28" s="80">
        <v>0</v>
      </c>
      <c r="T28" s="78">
        <f>SUMPRODUCT(LTA!F28:AJ28,LTA!F$101:AJ$101,LTA!F$103:AJ$103)</f>
        <v>6.98</v>
      </c>
      <c r="U28" s="78">
        <f>SUMPRODUCT(LTA!F28:AJ28,LTA!F$102:AJ$102,LTA!F$103:AJ$103)</f>
        <v>9.4600000000000009</v>
      </c>
      <c r="V28" s="108">
        <f>SUMPRODUCT(MTOA!B28:G28,MTOA!B$102:G$102,MTOA!B$103:G$103)</f>
        <v>0</v>
      </c>
      <c r="W28" s="108">
        <f>SUMPRODUCT(MTOA!B28:G28,MTOA!B$101:G$101,MTOA!B$103:G$103)</f>
        <v>0</v>
      </c>
      <c r="X28">
        <v>0</v>
      </c>
      <c r="Y28" s="75">
        <f>IEX!H28</f>
        <v>0</v>
      </c>
      <c r="Z28" s="75">
        <f>IEX!N28</f>
        <v>0</v>
      </c>
      <c r="AA28" s="117">
        <f>STOA!H28</f>
        <v>320.56</v>
      </c>
      <c r="AB28" s="117">
        <f>-STOA!N28</f>
        <v>-290.39</v>
      </c>
      <c r="AC28">
        <f t="shared" si="0"/>
        <v>15.833423401577241</v>
      </c>
      <c r="AD28">
        <f t="shared" si="1"/>
        <v>1200.0611164173934</v>
      </c>
      <c r="AE28">
        <f>'IDT-1'!B28</f>
        <v>29.286000000000001</v>
      </c>
      <c r="AF28" s="26"/>
      <c r="AG28">
        <f t="shared" si="2"/>
        <v>1229.3471164173934</v>
      </c>
      <c r="AI28" s="75">
        <f>PXIL!H28</f>
        <v>0</v>
      </c>
      <c r="AJ28" s="75">
        <f>PXIL!N28</f>
        <v>0</v>
      </c>
      <c r="AK28" s="75">
        <f>RTM_IEX!H28</f>
        <v>22.14</v>
      </c>
      <c r="AL28" s="75">
        <f>RTM_IEX!N28</f>
        <v>0</v>
      </c>
      <c r="AM28" s="75">
        <f>RTM_PXI!H28</f>
        <v>0</v>
      </c>
      <c r="AN28" s="75">
        <f>RTM_PXI!N28</f>
        <v>0</v>
      </c>
      <c r="AO28" s="192">
        <f>GDAM_IEX!H28</f>
        <v>0</v>
      </c>
      <c r="AP28" s="192">
        <f>GDAM_IEX!N28</f>
        <v>0</v>
      </c>
      <c r="AQ28" s="192">
        <f>GDAM_PXI!H28</f>
        <v>0</v>
      </c>
      <c r="AR28" s="192">
        <f>GDAM_PXI!N28</f>
        <v>0</v>
      </c>
      <c r="AU28">
        <v>26</v>
      </c>
    </row>
    <row r="29" spans="1:47">
      <c r="A29" t="s">
        <v>71</v>
      </c>
      <c r="E29">
        <f>GT_NG!P29</f>
        <v>15.072457512813596</v>
      </c>
      <c r="F29">
        <f>GT_Spot!P29</f>
        <v>0</v>
      </c>
      <c r="G29">
        <f>PPCL_NG!P29</f>
        <v>0</v>
      </c>
      <c r="H29">
        <f>PPCL_Spot!P29</f>
        <v>0</v>
      </c>
      <c r="I29">
        <f>Bawana_NG!P29</f>
        <v>75.000000000000014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BRPL_ISGS_exbus!BB29</f>
        <v>908.28410546885584</v>
      </c>
      <c r="P29" s="77">
        <v>117.66</v>
      </c>
      <c r="Q29" s="77">
        <v>38.14</v>
      </c>
      <c r="R29" s="80">
        <v>12</v>
      </c>
      <c r="S29" s="80">
        <v>0</v>
      </c>
      <c r="T29" s="78">
        <f>SUMPRODUCT(LTA!F29:AJ29,LTA!F$101:AJ$101,LTA!F$103:AJ$103)</f>
        <v>7.1499999999999995</v>
      </c>
      <c r="U29" s="78">
        <f>SUMPRODUCT(LTA!F29:AJ29,LTA!F$102:AJ$102,LTA!F$103:AJ$103)</f>
        <v>9.91</v>
      </c>
      <c r="V29" s="108">
        <f>SUMPRODUCT(MTOA!B29:G29,MTOA!B$102:G$102,MTOA!B$103:G$103)</f>
        <v>0</v>
      </c>
      <c r="W29" s="108">
        <f>SUMPRODUCT(MTOA!B29:G29,MTOA!B$101:G$101,MTOA!B$103:G$103)</f>
        <v>0</v>
      </c>
      <c r="X29">
        <v>0</v>
      </c>
      <c r="Y29" s="75">
        <f>IEX!H29</f>
        <v>0</v>
      </c>
      <c r="Z29" s="75">
        <f>IEX!N29</f>
        <v>0</v>
      </c>
      <c r="AA29" s="117">
        <f>STOA!H29</f>
        <v>398.53</v>
      </c>
      <c r="AB29" s="117">
        <f>-STOA!N29</f>
        <v>-290.39</v>
      </c>
      <c r="AC29">
        <f t="shared" si="0"/>
        <v>16.844825205408991</v>
      </c>
      <c r="AD29">
        <f t="shared" si="1"/>
        <v>1313.9817377762608</v>
      </c>
      <c r="AE29">
        <f>'IDT-1'!B29</f>
        <v>7.593</v>
      </c>
      <c r="AF29" s="26"/>
      <c r="AG29">
        <f t="shared" si="2"/>
        <v>1321.5747377762609</v>
      </c>
      <c r="AI29" s="75">
        <f>PXIL!H29</f>
        <v>0</v>
      </c>
      <c r="AJ29" s="75">
        <f>PXIL!N29</f>
        <v>0</v>
      </c>
      <c r="AK29" s="75">
        <f>RTM_IEX!H29</f>
        <v>39.47</v>
      </c>
      <c r="AL29" s="75">
        <f>RTM_IEX!N29</f>
        <v>0</v>
      </c>
      <c r="AM29" s="75">
        <f>RTM_PXI!H29</f>
        <v>0</v>
      </c>
      <c r="AN29" s="75">
        <f>RTM_PXI!N29</f>
        <v>0</v>
      </c>
      <c r="AO29" s="192">
        <f>GDAM_IEX!H29</f>
        <v>0</v>
      </c>
      <c r="AP29" s="192">
        <f>GDAM_IEX!N29</f>
        <v>0</v>
      </c>
      <c r="AQ29" s="192">
        <f>GDAM_PXI!H29</f>
        <v>0</v>
      </c>
      <c r="AR29" s="192">
        <f>GDAM_PXI!N29</f>
        <v>0</v>
      </c>
      <c r="AU29">
        <v>27</v>
      </c>
    </row>
    <row r="30" spans="1:47">
      <c r="A30" t="s">
        <v>72</v>
      </c>
      <c r="E30">
        <f>GT_NG!P30</f>
        <v>15.072457512813596</v>
      </c>
      <c r="F30">
        <f>GT_Spot!P30</f>
        <v>0</v>
      </c>
      <c r="G30">
        <f>PPCL_NG!P30</f>
        <v>0</v>
      </c>
      <c r="H30">
        <f>PPCL_Spot!P30</f>
        <v>0</v>
      </c>
      <c r="I30">
        <f>Bawana_NG!P30</f>
        <v>75.000000000000014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BRPL_ISGS_exbus!BB30</f>
        <v>908.28410546885584</v>
      </c>
      <c r="P30" s="77">
        <v>117.66</v>
      </c>
      <c r="Q30" s="77">
        <v>38.14</v>
      </c>
      <c r="R30" s="80">
        <v>21.220000000000002</v>
      </c>
      <c r="S30" s="80">
        <v>0</v>
      </c>
      <c r="T30" s="78">
        <f>SUMPRODUCT(LTA!F30:AJ30,LTA!F$101:AJ$101,LTA!F$103:AJ$103)</f>
        <v>7.49</v>
      </c>
      <c r="U30" s="78">
        <f>SUMPRODUCT(LTA!F30:AJ30,LTA!F$102:AJ$102,LTA!F$103:AJ$103)</f>
        <v>10.33</v>
      </c>
      <c r="V30" s="108">
        <f>SUMPRODUCT(MTOA!B30:G30,MTOA!B$102:G$102,MTOA!B$103:G$103)</f>
        <v>0</v>
      </c>
      <c r="W30" s="108">
        <f>SUMPRODUCT(MTOA!B30:G30,MTOA!B$101:G$101,MTOA!B$103:G$103)</f>
        <v>0</v>
      </c>
      <c r="X30">
        <v>0</v>
      </c>
      <c r="Y30" s="75">
        <f>IEX!H30</f>
        <v>0</v>
      </c>
      <c r="Z30" s="75">
        <f>IEX!N30</f>
        <v>0</v>
      </c>
      <c r="AA30" s="117">
        <f>STOA!H30</f>
        <v>417.78</v>
      </c>
      <c r="AB30" s="117">
        <f>-STOA!N30</f>
        <v>-290.39</v>
      </c>
      <c r="AC30">
        <f t="shared" si="0"/>
        <v>17.203689205408992</v>
      </c>
      <c r="AD30">
        <f t="shared" si="1"/>
        <v>1354.4028737762603</v>
      </c>
      <c r="AE30">
        <f>'IDT-1'!B30</f>
        <v>13.558</v>
      </c>
      <c r="AF30" s="26"/>
      <c r="AG30">
        <f t="shared" si="2"/>
        <v>1367.9608737762603</v>
      </c>
      <c r="AI30" s="75">
        <f>PXIL!H30</f>
        <v>0</v>
      </c>
      <c r="AJ30" s="75">
        <f>PXIL!N30</f>
        <v>0</v>
      </c>
      <c r="AK30" s="75">
        <f>RTM_IEX!H30</f>
        <v>51.02</v>
      </c>
      <c r="AL30" s="75">
        <f>RTM_IEX!N30</f>
        <v>0</v>
      </c>
      <c r="AM30" s="75">
        <f>RTM_PXI!H30</f>
        <v>0</v>
      </c>
      <c r="AN30" s="75">
        <f>RTM_PXI!N30</f>
        <v>0</v>
      </c>
      <c r="AO30" s="192">
        <f>GDAM_IEX!H30</f>
        <v>0</v>
      </c>
      <c r="AP30" s="192">
        <f>GDAM_IEX!N30</f>
        <v>0</v>
      </c>
      <c r="AQ30" s="192">
        <f>GDAM_PXI!H30</f>
        <v>0</v>
      </c>
      <c r="AR30" s="192">
        <f>GDAM_PXI!N30</f>
        <v>0</v>
      </c>
      <c r="AU30">
        <v>28</v>
      </c>
    </row>
    <row r="31" spans="1:47">
      <c r="A31" t="s">
        <v>73</v>
      </c>
      <c r="E31">
        <f>GT_NG!P31</f>
        <v>15.072457512813596</v>
      </c>
      <c r="F31">
        <f>GT_Spot!P31</f>
        <v>0</v>
      </c>
      <c r="G31">
        <f>PPCL_NG!P31</f>
        <v>0</v>
      </c>
      <c r="H31">
        <f>PPCL_Spot!P31</f>
        <v>0</v>
      </c>
      <c r="I31">
        <f>Bawana_NG!P31</f>
        <v>75.000000000000014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BRPL_ISGS_exbus!BB31</f>
        <v>907.32498352954599</v>
      </c>
      <c r="P31" s="77">
        <v>117.66</v>
      </c>
      <c r="Q31" s="77">
        <v>38.14</v>
      </c>
      <c r="R31" s="80">
        <v>35.450000000000003</v>
      </c>
      <c r="S31" s="80">
        <v>0</v>
      </c>
      <c r="T31" s="78">
        <f>SUMPRODUCT(LTA!F31:AJ31,LTA!F$101:AJ$101,LTA!F$103:AJ$103)</f>
        <v>7.0600000000000005</v>
      </c>
      <c r="U31" s="78">
        <f>SUMPRODUCT(LTA!F31:AJ31,LTA!F$102:AJ$102,LTA!F$103:AJ$103)</f>
        <v>10.6</v>
      </c>
      <c r="V31" s="108">
        <f>SUMPRODUCT(MTOA!B31:G31,MTOA!B$102:G$102,MTOA!B$103:G$103)</f>
        <v>0</v>
      </c>
      <c r="W31" s="108">
        <f>SUMPRODUCT(MTOA!B31:G31,MTOA!B$101:G$101,MTOA!B$103:G$103)</f>
        <v>0</v>
      </c>
      <c r="X31">
        <v>0</v>
      </c>
      <c r="Y31" s="75">
        <f>IEX!H31</f>
        <v>0</v>
      </c>
      <c r="Z31" s="75">
        <f>IEX!N31</f>
        <v>0</v>
      </c>
      <c r="AA31" s="117">
        <f>STOA!H31</f>
        <v>422.9</v>
      </c>
      <c r="AB31" s="117">
        <f>-STOA!N31</f>
        <v>-290.39</v>
      </c>
      <c r="AC31">
        <f t="shared" si="0"/>
        <v>16.974456932343063</v>
      </c>
      <c r="AD31">
        <f t="shared" si="1"/>
        <v>1328.5829841100167</v>
      </c>
      <c r="AE31">
        <f>'IDT-1'!B31</f>
        <v>8.1349999999999998</v>
      </c>
      <c r="AF31" s="26"/>
      <c r="AG31">
        <f t="shared" si="2"/>
        <v>1336.7179841100167</v>
      </c>
      <c r="AI31" s="75">
        <f>PXIL!H31</f>
        <v>0</v>
      </c>
      <c r="AJ31" s="75">
        <f>PXIL!N31</f>
        <v>0</v>
      </c>
      <c r="AK31" s="75">
        <f>RTM_IEX!H31</f>
        <v>6.74</v>
      </c>
      <c r="AL31" s="75">
        <f>RTM_IEX!N31</f>
        <v>0</v>
      </c>
      <c r="AM31" s="75">
        <f>RTM_PXI!H31</f>
        <v>0</v>
      </c>
      <c r="AN31" s="75">
        <f>RTM_PXI!N31</f>
        <v>0</v>
      </c>
      <c r="AO31" s="192">
        <f>GDAM_IEX!H31</f>
        <v>0</v>
      </c>
      <c r="AP31" s="192">
        <f>GDAM_IEX!N31</f>
        <v>0</v>
      </c>
      <c r="AQ31" s="192">
        <f>GDAM_PXI!H31</f>
        <v>0</v>
      </c>
      <c r="AR31" s="192">
        <f>GDAM_PXI!N31</f>
        <v>0</v>
      </c>
      <c r="AU31">
        <v>29</v>
      </c>
    </row>
    <row r="32" spans="1:47">
      <c r="A32" t="s">
        <v>74</v>
      </c>
      <c r="E32">
        <f>GT_NG!P32</f>
        <v>15.072457512813596</v>
      </c>
      <c r="F32">
        <f>GT_Spot!P32</f>
        <v>0</v>
      </c>
      <c r="G32">
        <f>PPCL_NG!P32</f>
        <v>0</v>
      </c>
      <c r="H32">
        <f>PPCL_Spot!P32</f>
        <v>0</v>
      </c>
      <c r="I32">
        <f>Bawana_NG!P32</f>
        <v>75.000000000000014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BRPL_ISGS_exbus!BB32</f>
        <v>883.747456315146</v>
      </c>
      <c r="P32" s="77">
        <v>117.66</v>
      </c>
      <c r="Q32" s="77">
        <v>38.14</v>
      </c>
      <c r="R32" s="80">
        <v>38.5</v>
      </c>
      <c r="S32" s="80">
        <v>0</v>
      </c>
      <c r="T32" s="78">
        <f>SUMPRODUCT(LTA!F32:AJ32,LTA!F$101:AJ$101,LTA!F$103:AJ$103)</f>
        <v>13</v>
      </c>
      <c r="U32" s="78">
        <f>SUMPRODUCT(LTA!F32:AJ32,LTA!F$102:AJ$102,LTA!F$103:AJ$103)</f>
        <v>11.02</v>
      </c>
      <c r="V32" s="108">
        <f>SUMPRODUCT(MTOA!B32:G32,MTOA!B$102:G$102,MTOA!B$103:G$103)</f>
        <v>0</v>
      </c>
      <c r="W32" s="108">
        <f>SUMPRODUCT(MTOA!B32:G32,MTOA!B$101:G$101,MTOA!B$103:G$103)</f>
        <v>0</v>
      </c>
      <c r="X32">
        <v>0</v>
      </c>
      <c r="Y32" s="75">
        <f>IEX!H32</f>
        <v>0</v>
      </c>
      <c r="Z32" s="75">
        <f>IEX!N32</f>
        <v>0</v>
      </c>
      <c r="AA32" s="117">
        <f>STOA!H32</f>
        <v>394.88</v>
      </c>
      <c r="AB32" s="117">
        <f>-STOA!N32</f>
        <v>-290.39</v>
      </c>
      <c r="AC32">
        <f t="shared" si="0"/>
        <v>17.162270692856342</v>
      </c>
      <c r="AD32">
        <f t="shared" si="1"/>
        <v>1349.7376431351033</v>
      </c>
      <c r="AE32">
        <f>'IDT-1'!B32</f>
        <v>10.847</v>
      </c>
      <c r="AF32" s="26"/>
      <c r="AG32">
        <f t="shared" si="2"/>
        <v>1360.5846431351033</v>
      </c>
      <c r="AI32" s="75">
        <f>PXIL!H32</f>
        <v>0</v>
      </c>
      <c r="AJ32" s="75">
        <f>PXIL!N32</f>
        <v>0</v>
      </c>
      <c r="AK32" s="75">
        <f>RTM_IEX!H32</f>
        <v>70.27</v>
      </c>
      <c r="AL32" s="75">
        <f>RTM_IEX!N32</f>
        <v>0</v>
      </c>
      <c r="AM32" s="75">
        <f>RTM_PXI!H32</f>
        <v>0</v>
      </c>
      <c r="AN32" s="75">
        <f>RTM_PXI!N32</f>
        <v>0</v>
      </c>
      <c r="AO32" s="192">
        <f>GDAM_IEX!H32</f>
        <v>0</v>
      </c>
      <c r="AP32" s="192">
        <f>GDAM_IEX!N32</f>
        <v>0</v>
      </c>
      <c r="AQ32" s="192">
        <f>GDAM_PXI!H32</f>
        <v>0</v>
      </c>
      <c r="AR32" s="192">
        <f>GDAM_PXI!N32</f>
        <v>0</v>
      </c>
      <c r="AU32">
        <v>30</v>
      </c>
    </row>
    <row r="33" spans="1:47">
      <c r="A33" t="s">
        <v>75</v>
      </c>
      <c r="E33">
        <f>GT_NG!P33</f>
        <v>15.072457512813596</v>
      </c>
      <c r="F33">
        <f>GT_Spot!P33</f>
        <v>0</v>
      </c>
      <c r="G33">
        <f>PPCL_NG!P33</f>
        <v>0</v>
      </c>
      <c r="H33">
        <f>PPCL_Spot!P33</f>
        <v>0</v>
      </c>
      <c r="I33">
        <f>Bawana_NG!P33</f>
        <v>99.620000000000019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BRPL_ISGS_exbus!BB33</f>
        <v>874.70218334902574</v>
      </c>
      <c r="P33" s="77">
        <v>117.66</v>
      </c>
      <c r="Q33" s="77">
        <v>38.14</v>
      </c>
      <c r="R33" s="80">
        <v>38.5</v>
      </c>
      <c r="S33" s="80">
        <v>0</v>
      </c>
      <c r="T33" s="78">
        <f>SUMPRODUCT(LTA!F33:AJ33,LTA!F$101:AJ$101,LTA!F$103:AJ$103)</f>
        <v>24.69</v>
      </c>
      <c r="U33" s="78">
        <f>SUMPRODUCT(LTA!F33:AJ33,LTA!F$102:AJ$102,LTA!F$103:AJ$103)</f>
        <v>11.399999999999999</v>
      </c>
      <c r="V33" s="108">
        <f>SUMPRODUCT(MTOA!B33:G33,MTOA!B$102:G$102,MTOA!B$103:G$103)</f>
        <v>0</v>
      </c>
      <c r="W33" s="108">
        <f>SUMPRODUCT(MTOA!B33:G33,MTOA!B$101:G$101,MTOA!B$103:G$103)</f>
        <v>0</v>
      </c>
      <c r="X33">
        <v>0</v>
      </c>
      <c r="Y33" s="75">
        <f>IEX!H33</f>
        <v>0</v>
      </c>
      <c r="Z33" s="75">
        <f>IEX!N33</f>
        <v>0</v>
      </c>
      <c r="AA33" s="117">
        <f>STOA!H33</f>
        <v>369.49999999999994</v>
      </c>
      <c r="AB33" s="117">
        <f>-STOA!N33</f>
        <v>-290.39</v>
      </c>
      <c r="AC33">
        <f t="shared" si="0"/>
        <v>17.173664290754488</v>
      </c>
      <c r="AD33">
        <f t="shared" si="1"/>
        <v>1351.0209765710849</v>
      </c>
      <c r="AE33">
        <f>'IDT-1'!B33</f>
        <v>2.169</v>
      </c>
      <c r="AF33" s="26"/>
      <c r="AG33">
        <f t="shared" si="2"/>
        <v>1353.189976571085</v>
      </c>
      <c r="AI33" s="75">
        <f>PXIL!H33</f>
        <v>0</v>
      </c>
      <c r="AJ33" s="75">
        <f>PXIL!N33</f>
        <v>0</v>
      </c>
      <c r="AK33" s="75">
        <f>RTM_IEX!H33</f>
        <v>69.3</v>
      </c>
      <c r="AL33" s="75">
        <f>RTM_IEX!N33</f>
        <v>0</v>
      </c>
      <c r="AM33" s="75">
        <f>RTM_PXI!H33</f>
        <v>0</v>
      </c>
      <c r="AN33" s="75">
        <f>RTM_PXI!N33</f>
        <v>0</v>
      </c>
      <c r="AO33" s="192">
        <f>GDAM_IEX!H33</f>
        <v>0</v>
      </c>
      <c r="AP33" s="192">
        <f>GDAM_IEX!N33</f>
        <v>0</v>
      </c>
      <c r="AQ33" s="192">
        <f>GDAM_PXI!H33</f>
        <v>0</v>
      </c>
      <c r="AR33" s="192">
        <f>GDAM_PXI!N33</f>
        <v>0</v>
      </c>
      <c r="AU33">
        <v>31</v>
      </c>
    </row>
    <row r="34" spans="1:47">
      <c r="A34" t="s">
        <v>76</v>
      </c>
      <c r="E34">
        <f>GT_NG!P34</f>
        <v>15.072457512813596</v>
      </c>
      <c r="F34">
        <f>GT_Spot!P34</f>
        <v>0</v>
      </c>
      <c r="G34">
        <f>PPCL_NG!P34</f>
        <v>0</v>
      </c>
      <c r="H34">
        <f>PPCL_Spot!P34</f>
        <v>0</v>
      </c>
      <c r="I34">
        <f>Bawana_NG!P34</f>
        <v>99.620000000000019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BRPL_ISGS_exbus!BB34</f>
        <v>809.63673291082569</v>
      </c>
      <c r="P34" s="77">
        <v>117.66</v>
      </c>
      <c r="Q34" s="77">
        <v>38.14</v>
      </c>
      <c r="R34" s="80">
        <v>38.5</v>
      </c>
      <c r="S34" s="80">
        <v>0</v>
      </c>
      <c r="T34" s="78">
        <f>SUMPRODUCT(LTA!F34:AJ34,LTA!F$101:AJ$101,LTA!F$103:AJ$103)</f>
        <v>43.83</v>
      </c>
      <c r="U34" s="78">
        <f>SUMPRODUCT(LTA!F34:AJ34,LTA!F$102:AJ$102,LTA!F$103:AJ$103)</f>
        <v>11.82</v>
      </c>
      <c r="V34" s="108">
        <f>SUMPRODUCT(MTOA!B34:G34,MTOA!B$102:G$102,MTOA!B$103:G$103)</f>
        <v>0</v>
      </c>
      <c r="W34" s="108">
        <f>SUMPRODUCT(MTOA!B34:G34,MTOA!B$101:G$101,MTOA!B$103:G$103)</f>
        <v>0</v>
      </c>
      <c r="X34">
        <v>0</v>
      </c>
      <c r="Y34" s="75">
        <f>IEX!H34</f>
        <v>0</v>
      </c>
      <c r="Z34" s="75">
        <f>IEX!N34</f>
        <v>0</v>
      </c>
      <c r="AA34" s="117">
        <f>STOA!H34</f>
        <v>405.38</v>
      </c>
      <c r="AB34" s="117">
        <f>-STOA!N34</f>
        <v>-290.39</v>
      </c>
      <c r="AC34">
        <f t="shared" si="0"/>
        <v>16.758608326898326</v>
      </c>
      <c r="AD34">
        <f t="shared" si="1"/>
        <v>1304.270582096741</v>
      </c>
      <c r="AE34">
        <f>'IDT-1'!B34</f>
        <v>10.304</v>
      </c>
      <c r="AF34" s="26"/>
      <c r="AG34">
        <f t="shared" si="2"/>
        <v>1314.5745820967411</v>
      </c>
      <c r="AI34" s="75">
        <f>PXIL!H34</f>
        <v>0</v>
      </c>
      <c r="AJ34" s="75">
        <f>PXIL!N34</f>
        <v>0</v>
      </c>
      <c r="AK34" s="75">
        <f>RTM_IEX!H34</f>
        <v>31.76</v>
      </c>
      <c r="AL34" s="75">
        <f>RTM_IEX!N34</f>
        <v>0</v>
      </c>
      <c r="AM34" s="75">
        <f>RTM_PXI!H34</f>
        <v>0</v>
      </c>
      <c r="AN34" s="75">
        <f>RTM_PXI!N34</f>
        <v>0</v>
      </c>
      <c r="AO34" s="192">
        <f>GDAM_IEX!H34</f>
        <v>0</v>
      </c>
      <c r="AP34" s="192">
        <f>GDAM_IEX!N34</f>
        <v>0</v>
      </c>
      <c r="AQ34" s="192">
        <f>GDAM_PXI!H34</f>
        <v>0</v>
      </c>
      <c r="AR34" s="192">
        <f>GDAM_PXI!N34</f>
        <v>0</v>
      </c>
      <c r="AU34">
        <v>32</v>
      </c>
    </row>
    <row r="35" spans="1:47">
      <c r="A35" t="s">
        <v>77</v>
      </c>
      <c r="E35">
        <f>GT_NG!P35</f>
        <v>15.072457512813596</v>
      </c>
      <c r="F35">
        <f>GT_Spot!P35</f>
        <v>0</v>
      </c>
      <c r="G35">
        <f>PPCL_NG!P35</f>
        <v>0</v>
      </c>
      <c r="H35">
        <f>PPCL_Spot!P35</f>
        <v>0</v>
      </c>
      <c r="I35">
        <f>Bawana_NG!P35</f>
        <v>99.620000000000019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BRPL_ISGS_exbus!BB35</f>
        <v>779.69612919961878</v>
      </c>
      <c r="P35" s="77">
        <v>117.66</v>
      </c>
      <c r="Q35" s="77">
        <v>38.14</v>
      </c>
      <c r="R35" s="80">
        <v>43.499999999999993</v>
      </c>
      <c r="S35" s="80">
        <v>0</v>
      </c>
      <c r="T35" s="78">
        <f>SUMPRODUCT(LTA!F35:AJ35,LTA!F$101:AJ$101,LTA!F$103:AJ$103)</f>
        <v>67.23</v>
      </c>
      <c r="U35" s="78">
        <f>SUMPRODUCT(LTA!F35:AJ35,LTA!F$102:AJ$102,LTA!F$103:AJ$103)</f>
        <v>12.24</v>
      </c>
      <c r="V35" s="108">
        <f>SUMPRODUCT(MTOA!B35:G35,MTOA!B$102:G$102,MTOA!B$103:G$103)</f>
        <v>0</v>
      </c>
      <c r="W35" s="108">
        <f>SUMPRODUCT(MTOA!B35:G35,MTOA!B$101:G$101,MTOA!B$103:G$103)</f>
        <v>0</v>
      </c>
      <c r="X35">
        <v>0</v>
      </c>
      <c r="Y35" s="75">
        <f>IEX!H35</f>
        <v>0</v>
      </c>
      <c r="Z35" s="75">
        <f>IEX!N35</f>
        <v>0</v>
      </c>
      <c r="AA35" s="117">
        <f>STOA!H35</f>
        <v>430.51</v>
      </c>
      <c r="AB35" s="117">
        <f>-STOA!N35</f>
        <v>-290.39</v>
      </c>
      <c r="AC35">
        <f t="shared" si="0"/>
        <v>16.690403014239706</v>
      </c>
      <c r="AD35">
        <f t="shared" si="1"/>
        <v>1296.5881836981928</v>
      </c>
      <c r="AE35">
        <f>'IDT-1'!B35</f>
        <v>13.016</v>
      </c>
      <c r="AF35" s="26"/>
      <c r="AG35">
        <f t="shared" si="2"/>
        <v>1309.6041836981929</v>
      </c>
      <c r="AI35" s="75">
        <f>PXIL!H35</f>
        <v>0</v>
      </c>
      <c r="AJ35" s="75">
        <f>PXIL!N35</f>
        <v>0</v>
      </c>
      <c r="AK35" s="75">
        <f>RTM_IEX!H35</f>
        <v>0</v>
      </c>
      <c r="AL35" s="75">
        <f>RTM_IEX!N35</f>
        <v>0</v>
      </c>
      <c r="AM35" s="75">
        <f>RTM_PXI!H35</f>
        <v>0</v>
      </c>
      <c r="AN35" s="75">
        <f>RTM_PXI!N35</f>
        <v>0</v>
      </c>
      <c r="AO35" s="192">
        <f>GDAM_IEX!H35</f>
        <v>0</v>
      </c>
      <c r="AP35" s="192">
        <f>GDAM_IEX!N35</f>
        <v>0</v>
      </c>
      <c r="AQ35" s="192">
        <f>GDAM_PXI!H35</f>
        <v>0</v>
      </c>
      <c r="AR35" s="192">
        <f>GDAM_PXI!N35</f>
        <v>0</v>
      </c>
      <c r="AU35">
        <v>33</v>
      </c>
    </row>
    <row r="36" spans="1:47">
      <c r="A36" t="s">
        <v>78</v>
      </c>
      <c r="E36">
        <f>GT_NG!P36</f>
        <v>15.072457512813596</v>
      </c>
      <c r="F36">
        <f>GT_Spot!P36</f>
        <v>0</v>
      </c>
      <c r="G36">
        <f>PPCL_NG!P36</f>
        <v>0</v>
      </c>
      <c r="H36">
        <f>PPCL_Spot!P36</f>
        <v>0</v>
      </c>
      <c r="I36">
        <f>Bawana_NG!P36</f>
        <v>80.000000000000014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BRPL_ISGS_exbus!BB36</f>
        <v>753.81390266811889</v>
      </c>
      <c r="P36" s="77">
        <v>117.66</v>
      </c>
      <c r="Q36" s="77">
        <v>38.14</v>
      </c>
      <c r="R36" s="80">
        <v>43.499999999999993</v>
      </c>
      <c r="S36" s="80">
        <v>0</v>
      </c>
      <c r="T36" s="78">
        <f>SUMPRODUCT(LTA!F36:AJ36,LTA!F$101:AJ$101,LTA!F$103:AJ$103)</f>
        <v>95.22</v>
      </c>
      <c r="U36" s="78">
        <f>SUMPRODUCT(LTA!F36:AJ36,LTA!F$102:AJ$102,LTA!F$103:AJ$103)</f>
        <v>12.620000000000001</v>
      </c>
      <c r="V36" s="108">
        <f>SUMPRODUCT(MTOA!B36:G36,MTOA!B$102:G$102,MTOA!B$103:G$103)</f>
        <v>0</v>
      </c>
      <c r="W36" s="108">
        <f>SUMPRODUCT(MTOA!B36:G36,MTOA!B$101:G$101,MTOA!B$103:G$103)</f>
        <v>0</v>
      </c>
      <c r="X36">
        <v>0</v>
      </c>
      <c r="Y36" s="75">
        <f>IEX!H36</f>
        <v>0</v>
      </c>
      <c r="Z36" s="75">
        <f>IEX!N36</f>
        <v>0</v>
      </c>
      <c r="AA36" s="117">
        <f>STOA!H36</f>
        <v>424.38</v>
      </c>
      <c r="AB36" s="117">
        <f>-STOA!N36</f>
        <v>-290.39</v>
      </c>
      <c r="AC36">
        <f t="shared" si="0"/>
        <v>16.485695420762504</v>
      </c>
      <c r="AD36">
        <f t="shared" si="1"/>
        <v>1273.5306647601697</v>
      </c>
      <c r="AE36">
        <f>'IDT-1'!B36</f>
        <v>35.250999999999998</v>
      </c>
      <c r="AF36" s="26"/>
      <c r="AG36">
        <f t="shared" si="2"/>
        <v>1308.7816647601696</v>
      </c>
      <c r="AI36" s="75">
        <f>PXIL!H36</f>
        <v>0</v>
      </c>
      <c r="AJ36" s="75">
        <f>PXIL!N36</f>
        <v>0</v>
      </c>
      <c r="AK36" s="75">
        <f>RTM_IEX!H36</f>
        <v>0</v>
      </c>
      <c r="AL36" s="75">
        <f>RTM_IEX!N36</f>
        <v>0</v>
      </c>
      <c r="AM36" s="75">
        <f>RTM_PXI!H36</f>
        <v>0</v>
      </c>
      <c r="AN36" s="75">
        <f>RTM_PXI!N36</f>
        <v>0</v>
      </c>
      <c r="AO36" s="192">
        <f>GDAM_IEX!H36</f>
        <v>0</v>
      </c>
      <c r="AP36" s="192">
        <f>GDAM_IEX!N36</f>
        <v>0</v>
      </c>
      <c r="AQ36" s="192">
        <f>GDAM_PXI!H36</f>
        <v>0</v>
      </c>
      <c r="AR36" s="192">
        <f>GDAM_PXI!N36</f>
        <v>0</v>
      </c>
      <c r="AU36">
        <v>34</v>
      </c>
    </row>
    <row r="37" spans="1:47">
      <c r="A37" t="s">
        <v>79</v>
      </c>
      <c r="E37">
        <f>GT_NG!P37</f>
        <v>15.072457512813596</v>
      </c>
      <c r="F37">
        <f>GT_Spot!P37</f>
        <v>0</v>
      </c>
      <c r="G37">
        <f>PPCL_NG!P37</f>
        <v>0</v>
      </c>
      <c r="H37">
        <f>PPCL_Spot!P37</f>
        <v>0</v>
      </c>
      <c r="I37">
        <f>Bawana_NG!P37</f>
        <v>77.475475081818075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BRPL_ISGS_exbus!BB37</f>
        <v>724.06118522380746</v>
      </c>
      <c r="P37" s="77">
        <v>117.66</v>
      </c>
      <c r="Q37" s="77">
        <v>38.14</v>
      </c>
      <c r="R37" s="80">
        <v>43.499999999999993</v>
      </c>
      <c r="S37" s="80">
        <v>0</v>
      </c>
      <c r="T37" s="78">
        <f>SUMPRODUCT(LTA!F37:AJ37,LTA!F$101:AJ$101,LTA!F$103:AJ$103)</f>
        <v>123.33999999999999</v>
      </c>
      <c r="U37" s="78">
        <f>SUMPRODUCT(LTA!F37:AJ37,LTA!F$102:AJ$102,LTA!F$103:AJ$103)</f>
        <v>12.29</v>
      </c>
      <c r="V37" s="108">
        <f>SUMPRODUCT(MTOA!B37:G37,MTOA!B$102:G$102,MTOA!B$103:G$103)</f>
        <v>0</v>
      </c>
      <c r="W37" s="108">
        <f>SUMPRODUCT(MTOA!B37:G37,MTOA!B$101:G$101,MTOA!B$103:G$103)</f>
        <v>0</v>
      </c>
      <c r="X37">
        <v>0</v>
      </c>
      <c r="Y37" s="75">
        <f>IEX!H37</f>
        <v>0</v>
      </c>
      <c r="Z37" s="75">
        <f>IEX!N37</f>
        <v>0</v>
      </c>
      <c r="AA37" s="117">
        <f>STOA!H37</f>
        <v>450.46000000000004</v>
      </c>
      <c r="AB37" s="117">
        <f>-STOA!N37</f>
        <v>-290.39</v>
      </c>
      <c r="AC37">
        <f t="shared" si="0"/>
        <v>17.073823687972567</v>
      </c>
      <c r="AD37">
        <f t="shared" si="1"/>
        <v>1339.7752941304666</v>
      </c>
      <c r="AE37">
        <f>'IDT-1'!B37</f>
        <v>21.151</v>
      </c>
      <c r="AF37" s="26"/>
      <c r="AG37">
        <f t="shared" si="2"/>
        <v>1360.9262941304667</v>
      </c>
      <c r="AI37" s="75">
        <f>PXIL!H37</f>
        <v>0</v>
      </c>
      <c r="AJ37" s="75">
        <f>PXIL!N37</f>
        <v>0</v>
      </c>
      <c r="AK37" s="75">
        <f>RTM_IEX!H37</f>
        <v>45.24</v>
      </c>
      <c r="AL37" s="75">
        <f>RTM_IEX!N37</f>
        <v>0</v>
      </c>
      <c r="AM37" s="75">
        <f>RTM_PXI!H37</f>
        <v>0</v>
      </c>
      <c r="AN37" s="75">
        <f>RTM_PXI!N37</f>
        <v>0</v>
      </c>
      <c r="AO37" s="192">
        <f>GDAM_IEX!H37</f>
        <v>0</v>
      </c>
      <c r="AP37" s="192">
        <f>GDAM_IEX!N37</f>
        <v>0</v>
      </c>
      <c r="AQ37" s="192">
        <f>GDAM_PXI!H37</f>
        <v>0</v>
      </c>
      <c r="AR37" s="192">
        <f>GDAM_PXI!N37</f>
        <v>0</v>
      </c>
      <c r="AU37">
        <v>35</v>
      </c>
    </row>
    <row r="38" spans="1:47">
      <c r="A38" t="s">
        <v>80</v>
      </c>
      <c r="E38">
        <f>GT_NG!P38</f>
        <v>15.072457512813596</v>
      </c>
      <c r="F38">
        <f>GT_Spot!P38</f>
        <v>0</v>
      </c>
      <c r="G38">
        <f>PPCL_NG!P38</f>
        <v>0</v>
      </c>
      <c r="H38">
        <f>PPCL_Spot!P38</f>
        <v>0</v>
      </c>
      <c r="I38">
        <f>Bawana_NG!P38</f>
        <v>77.475475081818075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BRPL_ISGS_exbus!BB38</f>
        <v>716.50620795170744</v>
      </c>
      <c r="P38" s="77">
        <v>117.66</v>
      </c>
      <c r="Q38" s="77">
        <v>38.14</v>
      </c>
      <c r="R38" s="80">
        <v>43.499999999999993</v>
      </c>
      <c r="S38" s="80">
        <v>0</v>
      </c>
      <c r="T38" s="78">
        <f>SUMPRODUCT(LTA!F38:AJ38,LTA!F$101:AJ$101,LTA!F$103:AJ$103)</f>
        <v>149.51000000000002</v>
      </c>
      <c r="U38" s="78">
        <f>SUMPRODUCT(LTA!F38:AJ38,LTA!F$102:AJ$102,LTA!F$103:AJ$103)</f>
        <v>9.86</v>
      </c>
      <c r="V38" s="108">
        <f>SUMPRODUCT(MTOA!B38:G38,MTOA!B$102:G$102,MTOA!B$103:G$103)</f>
        <v>0</v>
      </c>
      <c r="W38" s="108">
        <f>SUMPRODUCT(MTOA!B38:G38,MTOA!B$101:G$101,MTOA!B$103:G$103)</f>
        <v>0</v>
      </c>
      <c r="X38">
        <v>0</v>
      </c>
      <c r="Y38" s="75">
        <f>IEX!H38</f>
        <v>0</v>
      </c>
      <c r="Z38" s="75">
        <f>IEX!N38</f>
        <v>0</v>
      </c>
      <c r="AA38" s="117">
        <f>STOA!H38</f>
        <v>444.42</v>
      </c>
      <c r="AB38" s="117">
        <f>-STOA!N38</f>
        <v>-290.39</v>
      </c>
      <c r="AC38">
        <f t="shared" si="0"/>
        <v>16.764987887978084</v>
      </c>
      <c r="AD38">
        <f t="shared" si="1"/>
        <v>1304.9891526583608</v>
      </c>
      <c r="AE38">
        <f>'IDT-1'!B38</f>
        <v>26.574000000000002</v>
      </c>
      <c r="AF38" s="26"/>
      <c r="AG38">
        <f t="shared" si="2"/>
        <v>1331.5631526583609</v>
      </c>
      <c r="AI38" s="75">
        <f>PXIL!H38</f>
        <v>0</v>
      </c>
      <c r="AJ38" s="75">
        <f>PXIL!N38</f>
        <v>0</v>
      </c>
      <c r="AK38" s="75">
        <f>RTM_IEX!H38</f>
        <v>0</v>
      </c>
      <c r="AL38" s="75">
        <f>RTM_IEX!N38</f>
        <v>0</v>
      </c>
      <c r="AM38" s="75">
        <f>RTM_PXI!H38</f>
        <v>0</v>
      </c>
      <c r="AN38" s="75">
        <f>RTM_PXI!N38</f>
        <v>0</v>
      </c>
      <c r="AO38" s="192">
        <f>GDAM_IEX!H38</f>
        <v>0</v>
      </c>
      <c r="AP38" s="192">
        <f>GDAM_IEX!N38</f>
        <v>0</v>
      </c>
      <c r="AQ38" s="192">
        <f>GDAM_PXI!H38</f>
        <v>0</v>
      </c>
      <c r="AR38" s="192">
        <f>GDAM_PXI!N38</f>
        <v>0</v>
      </c>
      <c r="AU38">
        <v>36</v>
      </c>
    </row>
    <row r="39" spans="1:47">
      <c r="A39" t="s">
        <v>81</v>
      </c>
      <c r="E39">
        <f>GT_NG!P39</f>
        <v>14.952198543296465</v>
      </c>
      <c r="F39">
        <f>GT_Spot!P39</f>
        <v>0</v>
      </c>
      <c r="G39">
        <f>PPCL_NG!P39</f>
        <v>0</v>
      </c>
      <c r="H39">
        <f>PPCL_Spot!P39</f>
        <v>0</v>
      </c>
      <c r="I39">
        <f>Bawana_NG!P39</f>
        <v>77.47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BRPL_ISGS_exbus!BB39</f>
        <v>690.83407494174457</v>
      </c>
      <c r="P39" s="77">
        <v>117.66</v>
      </c>
      <c r="Q39" s="77">
        <v>38.14</v>
      </c>
      <c r="R39" s="80">
        <v>43.499999999999993</v>
      </c>
      <c r="S39" s="80">
        <v>0</v>
      </c>
      <c r="T39" s="78">
        <f>SUMPRODUCT(LTA!F39:AJ39,LTA!F$101:AJ$101,LTA!F$103:AJ$103)</f>
        <v>184.38</v>
      </c>
      <c r="U39" s="78">
        <f>SUMPRODUCT(LTA!F39:AJ39,LTA!F$102:AJ$102,LTA!F$103:AJ$103)</f>
        <v>9.9600000000000009</v>
      </c>
      <c r="V39" s="108">
        <f>SUMPRODUCT(MTOA!B39:G39,MTOA!B$102:G$102,MTOA!B$103:G$103)</f>
        <v>0</v>
      </c>
      <c r="W39" s="108">
        <f>SUMPRODUCT(MTOA!B39:G39,MTOA!B$101:G$101,MTOA!B$103:G$103)</f>
        <v>0</v>
      </c>
      <c r="X39">
        <v>0</v>
      </c>
      <c r="Y39" s="75">
        <f>IEX!H39</f>
        <v>0</v>
      </c>
      <c r="Z39" s="75">
        <f>IEX!N39</f>
        <v>0</v>
      </c>
      <c r="AA39" s="117">
        <f>STOA!H39</f>
        <v>372.97</v>
      </c>
      <c r="AB39" s="117">
        <f>-STOA!N39</f>
        <v>-290.39</v>
      </c>
      <c r="AC39">
        <f t="shared" si="0"/>
        <v>16.555830657838662</v>
      </c>
      <c r="AD39">
        <f t="shared" si="1"/>
        <v>1281.4304428272023</v>
      </c>
      <c r="AE39">
        <f>'IDT-1'!B39</f>
        <v>31.997</v>
      </c>
      <c r="AF39" s="26"/>
      <c r="AG39">
        <f t="shared" si="2"/>
        <v>1313.4274428272024</v>
      </c>
      <c r="AI39" s="75">
        <f>PXIL!H39</f>
        <v>0</v>
      </c>
      <c r="AJ39" s="75">
        <f>PXIL!N39</f>
        <v>0</v>
      </c>
      <c r="AK39" s="75">
        <f>RTM_IEX!H39</f>
        <v>0</v>
      </c>
      <c r="AL39" s="75">
        <f>RTM_IEX!N39</f>
        <v>0</v>
      </c>
      <c r="AM39" s="75">
        <f>RTM_PXI!H39</f>
        <v>0</v>
      </c>
      <c r="AN39" s="75">
        <f>RTM_PXI!N39</f>
        <v>0</v>
      </c>
      <c r="AO39" s="192">
        <f>GDAM_IEX!H39</f>
        <v>38.51</v>
      </c>
      <c r="AP39" s="192">
        <f>GDAM_IEX!N39</f>
        <v>0</v>
      </c>
      <c r="AQ39" s="192">
        <f>GDAM_PXI!H39</f>
        <v>0</v>
      </c>
      <c r="AR39" s="192">
        <f>GDAM_PXI!N39</f>
        <v>0</v>
      </c>
      <c r="AU39">
        <v>37</v>
      </c>
    </row>
    <row r="40" spans="1:47">
      <c r="A40" t="s">
        <v>82</v>
      </c>
      <c r="E40">
        <f>GT_NG!P40</f>
        <v>14.952198543296465</v>
      </c>
      <c r="F40">
        <f>GT_Spot!P40</f>
        <v>0</v>
      </c>
      <c r="G40">
        <f>PPCL_NG!P40</f>
        <v>0</v>
      </c>
      <c r="H40">
        <f>PPCL_Spot!P40</f>
        <v>0</v>
      </c>
      <c r="I40">
        <f>Bawana_NG!P40</f>
        <v>77.47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BRPL_ISGS_exbus!BB40</f>
        <v>680.94968553575586</v>
      </c>
      <c r="P40" s="77">
        <v>117.66</v>
      </c>
      <c r="Q40" s="77">
        <v>38.14</v>
      </c>
      <c r="R40" s="80">
        <v>43.499999999999993</v>
      </c>
      <c r="S40" s="80">
        <v>0</v>
      </c>
      <c r="T40" s="78">
        <f>SUMPRODUCT(LTA!F40:AJ40,LTA!F$101:AJ$101,LTA!F$103:AJ$103)</f>
        <v>211.86</v>
      </c>
      <c r="U40" s="78">
        <f>SUMPRODUCT(LTA!F40:AJ40,LTA!F$102:AJ$102,LTA!F$103:AJ$103)</f>
        <v>10.49</v>
      </c>
      <c r="V40" s="108">
        <f>SUMPRODUCT(MTOA!B40:G40,MTOA!B$102:G$102,MTOA!B$103:G$103)</f>
        <v>0</v>
      </c>
      <c r="W40" s="108">
        <f>SUMPRODUCT(MTOA!B40:G40,MTOA!B$101:G$101,MTOA!B$103:G$103)</f>
        <v>0</v>
      </c>
      <c r="X40">
        <v>0</v>
      </c>
      <c r="Y40" s="75">
        <f>IEX!H40</f>
        <v>27.43</v>
      </c>
      <c r="Z40" s="75">
        <f>IEX!N40</f>
        <v>0</v>
      </c>
      <c r="AA40" s="117">
        <f>STOA!H40</f>
        <v>374.45</v>
      </c>
      <c r="AB40" s="117">
        <f>-STOA!N40</f>
        <v>-290.39</v>
      </c>
      <c r="AC40">
        <f t="shared" si="0"/>
        <v>17.09250403106596</v>
      </c>
      <c r="AD40">
        <f t="shared" si="1"/>
        <v>1341.8793800479864</v>
      </c>
      <c r="AE40">
        <f>'IDT-1'!B40</f>
        <v>31.997</v>
      </c>
      <c r="AF40" s="26"/>
      <c r="AG40">
        <f t="shared" si="2"/>
        <v>1373.8763800479865</v>
      </c>
      <c r="AI40" s="75">
        <f>PXIL!H40</f>
        <v>0</v>
      </c>
      <c r="AJ40" s="75">
        <f>PXIL!N40</f>
        <v>0</v>
      </c>
      <c r="AK40" s="75">
        <f>RTM_IEX!H40</f>
        <v>51.98</v>
      </c>
      <c r="AL40" s="75">
        <f>RTM_IEX!N40</f>
        <v>0</v>
      </c>
      <c r="AM40" s="75">
        <f>RTM_PXI!H40</f>
        <v>0</v>
      </c>
      <c r="AN40" s="75">
        <f>RTM_PXI!N40</f>
        <v>0</v>
      </c>
      <c r="AO40" s="192">
        <f>GDAM_IEX!H40</f>
        <v>0.48</v>
      </c>
      <c r="AP40" s="192">
        <f>GDAM_IEX!N40</f>
        <v>0</v>
      </c>
      <c r="AQ40" s="192">
        <f>GDAM_PXI!H40</f>
        <v>0</v>
      </c>
      <c r="AR40" s="192">
        <f>GDAM_PXI!N40</f>
        <v>0</v>
      </c>
      <c r="AU40">
        <v>38</v>
      </c>
    </row>
    <row r="41" spans="1:47">
      <c r="A41" t="s">
        <v>83</v>
      </c>
      <c r="E41">
        <f>GT_NG!P41</f>
        <v>14.952198543296465</v>
      </c>
      <c r="F41">
        <f>GT_Spot!P41</f>
        <v>0</v>
      </c>
      <c r="G41">
        <f>PPCL_NG!P41</f>
        <v>0</v>
      </c>
      <c r="H41">
        <f>PPCL_Spot!P41</f>
        <v>0</v>
      </c>
      <c r="I41">
        <f>Bawana_NG!P41</f>
        <v>99.618354883989767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BRPL_ISGS_exbus!BB41</f>
        <v>659.01788817210627</v>
      </c>
      <c r="P41" s="77">
        <v>117.66</v>
      </c>
      <c r="Q41" s="77">
        <v>38.14</v>
      </c>
      <c r="R41" s="80">
        <v>43.499999999999993</v>
      </c>
      <c r="S41" s="80">
        <v>0</v>
      </c>
      <c r="T41" s="78">
        <f>SUMPRODUCT(LTA!F41:AJ41,LTA!F$101:AJ$101,LTA!F$103:AJ$103)</f>
        <v>233.18000000000004</v>
      </c>
      <c r="U41" s="78">
        <f>SUMPRODUCT(LTA!F41:AJ41,LTA!F$102:AJ$102,LTA!F$103:AJ$103)</f>
        <v>10.84</v>
      </c>
      <c r="V41" s="108">
        <f>SUMPRODUCT(MTOA!B41:G41,MTOA!B$102:G$102,MTOA!B$103:G$103)</f>
        <v>0</v>
      </c>
      <c r="W41" s="108">
        <f>SUMPRODUCT(MTOA!B41:G41,MTOA!B$101:G$101,MTOA!B$103:G$103)</f>
        <v>0</v>
      </c>
      <c r="X41">
        <v>0</v>
      </c>
      <c r="Y41" s="75">
        <f>IEX!H41</f>
        <v>38.5</v>
      </c>
      <c r="Z41" s="75">
        <f>IEX!N41</f>
        <v>0</v>
      </c>
      <c r="AA41" s="117">
        <f>STOA!H41</f>
        <v>392.48</v>
      </c>
      <c r="AB41" s="117">
        <f>-STOA!N41</f>
        <v>-290.39</v>
      </c>
      <c r="AC41">
        <f t="shared" si="0"/>
        <v>17.376009737244953</v>
      </c>
      <c r="AD41">
        <f t="shared" si="1"/>
        <v>1373.8124318621474</v>
      </c>
      <c r="AE41">
        <f>'IDT-1'!B41</f>
        <v>21.151</v>
      </c>
      <c r="AF41" s="26"/>
      <c r="AG41">
        <f t="shared" si="2"/>
        <v>1394.9634318621474</v>
      </c>
      <c r="AI41" s="75">
        <f>PXIL!H41</f>
        <v>0</v>
      </c>
      <c r="AJ41" s="75">
        <f>PXIL!N41</f>
        <v>0</v>
      </c>
      <c r="AK41" s="75">
        <f>RTM_IEX!H41</f>
        <v>33.69</v>
      </c>
      <c r="AL41" s="75">
        <f>RTM_IEX!N41</f>
        <v>0</v>
      </c>
      <c r="AM41" s="75">
        <f>RTM_PXI!H41</f>
        <v>0</v>
      </c>
      <c r="AN41" s="75">
        <f>RTM_PXI!N41</f>
        <v>0</v>
      </c>
      <c r="AO41" s="192">
        <f>GDAM_IEX!H41</f>
        <v>0</v>
      </c>
      <c r="AP41" s="192">
        <f>GDAM_IEX!N41</f>
        <v>0</v>
      </c>
      <c r="AQ41" s="192">
        <f>GDAM_PXI!H41</f>
        <v>0</v>
      </c>
      <c r="AR41" s="192">
        <f>GDAM_PXI!N41</f>
        <v>0</v>
      </c>
      <c r="AU41">
        <v>39</v>
      </c>
    </row>
    <row r="42" spans="1:47">
      <c r="A42" t="s">
        <v>84</v>
      </c>
      <c r="E42">
        <f>GT_NG!P42</f>
        <v>14.952198543296465</v>
      </c>
      <c r="F42">
        <f>GT_Spot!P42</f>
        <v>0</v>
      </c>
      <c r="G42">
        <f>PPCL_NG!P42</f>
        <v>0</v>
      </c>
      <c r="H42">
        <f>PPCL_Spot!P42</f>
        <v>0</v>
      </c>
      <c r="I42">
        <f>Bawana_NG!P42</f>
        <v>99.618354883989767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BRPL_ISGS_exbus!BB42</f>
        <v>659.01788817210627</v>
      </c>
      <c r="P42" s="77">
        <v>117.66</v>
      </c>
      <c r="Q42" s="77">
        <v>38.14</v>
      </c>
      <c r="R42" s="80">
        <v>43.499999999999993</v>
      </c>
      <c r="S42" s="80">
        <v>0</v>
      </c>
      <c r="T42" s="78">
        <f>SUMPRODUCT(LTA!F42:AJ42,LTA!F$101:AJ$101,LTA!F$103:AJ$103)</f>
        <v>255.56999999999996</v>
      </c>
      <c r="U42" s="78">
        <f>SUMPRODUCT(LTA!F42:AJ42,LTA!F$102:AJ$102,LTA!F$103:AJ$103)</f>
        <v>11.35</v>
      </c>
      <c r="V42" s="108">
        <f>SUMPRODUCT(MTOA!B42:G42,MTOA!B$102:G$102,MTOA!B$103:G$103)</f>
        <v>0</v>
      </c>
      <c r="W42" s="108">
        <f>SUMPRODUCT(MTOA!B42:G42,MTOA!B$101:G$101,MTOA!B$103:G$103)</f>
        <v>0</v>
      </c>
      <c r="X42">
        <v>0</v>
      </c>
      <c r="Y42" s="75">
        <f>IEX!H42</f>
        <v>0</v>
      </c>
      <c r="Z42" s="75">
        <f>IEX!N42</f>
        <v>0</v>
      </c>
      <c r="AA42" s="117">
        <f>STOA!H42</f>
        <v>395.98</v>
      </c>
      <c r="AB42" s="117">
        <f>-STOA!N42</f>
        <v>-290.39</v>
      </c>
      <c r="AC42">
        <f t="shared" si="0"/>
        <v>17.235649737244952</v>
      </c>
      <c r="AD42">
        <f t="shared" si="1"/>
        <v>1358.0027918621472</v>
      </c>
      <c r="AE42">
        <f>'IDT-1'!B42</f>
        <v>21.151</v>
      </c>
      <c r="AF42" s="26"/>
      <c r="AG42">
        <f t="shared" si="2"/>
        <v>1379.1537918621473</v>
      </c>
      <c r="AI42" s="75">
        <f>PXIL!H42</f>
        <v>0</v>
      </c>
      <c r="AJ42" s="75">
        <f>PXIL!N42</f>
        <v>0</v>
      </c>
      <c r="AK42" s="75">
        <f>RTM_IEX!H42</f>
        <v>0</v>
      </c>
      <c r="AL42" s="75">
        <f>RTM_IEX!N42</f>
        <v>0</v>
      </c>
      <c r="AM42" s="75">
        <f>RTM_PXI!H42</f>
        <v>0</v>
      </c>
      <c r="AN42" s="75">
        <f>RTM_PXI!N42</f>
        <v>0</v>
      </c>
      <c r="AO42" s="192">
        <f>GDAM_IEX!H42</f>
        <v>29.84</v>
      </c>
      <c r="AP42" s="192">
        <f>GDAM_IEX!N42</f>
        <v>0</v>
      </c>
      <c r="AQ42" s="192">
        <f>GDAM_PXI!H42</f>
        <v>0</v>
      </c>
      <c r="AR42" s="192">
        <f>GDAM_PXI!N42</f>
        <v>0</v>
      </c>
      <c r="AU42">
        <v>40</v>
      </c>
    </row>
    <row r="43" spans="1:47">
      <c r="A43" t="s">
        <v>85</v>
      </c>
      <c r="E43">
        <f>GT_NG!P43</f>
        <v>14.952198543296465</v>
      </c>
      <c r="F43">
        <f>GT_Spot!P43</f>
        <v>0</v>
      </c>
      <c r="G43">
        <f>PPCL_NG!P43</f>
        <v>0</v>
      </c>
      <c r="H43">
        <f>PPCL_Spot!P43</f>
        <v>0</v>
      </c>
      <c r="I43">
        <f>Bawana_NG!P43</f>
        <v>77.47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BRPL_ISGS_exbus!BB43</f>
        <v>659.26395027032049</v>
      </c>
      <c r="P43" s="77">
        <v>117.66</v>
      </c>
      <c r="Q43" s="77">
        <v>38.14</v>
      </c>
      <c r="R43" s="80">
        <v>43.499999999999993</v>
      </c>
      <c r="S43" s="80">
        <v>0</v>
      </c>
      <c r="T43" s="78">
        <f>SUMPRODUCT(LTA!F43:AJ43,LTA!F$101:AJ$101,LTA!F$103:AJ$103)</f>
        <v>277.02</v>
      </c>
      <c r="U43" s="78">
        <f>SUMPRODUCT(LTA!F43:AJ43,LTA!F$102:AJ$102,LTA!F$103:AJ$103)</f>
        <v>11.46</v>
      </c>
      <c r="V43" s="108">
        <f>SUMPRODUCT(MTOA!B43:G43,MTOA!B$102:G$102,MTOA!B$103:G$103)</f>
        <v>0</v>
      </c>
      <c r="W43" s="108">
        <f>SUMPRODUCT(MTOA!B43:G43,MTOA!B$101:G$101,MTOA!B$103:G$103)</f>
        <v>0</v>
      </c>
      <c r="X43">
        <v>0</v>
      </c>
      <c r="Y43" s="75">
        <f>IEX!H43</f>
        <v>0</v>
      </c>
      <c r="Z43" s="75">
        <f>IEX!N43</f>
        <v>0</v>
      </c>
      <c r="AA43" s="117">
        <f>STOA!H43</f>
        <v>403.67999999999995</v>
      </c>
      <c r="AB43" s="117">
        <f>-STOA!N43</f>
        <v>-290.39</v>
      </c>
      <c r="AC43">
        <f t="shared" si="0"/>
        <v>17.238395346040861</v>
      </c>
      <c r="AD43">
        <f t="shared" si="1"/>
        <v>1330.1877534675764</v>
      </c>
      <c r="AE43">
        <f>'IDT-1'!B43</f>
        <v>21.151</v>
      </c>
      <c r="AF43" s="26"/>
      <c r="AG43">
        <f t="shared" si="2"/>
        <v>1351.3387534675765</v>
      </c>
      <c r="AI43" s="75">
        <f>PXIL!H43</f>
        <v>0</v>
      </c>
      <c r="AJ43" s="75">
        <f>PXIL!N43</f>
        <v>0</v>
      </c>
      <c r="AK43" s="75">
        <f>RTM_IEX!H43</f>
        <v>0</v>
      </c>
      <c r="AL43" s="75">
        <f>RTM_IEX!N43</f>
        <v>-14</v>
      </c>
      <c r="AM43" s="75">
        <f>RTM_PXI!H43</f>
        <v>0</v>
      </c>
      <c r="AN43" s="75">
        <f>RTM_PXI!N43</f>
        <v>0</v>
      </c>
      <c r="AO43" s="192">
        <f>GDAM_IEX!H43</f>
        <v>8.67</v>
      </c>
      <c r="AP43" s="192">
        <f>GDAM_IEX!N43</f>
        <v>0</v>
      </c>
      <c r="AQ43" s="192">
        <f>GDAM_PXI!H43</f>
        <v>0</v>
      </c>
      <c r="AR43" s="192">
        <f>GDAM_PXI!N43</f>
        <v>0</v>
      </c>
      <c r="AU43">
        <v>41</v>
      </c>
    </row>
    <row r="44" spans="1:47">
      <c r="A44" t="s">
        <v>86</v>
      </c>
      <c r="E44">
        <f>GT_NG!P44</f>
        <v>14.952198543296465</v>
      </c>
      <c r="F44">
        <f>GT_Spot!P44</f>
        <v>0</v>
      </c>
      <c r="G44">
        <f>PPCL_NG!P44</f>
        <v>0</v>
      </c>
      <c r="H44">
        <f>PPCL_Spot!P44</f>
        <v>0</v>
      </c>
      <c r="I44">
        <f>Bawana_NG!P44</f>
        <v>77.47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BRPL_ISGS_exbus!BB44</f>
        <v>659.26395027032049</v>
      </c>
      <c r="P44" s="77">
        <v>117.66</v>
      </c>
      <c r="Q44" s="77">
        <v>38.14</v>
      </c>
      <c r="R44" s="80">
        <v>43.499999999999993</v>
      </c>
      <c r="S44" s="80">
        <v>0</v>
      </c>
      <c r="T44" s="78">
        <f>SUMPRODUCT(LTA!F44:AJ44,LTA!F$101:AJ$101,LTA!F$103:AJ$103)</f>
        <v>296.11999999999995</v>
      </c>
      <c r="U44" s="78">
        <f>SUMPRODUCT(LTA!F44:AJ44,LTA!F$102:AJ$102,LTA!F$103:AJ$103)</f>
        <v>11.76</v>
      </c>
      <c r="V44" s="108">
        <f>SUMPRODUCT(MTOA!B44:G44,MTOA!B$102:G$102,MTOA!B$103:G$103)</f>
        <v>0</v>
      </c>
      <c r="W44" s="108">
        <f>SUMPRODUCT(MTOA!B44:G44,MTOA!B$101:G$101,MTOA!B$103:G$103)</f>
        <v>0</v>
      </c>
      <c r="X44">
        <v>0</v>
      </c>
      <c r="Y44" s="75">
        <f>IEX!H44</f>
        <v>0</v>
      </c>
      <c r="Z44" s="75">
        <f>IEX!N44</f>
        <v>0</v>
      </c>
      <c r="AA44" s="117">
        <f>STOA!H44</f>
        <v>401.04999999999995</v>
      </c>
      <c r="AB44" s="117">
        <f>-STOA!N44</f>
        <v>-290.39</v>
      </c>
      <c r="AC44">
        <f t="shared" si="0"/>
        <v>17.278573560730127</v>
      </c>
      <c r="AD44">
        <f t="shared" si="1"/>
        <v>1362.8375752528864</v>
      </c>
      <c r="AE44">
        <f>'IDT-1'!B44</f>
        <v>21.151</v>
      </c>
      <c r="AF44" s="26"/>
      <c r="AG44">
        <f t="shared" si="2"/>
        <v>1383.9885752528864</v>
      </c>
      <c r="AI44" s="75">
        <f>PXIL!H44</f>
        <v>0</v>
      </c>
      <c r="AJ44" s="75">
        <f>PXIL!N44</f>
        <v>0</v>
      </c>
      <c r="AK44" s="75">
        <f>RTM_IEX!H44</f>
        <v>10.59</v>
      </c>
      <c r="AL44" s="75">
        <f>RTM_IEX!N44</f>
        <v>0</v>
      </c>
      <c r="AM44" s="75">
        <f>RTM_PXI!H44</f>
        <v>0</v>
      </c>
      <c r="AN44" s="75">
        <f>RTM_PXI!N44</f>
        <v>0</v>
      </c>
      <c r="AO44" s="192">
        <f>GDAM_IEX!H44</f>
        <v>0</v>
      </c>
      <c r="AP44" s="192">
        <f>GDAM_IEX!N44</f>
        <v>0</v>
      </c>
      <c r="AQ44" s="192">
        <f>GDAM_PXI!H44</f>
        <v>0</v>
      </c>
      <c r="AR44" s="192">
        <f>GDAM_PXI!N44</f>
        <v>0</v>
      </c>
      <c r="AU44">
        <v>42</v>
      </c>
    </row>
    <row r="45" spans="1:47">
      <c r="A45" t="s">
        <v>87</v>
      </c>
      <c r="E45">
        <f>GT_NG!P45</f>
        <v>14.304575707154742</v>
      </c>
      <c r="F45">
        <f>GT_Spot!P45</f>
        <v>0</v>
      </c>
      <c r="G45">
        <f>PPCL_NG!P45</f>
        <v>0</v>
      </c>
      <c r="H45">
        <f>PPCL_Spot!P45</f>
        <v>0</v>
      </c>
      <c r="I45">
        <f>Bawana_NG!P45</f>
        <v>77.47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BRPL_ISGS_exbus!BB45</f>
        <v>620.03936820010153</v>
      </c>
      <c r="P45" s="77">
        <v>117.66</v>
      </c>
      <c r="Q45" s="77">
        <v>38.14</v>
      </c>
      <c r="R45" s="80">
        <v>43.499999999999993</v>
      </c>
      <c r="S45" s="80">
        <v>0</v>
      </c>
      <c r="T45" s="78">
        <f>SUMPRODUCT(LTA!F45:AJ45,LTA!F$101:AJ$101,LTA!F$103:AJ$103)</f>
        <v>308.02</v>
      </c>
      <c r="U45" s="78">
        <f>SUMPRODUCT(LTA!F45:AJ45,LTA!F$102:AJ$102,LTA!F$103:AJ$103)</f>
        <v>11.7</v>
      </c>
      <c r="V45" s="108">
        <f>SUMPRODUCT(MTOA!B45:G45,MTOA!B$102:G$102,MTOA!B$103:G$103)</f>
        <v>0</v>
      </c>
      <c r="W45" s="108">
        <f>SUMPRODUCT(MTOA!B45:G45,MTOA!B$101:G$101,MTOA!B$103:G$103)</f>
        <v>0</v>
      </c>
      <c r="X45">
        <v>0</v>
      </c>
      <c r="Y45" s="75">
        <f>IEX!H45</f>
        <v>0</v>
      </c>
      <c r="Z45" s="75">
        <f>IEX!N45</f>
        <v>0</v>
      </c>
      <c r="AA45" s="117">
        <f>STOA!H45</f>
        <v>373.65999999999997</v>
      </c>
      <c r="AB45" s="117">
        <f>-STOA!N45</f>
        <v>-290.39</v>
      </c>
      <c r="AC45">
        <f t="shared" si="0"/>
        <v>16.917930157554157</v>
      </c>
      <c r="AD45">
        <f t="shared" si="1"/>
        <v>1322.2160137497024</v>
      </c>
      <c r="AE45">
        <f>'IDT-1'!B45</f>
        <v>21.151</v>
      </c>
      <c r="AF45" s="26"/>
      <c r="AG45">
        <f t="shared" si="2"/>
        <v>1343.3670137497024</v>
      </c>
      <c r="AI45" s="75">
        <f>PXIL!H45</f>
        <v>0</v>
      </c>
      <c r="AJ45" s="75">
        <f>PXIL!N45</f>
        <v>0</v>
      </c>
      <c r="AK45" s="75">
        <f>RTM_IEX!H45</f>
        <v>25.03</v>
      </c>
      <c r="AL45" s="75">
        <f>RTM_IEX!N45</f>
        <v>0</v>
      </c>
      <c r="AM45" s="75">
        <f>RTM_PXI!H45</f>
        <v>0</v>
      </c>
      <c r="AN45" s="75">
        <f>RTM_PXI!N45</f>
        <v>0</v>
      </c>
      <c r="AO45" s="192">
        <f>GDAM_IEX!H45</f>
        <v>0</v>
      </c>
      <c r="AP45" s="192">
        <f>GDAM_IEX!N45</f>
        <v>0</v>
      </c>
      <c r="AQ45" s="192">
        <f>GDAM_PXI!H45</f>
        <v>0</v>
      </c>
      <c r="AR45" s="192">
        <f>GDAM_PXI!N45</f>
        <v>0</v>
      </c>
      <c r="AU45">
        <v>43</v>
      </c>
    </row>
    <row r="46" spans="1:47">
      <c r="A46" t="s">
        <v>88</v>
      </c>
      <c r="E46">
        <f>GT_NG!P46</f>
        <v>14.304575707154742</v>
      </c>
      <c r="F46">
        <f>GT_Spot!P46</f>
        <v>0</v>
      </c>
      <c r="G46">
        <f>PPCL_NG!P46</f>
        <v>0</v>
      </c>
      <c r="H46">
        <f>PPCL_Spot!P46</f>
        <v>0</v>
      </c>
      <c r="I46">
        <f>Bawana_NG!P46</f>
        <v>77.47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BRPL_ISGS_exbus!BB46</f>
        <v>620.03936820010153</v>
      </c>
      <c r="P46" s="77">
        <v>117.66</v>
      </c>
      <c r="Q46" s="77">
        <v>38.14</v>
      </c>
      <c r="R46" s="80">
        <v>43.499999999999993</v>
      </c>
      <c r="S46" s="80">
        <v>0</v>
      </c>
      <c r="T46" s="78">
        <f>SUMPRODUCT(LTA!F46:AJ46,LTA!F$101:AJ$101,LTA!F$103:AJ$103)</f>
        <v>323.58</v>
      </c>
      <c r="U46" s="78">
        <f>SUMPRODUCT(LTA!F46:AJ46,LTA!F$102:AJ$102,LTA!F$103:AJ$103)</f>
        <v>11.34</v>
      </c>
      <c r="V46" s="108">
        <f>SUMPRODUCT(MTOA!B46:G46,MTOA!B$102:G$102,MTOA!B$103:G$103)</f>
        <v>0</v>
      </c>
      <c r="W46" s="108">
        <f>SUMPRODUCT(MTOA!B46:G46,MTOA!B$101:G$101,MTOA!B$103:G$103)</f>
        <v>0</v>
      </c>
      <c r="X46">
        <v>0</v>
      </c>
      <c r="Y46" s="75">
        <f>IEX!H46</f>
        <v>0</v>
      </c>
      <c r="Z46" s="75">
        <f>IEX!N46</f>
        <v>0</v>
      </c>
      <c r="AA46" s="117">
        <f>STOA!H46</f>
        <v>360.62</v>
      </c>
      <c r="AB46" s="117">
        <f>-STOA!N46</f>
        <v>-290.39</v>
      </c>
      <c r="AC46">
        <f t="shared" si="0"/>
        <v>17.013146157554154</v>
      </c>
      <c r="AD46">
        <f t="shared" si="1"/>
        <v>1332.9407977497024</v>
      </c>
      <c r="AE46">
        <f>'IDT-1'!B46</f>
        <v>21.151</v>
      </c>
      <c r="AF46" s="26"/>
      <c r="AG46">
        <f t="shared" si="2"/>
        <v>1354.0917977497024</v>
      </c>
      <c r="AI46" s="75">
        <f>PXIL!H46</f>
        <v>0</v>
      </c>
      <c r="AJ46" s="75">
        <f>PXIL!N46</f>
        <v>0</v>
      </c>
      <c r="AK46" s="75">
        <f>RTM_IEX!H46</f>
        <v>33.69</v>
      </c>
      <c r="AL46" s="75">
        <f>RTM_IEX!N46</f>
        <v>0</v>
      </c>
      <c r="AM46" s="75">
        <f>RTM_PXI!H46</f>
        <v>0</v>
      </c>
      <c r="AN46" s="75">
        <f>RTM_PXI!N46</f>
        <v>0</v>
      </c>
      <c r="AO46" s="192">
        <f>GDAM_IEX!H46</f>
        <v>0</v>
      </c>
      <c r="AP46" s="192">
        <f>GDAM_IEX!N46</f>
        <v>0</v>
      </c>
      <c r="AQ46" s="192">
        <f>GDAM_PXI!H46</f>
        <v>0</v>
      </c>
      <c r="AR46" s="192">
        <f>GDAM_PXI!N46</f>
        <v>0</v>
      </c>
      <c r="AU46">
        <v>44</v>
      </c>
    </row>
    <row r="47" spans="1:47">
      <c r="A47" t="s">
        <v>89</v>
      </c>
      <c r="E47">
        <f>GT_NG!P47</f>
        <v>14.304575707154742</v>
      </c>
      <c r="F47">
        <f>GT_Spot!P47</f>
        <v>0</v>
      </c>
      <c r="G47">
        <f>PPCL_NG!P47</f>
        <v>0</v>
      </c>
      <c r="H47">
        <f>PPCL_Spot!P47</f>
        <v>0</v>
      </c>
      <c r="I47">
        <f>Bawana_NG!P47</f>
        <v>77.47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BRPL_ISGS_exbus!BB47</f>
        <v>634.02372566992869</v>
      </c>
      <c r="P47" s="77">
        <v>117.66</v>
      </c>
      <c r="Q47" s="77">
        <v>38.14</v>
      </c>
      <c r="R47" s="80">
        <v>43.499999999999993</v>
      </c>
      <c r="S47" s="80">
        <v>0</v>
      </c>
      <c r="T47" s="78">
        <f>SUMPRODUCT(LTA!F47:AJ47,LTA!F$101:AJ$101,LTA!F$103:AJ$103)</f>
        <v>335.09999999999997</v>
      </c>
      <c r="U47" s="78">
        <f>SUMPRODUCT(LTA!F47:AJ47,LTA!F$102:AJ$102,LTA!F$103:AJ$103)</f>
        <v>10.530000000000001</v>
      </c>
      <c r="V47" s="108">
        <f>SUMPRODUCT(MTOA!B47:G47,MTOA!B$102:G$102,MTOA!B$103:G$103)</f>
        <v>0</v>
      </c>
      <c r="W47" s="108">
        <f>SUMPRODUCT(MTOA!B47:G47,MTOA!B$101:G$101,MTOA!B$103:G$103)</f>
        <v>0</v>
      </c>
      <c r="X47">
        <v>0</v>
      </c>
      <c r="Y47" s="75">
        <f>IEX!H47</f>
        <v>0</v>
      </c>
      <c r="Z47" s="75">
        <f>IEX!N47</f>
        <v>0</v>
      </c>
      <c r="AA47" s="117">
        <f>STOA!H47</f>
        <v>322.12</v>
      </c>
      <c r="AB47" s="117">
        <f>-STOA!N47</f>
        <v>-290.39</v>
      </c>
      <c r="AC47">
        <f t="shared" si="0"/>
        <v>17.01028050328863</v>
      </c>
      <c r="AD47">
        <f t="shared" si="1"/>
        <v>1332.6180208737949</v>
      </c>
      <c r="AE47">
        <f>'IDT-1'!B47</f>
        <v>26.574000000000002</v>
      </c>
      <c r="AF47" s="26"/>
      <c r="AG47">
        <f t="shared" si="2"/>
        <v>1359.1920208737949</v>
      </c>
      <c r="AI47" s="75">
        <f>PXIL!H47</f>
        <v>0</v>
      </c>
      <c r="AJ47" s="75">
        <f>PXIL!N47</f>
        <v>0</v>
      </c>
      <c r="AK47" s="75">
        <f>RTM_IEX!H47</f>
        <v>47.17</v>
      </c>
      <c r="AL47" s="75">
        <f>RTM_IEX!N47</f>
        <v>0</v>
      </c>
      <c r="AM47" s="75">
        <f>RTM_PXI!H47</f>
        <v>0</v>
      </c>
      <c r="AN47" s="75">
        <f>RTM_PXI!N47</f>
        <v>0</v>
      </c>
      <c r="AO47" s="192">
        <f>GDAM_IEX!H47</f>
        <v>0</v>
      </c>
      <c r="AP47" s="192">
        <f>GDAM_IEX!N47</f>
        <v>0</v>
      </c>
      <c r="AQ47" s="192">
        <f>GDAM_PXI!H47</f>
        <v>0</v>
      </c>
      <c r="AR47" s="192">
        <f>GDAM_PXI!N47</f>
        <v>0</v>
      </c>
      <c r="AU47">
        <v>45</v>
      </c>
    </row>
    <row r="48" spans="1:47">
      <c r="A48" t="s">
        <v>90</v>
      </c>
      <c r="E48">
        <f>GT_NG!P48</f>
        <v>14.304575707154742</v>
      </c>
      <c r="F48">
        <f>GT_Spot!P48</f>
        <v>0</v>
      </c>
      <c r="G48">
        <f>PPCL_NG!P48</f>
        <v>0</v>
      </c>
      <c r="H48">
        <f>PPCL_Spot!P48</f>
        <v>0</v>
      </c>
      <c r="I48">
        <f>Bawana_NG!P48</f>
        <v>77.47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BRPL_ISGS_exbus!BB48</f>
        <v>634.02372566992869</v>
      </c>
      <c r="P48" s="77">
        <v>117.66</v>
      </c>
      <c r="Q48" s="77">
        <v>38.14</v>
      </c>
      <c r="R48" s="80">
        <v>43.499999999999993</v>
      </c>
      <c r="S48" s="80">
        <v>0</v>
      </c>
      <c r="T48" s="78">
        <f>SUMPRODUCT(LTA!F48:AJ48,LTA!F$101:AJ$101,LTA!F$103:AJ$103)</f>
        <v>344.01</v>
      </c>
      <c r="U48" s="78">
        <f>SUMPRODUCT(LTA!F48:AJ48,LTA!F$102:AJ$102,LTA!F$103:AJ$103)</f>
        <v>9.8999999999999986</v>
      </c>
      <c r="V48" s="108">
        <f>SUMPRODUCT(MTOA!B48:G48,MTOA!B$102:G$102,MTOA!B$103:G$103)</f>
        <v>0</v>
      </c>
      <c r="W48" s="108">
        <f>SUMPRODUCT(MTOA!B48:G48,MTOA!B$101:G$101,MTOA!B$103:G$103)</f>
        <v>0</v>
      </c>
      <c r="X48">
        <v>0</v>
      </c>
      <c r="Y48" s="75">
        <f>IEX!H48</f>
        <v>0</v>
      </c>
      <c r="Z48" s="75">
        <f>IEX!N48</f>
        <v>0</v>
      </c>
      <c r="AA48" s="117">
        <f>STOA!H48</f>
        <v>298.06</v>
      </c>
      <c r="AB48" s="117">
        <f>-STOA!N48</f>
        <v>-290.39</v>
      </c>
      <c r="AC48">
        <f t="shared" si="0"/>
        <v>16.744344503288637</v>
      </c>
      <c r="AD48">
        <f t="shared" si="1"/>
        <v>1302.6639568737951</v>
      </c>
      <c r="AE48">
        <f>'IDT-1'!B48</f>
        <v>26.574000000000002</v>
      </c>
      <c r="AF48" s="26"/>
      <c r="AG48">
        <f t="shared" si="2"/>
        <v>1329.2379568737952</v>
      </c>
      <c r="AI48" s="75">
        <f>PXIL!H48</f>
        <v>0</v>
      </c>
      <c r="AJ48" s="75">
        <f>PXIL!N48</f>
        <v>0</v>
      </c>
      <c r="AK48" s="75">
        <f>RTM_IEX!H48</f>
        <v>32.729999999999997</v>
      </c>
      <c r="AL48" s="75">
        <f>RTM_IEX!N48</f>
        <v>0</v>
      </c>
      <c r="AM48" s="75">
        <f>RTM_PXI!H48</f>
        <v>0</v>
      </c>
      <c r="AN48" s="75">
        <f>RTM_PXI!N48</f>
        <v>0</v>
      </c>
      <c r="AO48" s="192">
        <f>GDAM_IEX!H48</f>
        <v>0</v>
      </c>
      <c r="AP48" s="192">
        <f>GDAM_IEX!N48</f>
        <v>0</v>
      </c>
      <c r="AQ48" s="192">
        <f>GDAM_PXI!H48</f>
        <v>0</v>
      </c>
      <c r="AR48" s="192">
        <f>GDAM_PXI!N48</f>
        <v>0</v>
      </c>
      <c r="AU48">
        <v>46</v>
      </c>
    </row>
    <row r="49" spans="1:47">
      <c r="A49" t="s">
        <v>91</v>
      </c>
      <c r="E49">
        <f>GT_NG!P49</f>
        <v>14.304575707154742</v>
      </c>
      <c r="F49">
        <f>GT_Spot!P49</f>
        <v>0</v>
      </c>
      <c r="G49">
        <f>PPCL_NG!P49</f>
        <v>0</v>
      </c>
      <c r="H49">
        <f>PPCL_Spot!P49</f>
        <v>0</v>
      </c>
      <c r="I49">
        <f>Bawana_NG!P49</f>
        <v>77.47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BRPL_ISGS_exbus!BB49</f>
        <v>653.87974016005626</v>
      </c>
      <c r="P49" s="77">
        <v>117.66</v>
      </c>
      <c r="Q49" s="77">
        <v>38.14</v>
      </c>
      <c r="R49" s="80">
        <v>43.499999999999993</v>
      </c>
      <c r="S49" s="80">
        <v>0</v>
      </c>
      <c r="T49" s="78">
        <f>SUMPRODUCT(LTA!F49:AJ49,LTA!F$101:AJ$101,LTA!F$103:AJ$103)</f>
        <v>348.01</v>
      </c>
      <c r="U49" s="78">
        <f>SUMPRODUCT(LTA!F49:AJ49,LTA!F$102:AJ$102,LTA!F$103:AJ$103)</f>
        <v>9.0300000000000011</v>
      </c>
      <c r="V49" s="108">
        <f>SUMPRODUCT(MTOA!B49:G49,MTOA!B$102:G$102,MTOA!B$103:G$103)</f>
        <v>0</v>
      </c>
      <c r="W49" s="108">
        <f>SUMPRODUCT(MTOA!B49:G49,MTOA!B$101:G$101,MTOA!B$103:G$103)</f>
        <v>0</v>
      </c>
      <c r="X49">
        <v>0</v>
      </c>
      <c r="Y49" s="75">
        <f>IEX!H49</f>
        <v>0</v>
      </c>
      <c r="Z49" s="75">
        <f>IEX!N49</f>
        <v>0</v>
      </c>
      <c r="AA49" s="117">
        <f>STOA!H49</f>
        <v>288.43</v>
      </c>
      <c r="AB49" s="117">
        <f>-STOA!N49</f>
        <v>-290.39</v>
      </c>
      <c r="AC49">
        <f t="shared" si="0"/>
        <v>16.866831639034199</v>
      </c>
      <c r="AD49">
        <f t="shared" si="1"/>
        <v>1250.167484228177</v>
      </c>
      <c r="AE49">
        <f>'IDT-1'!B49</f>
        <v>23.861999999999998</v>
      </c>
      <c r="AF49" s="26"/>
      <c r="AG49">
        <f t="shared" si="2"/>
        <v>1274.0294842281771</v>
      </c>
      <c r="AI49" s="75">
        <f>PXIL!H49</f>
        <v>0</v>
      </c>
      <c r="AJ49" s="75">
        <f>PXIL!N49</f>
        <v>0</v>
      </c>
      <c r="AK49" s="75">
        <f>RTM_IEX!H49</f>
        <v>0</v>
      </c>
      <c r="AL49" s="75">
        <f>RTM_IEX!N49</f>
        <v>-33</v>
      </c>
      <c r="AM49" s="75">
        <f>RTM_PXI!H49</f>
        <v>0</v>
      </c>
      <c r="AN49" s="75">
        <f>RTM_PXI!N49</f>
        <v>0</v>
      </c>
      <c r="AO49" s="192">
        <f>GDAM_IEX!H49</f>
        <v>0</v>
      </c>
      <c r="AP49" s="192">
        <f>GDAM_IEX!N49</f>
        <v>0</v>
      </c>
      <c r="AQ49" s="192">
        <f>GDAM_PXI!H49</f>
        <v>0</v>
      </c>
      <c r="AR49" s="192">
        <f>GDAM_PXI!N49</f>
        <v>0</v>
      </c>
      <c r="AU49">
        <v>47</v>
      </c>
    </row>
    <row r="50" spans="1:47">
      <c r="A50" t="s">
        <v>92</v>
      </c>
      <c r="E50">
        <f>GT_NG!P50</f>
        <v>14.304575707154742</v>
      </c>
      <c r="F50">
        <f>GT_Spot!P50</f>
        <v>0</v>
      </c>
      <c r="G50">
        <f>PPCL_NG!P50</f>
        <v>0</v>
      </c>
      <c r="H50">
        <f>PPCL_Spot!P50</f>
        <v>0</v>
      </c>
      <c r="I50">
        <f>Bawana_NG!P50</f>
        <v>77.47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BRPL_ISGS_exbus!BB50</f>
        <v>642.10809528111247</v>
      </c>
      <c r="P50" s="77">
        <v>117.66</v>
      </c>
      <c r="Q50" s="77">
        <v>38.14</v>
      </c>
      <c r="R50" s="80">
        <v>43.499999999999993</v>
      </c>
      <c r="S50" s="80">
        <v>0</v>
      </c>
      <c r="T50" s="78">
        <f>SUMPRODUCT(LTA!F50:AJ50,LTA!F$101:AJ$101,LTA!F$103:AJ$103)</f>
        <v>352.09999999999997</v>
      </c>
      <c r="U50" s="78">
        <f>SUMPRODUCT(LTA!F50:AJ50,LTA!F$102:AJ$102,LTA!F$103:AJ$103)</f>
        <v>8.1999999999999993</v>
      </c>
      <c r="V50" s="108">
        <f>SUMPRODUCT(MTOA!B50:G50,MTOA!B$102:G$102,MTOA!B$103:G$103)</f>
        <v>0</v>
      </c>
      <c r="W50" s="108">
        <f>SUMPRODUCT(MTOA!B50:G50,MTOA!B$101:G$101,MTOA!B$103:G$103)</f>
        <v>0</v>
      </c>
      <c r="X50">
        <v>0</v>
      </c>
      <c r="Y50" s="75">
        <f>IEX!H50</f>
        <v>0</v>
      </c>
      <c r="Z50" s="75">
        <f>IEX!N50</f>
        <v>0</v>
      </c>
      <c r="AA50" s="117">
        <f>STOA!H50</f>
        <v>283.62</v>
      </c>
      <c r="AB50" s="117">
        <f>-STOA!N50</f>
        <v>-290.39</v>
      </c>
      <c r="AC50">
        <f t="shared" si="0"/>
        <v>16.509891721000223</v>
      </c>
      <c r="AD50">
        <f t="shared" si="1"/>
        <v>1264.202779267267</v>
      </c>
      <c r="AE50">
        <f>'IDT-1'!B50</f>
        <v>18.439</v>
      </c>
      <c r="AF50" s="26"/>
      <c r="AG50">
        <f t="shared" si="2"/>
        <v>1282.6417792672671</v>
      </c>
      <c r="AI50" s="75">
        <f>PXIL!H50</f>
        <v>0</v>
      </c>
      <c r="AJ50" s="75">
        <f>PXIL!N50</f>
        <v>0</v>
      </c>
      <c r="AK50" s="75">
        <f>RTM_IEX!H50</f>
        <v>0</v>
      </c>
      <c r="AL50" s="75">
        <f>RTM_IEX!N50</f>
        <v>-6</v>
      </c>
      <c r="AM50" s="75">
        <f>RTM_PXI!H50</f>
        <v>0</v>
      </c>
      <c r="AN50" s="75">
        <f>RTM_PXI!N50</f>
        <v>0</v>
      </c>
      <c r="AO50" s="192">
        <f>GDAM_IEX!H50</f>
        <v>0</v>
      </c>
      <c r="AP50" s="192">
        <f>GDAM_IEX!N50</f>
        <v>0</v>
      </c>
      <c r="AQ50" s="192">
        <f>GDAM_PXI!H50</f>
        <v>0</v>
      </c>
      <c r="AR50" s="192">
        <f>GDAM_PXI!N50</f>
        <v>0</v>
      </c>
      <c r="AU50">
        <v>48</v>
      </c>
    </row>
    <row r="51" spans="1:47">
      <c r="A51" t="s">
        <v>93</v>
      </c>
      <c r="E51">
        <f>GT_NG!P51</f>
        <v>14.304575707154742</v>
      </c>
      <c r="F51">
        <f>GT_Spot!P51</f>
        <v>0</v>
      </c>
      <c r="G51">
        <f>PPCL_NG!P51</f>
        <v>0</v>
      </c>
      <c r="H51">
        <f>PPCL_Spot!P51</f>
        <v>0</v>
      </c>
      <c r="I51">
        <f>Bawana_NG!P51</f>
        <v>77.47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BRPL_ISGS_exbus!BB51</f>
        <v>635.44570259811667</v>
      </c>
      <c r="P51" s="77">
        <v>117.66</v>
      </c>
      <c r="Q51" s="77">
        <v>38.14</v>
      </c>
      <c r="R51" s="80">
        <v>43.499999999999993</v>
      </c>
      <c r="S51" s="80">
        <v>0</v>
      </c>
      <c r="T51" s="78">
        <f>SUMPRODUCT(LTA!F51:AJ51,LTA!F$101:AJ$101,LTA!F$103:AJ$103)</f>
        <v>354.64000000000004</v>
      </c>
      <c r="U51" s="78">
        <f>SUMPRODUCT(LTA!F51:AJ51,LTA!F$102:AJ$102,LTA!F$103:AJ$103)</f>
        <v>8.1199999999999992</v>
      </c>
      <c r="V51" s="108">
        <f>SUMPRODUCT(MTOA!B51:G51,MTOA!B$102:G$102,MTOA!B$103:G$103)</f>
        <v>0</v>
      </c>
      <c r="W51" s="108">
        <f>SUMPRODUCT(MTOA!B51:G51,MTOA!B$101:G$101,MTOA!B$103:G$103)</f>
        <v>0</v>
      </c>
      <c r="X51">
        <v>0</v>
      </c>
      <c r="Y51" s="75">
        <f>IEX!H51</f>
        <v>0</v>
      </c>
      <c r="Z51" s="75">
        <f>IEX!N51</f>
        <v>0</v>
      </c>
      <c r="AA51" s="117">
        <f>STOA!H51</f>
        <v>269.18</v>
      </c>
      <c r="AB51" s="117">
        <f>-STOA!N51</f>
        <v>-290.39</v>
      </c>
      <c r="AC51">
        <f t="shared" si="0"/>
        <v>16.51452308831157</v>
      </c>
      <c r="AD51">
        <f t="shared" si="1"/>
        <v>1226.5557552169601</v>
      </c>
      <c r="AE51">
        <f>'IDT-1'!B51</f>
        <v>21.151</v>
      </c>
      <c r="AF51" s="26"/>
      <c r="AG51">
        <f t="shared" si="2"/>
        <v>1247.7067552169601</v>
      </c>
      <c r="AI51" s="75">
        <f>PXIL!H51</f>
        <v>0</v>
      </c>
      <c r="AJ51" s="75">
        <f>PXIL!N51</f>
        <v>0</v>
      </c>
      <c r="AK51" s="75">
        <f>RTM_IEX!H51</f>
        <v>0</v>
      </c>
      <c r="AL51" s="75">
        <f>RTM_IEX!N51</f>
        <v>-25</v>
      </c>
      <c r="AM51" s="75">
        <f>RTM_PXI!H51</f>
        <v>0</v>
      </c>
      <c r="AN51" s="75">
        <f>RTM_PXI!N51</f>
        <v>0</v>
      </c>
      <c r="AO51" s="192">
        <f>GDAM_IEX!H51</f>
        <v>0</v>
      </c>
      <c r="AP51" s="192">
        <f>GDAM_IEX!N51</f>
        <v>0</v>
      </c>
      <c r="AQ51" s="192">
        <f>GDAM_PXI!H51</f>
        <v>0</v>
      </c>
      <c r="AR51" s="192">
        <f>GDAM_PXI!N51</f>
        <v>0</v>
      </c>
      <c r="AU51">
        <v>49</v>
      </c>
    </row>
    <row r="52" spans="1:47">
      <c r="A52" t="s">
        <v>94</v>
      </c>
      <c r="E52">
        <f>GT_NG!P52</f>
        <v>14.304575707154742</v>
      </c>
      <c r="F52">
        <f>GT_Spot!P52</f>
        <v>0</v>
      </c>
      <c r="G52">
        <f>PPCL_NG!P52</f>
        <v>0</v>
      </c>
      <c r="H52">
        <f>PPCL_Spot!P52</f>
        <v>0</v>
      </c>
      <c r="I52">
        <f>Bawana_NG!P52</f>
        <v>77.47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BRPL_ISGS_exbus!BB52</f>
        <v>638.33570259811665</v>
      </c>
      <c r="P52" s="77">
        <v>117.66</v>
      </c>
      <c r="Q52" s="77">
        <v>38.14</v>
      </c>
      <c r="R52" s="80">
        <v>43.499999999999993</v>
      </c>
      <c r="S52" s="80">
        <v>0</v>
      </c>
      <c r="T52" s="78">
        <f>SUMPRODUCT(LTA!F52:AJ52,LTA!F$101:AJ$101,LTA!F$103:AJ$103)</f>
        <v>355.36999999999995</v>
      </c>
      <c r="U52" s="78">
        <f>SUMPRODUCT(LTA!F52:AJ52,LTA!F$102:AJ$102,LTA!F$103:AJ$103)</f>
        <v>7.95</v>
      </c>
      <c r="V52" s="108">
        <f>SUMPRODUCT(MTOA!B52:G52,MTOA!B$102:G$102,MTOA!B$103:G$103)</f>
        <v>0</v>
      </c>
      <c r="W52" s="108">
        <f>SUMPRODUCT(MTOA!B52:G52,MTOA!B$101:G$101,MTOA!B$103:G$103)</f>
        <v>0</v>
      </c>
      <c r="X52">
        <v>0</v>
      </c>
      <c r="Y52" s="75">
        <f>IEX!H52</f>
        <v>0</v>
      </c>
      <c r="Z52" s="75">
        <f>IEX!N52</f>
        <v>0</v>
      </c>
      <c r="AA52" s="117">
        <f>STOA!H52</f>
        <v>240.3</v>
      </c>
      <c r="AB52" s="117">
        <f>-STOA!N52</f>
        <v>-290.39</v>
      </c>
      <c r="AC52">
        <f t="shared" si="0"/>
        <v>16.068785900256685</v>
      </c>
      <c r="AD52">
        <f t="shared" si="1"/>
        <v>1226.5714924050146</v>
      </c>
      <c r="AE52">
        <f>'IDT-1'!B52</f>
        <v>23.861999999999998</v>
      </c>
      <c r="AF52" s="26"/>
      <c r="AG52">
        <f t="shared" si="2"/>
        <v>1250.4334924050147</v>
      </c>
      <c r="AI52" s="75">
        <f>PXIL!H52</f>
        <v>0</v>
      </c>
      <c r="AJ52" s="75">
        <f>PXIL!N52</f>
        <v>0</v>
      </c>
      <c r="AK52" s="75">
        <f>RTM_IEX!H52</f>
        <v>0</v>
      </c>
      <c r="AL52" s="75">
        <f>RTM_IEX!N52</f>
        <v>0</v>
      </c>
      <c r="AM52" s="75">
        <f>RTM_PXI!H52</f>
        <v>0</v>
      </c>
      <c r="AN52" s="75">
        <f>RTM_PXI!N52</f>
        <v>0</v>
      </c>
      <c r="AO52" s="192">
        <f>GDAM_IEX!H52</f>
        <v>0</v>
      </c>
      <c r="AP52" s="192">
        <f>GDAM_IEX!N52</f>
        <v>0</v>
      </c>
      <c r="AQ52" s="192">
        <f>GDAM_PXI!H52</f>
        <v>0</v>
      </c>
      <c r="AR52" s="192">
        <f>GDAM_PXI!N52</f>
        <v>0</v>
      </c>
      <c r="AU52">
        <v>50</v>
      </c>
    </row>
    <row r="53" spans="1:47">
      <c r="A53" t="s">
        <v>95</v>
      </c>
      <c r="E53">
        <f>GT_NG!P53</f>
        <v>14.304575707154742</v>
      </c>
      <c r="F53">
        <f>GT_Spot!P53</f>
        <v>0</v>
      </c>
      <c r="G53">
        <f>PPCL_NG!P53</f>
        <v>0</v>
      </c>
      <c r="H53">
        <f>PPCL_Spot!P53</f>
        <v>0</v>
      </c>
      <c r="I53">
        <f>Bawana_NG!P53</f>
        <v>77.47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BRPL_ISGS_exbus!BB53</f>
        <v>646.44941463651662</v>
      </c>
      <c r="P53" s="77">
        <v>117.66</v>
      </c>
      <c r="Q53" s="77">
        <v>38.14</v>
      </c>
      <c r="R53" s="80">
        <v>43.499999999999993</v>
      </c>
      <c r="S53" s="80">
        <v>0</v>
      </c>
      <c r="T53" s="78">
        <f>SUMPRODUCT(LTA!F53:AJ53,LTA!F$101:AJ$101,LTA!F$103:AJ$103)</f>
        <v>354.09000000000003</v>
      </c>
      <c r="U53" s="78">
        <f>SUMPRODUCT(LTA!F53:AJ53,LTA!F$102:AJ$102,LTA!F$103:AJ$103)</f>
        <v>7.6400000000000006</v>
      </c>
      <c r="V53" s="108">
        <f>SUMPRODUCT(MTOA!B53:G53,MTOA!B$102:G$102,MTOA!B$103:G$103)</f>
        <v>0</v>
      </c>
      <c r="W53" s="108">
        <f>SUMPRODUCT(MTOA!B53:G53,MTOA!B$101:G$101,MTOA!B$103:G$103)</f>
        <v>0</v>
      </c>
      <c r="X53">
        <v>0</v>
      </c>
      <c r="Y53" s="75">
        <f>IEX!H53</f>
        <v>0</v>
      </c>
      <c r="Z53" s="75">
        <f>IEX!N53</f>
        <v>0</v>
      </c>
      <c r="AA53" s="117">
        <f>STOA!H53</f>
        <v>221.05</v>
      </c>
      <c r="AB53" s="117">
        <f>-STOA!N53</f>
        <v>-290.39</v>
      </c>
      <c r="AC53">
        <f t="shared" si="0"/>
        <v>16.117746566194612</v>
      </c>
      <c r="AD53">
        <f t="shared" si="1"/>
        <v>1232.086243777477</v>
      </c>
      <c r="AE53">
        <f>'IDT-1'!B53</f>
        <v>26.574000000000002</v>
      </c>
      <c r="AF53" s="26"/>
      <c r="AG53">
        <f t="shared" si="2"/>
        <v>1258.660243777477</v>
      </c>
      <c r="AI53" s="75">
        <f>PXIL!H53</f>
        <v>0</v>
      </c>
      <c r="AJ53" s="75">
        <f>PXIL!N53</f>
        <v>0</v>
      </c>
      <c r="AK53" s="75">
        <f>RTM_IEX!H53</f>
        <v>18.29</v>
      </c>
      <c r="AL53" s="75">
        <f>RTM_IEX!N53</f>
        <v>0</v>
      </c>
      <c r="AM53" s="75">
        <f>RTM_PXI!H53</f>
        <v>0</v>
      </c>
      <c r="AN53" s="75">
        <f>RTM_PXI!N53</f>
        <v>0</v>
      </c>
      <c r="AO53" s="192">
        <f>GDAM_IEX!H53</f>
        <v>0</v>
      </c>
      <c r="AP53" s="192">
        <f>GDAM_IEX!N53</f>
        <v>0</v>
      </c>
      <c r="AQ53" s="192">
        <f>GDAM_PXI!H53</f>
        <v>0</v>
      </c>
      <c r="AR53" s="192">
        <f>GDAM_PXI!N53</f>
        <v>0</v>
      </c>
      <c r="AU53">
        <v>51</v>
      </c>
    </row>
    <row r="54" spans="1:47">
      <c r="A54" t="s">
        <v>96</v>
      </c>
      <c r="E54">
        <f>GT_NG!P54</f>
        <v>14.304575707154742</v>
      </c>
      <c r="F54">
        <f>GT_Spot!P54</f>
        <v>0</v>
      </c>
      <c r="G54">
        <f>PPCL_NG!P54</f>
        <v>0</v>
      </c>
      <c r="H54">
        <f>PPCL_Spot!P54</f>
        <v>0</v>
      </c>
      <c r="I54">
        <f>Bawana_NG!P54</f>
        <v>77.47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BRPL_ISGS_exbus!BB54</f>
        <v>644.51941463651667</v>
      </c>
      <c r="P54" s="77">
        <v>117.66</v>
      </c>
      <c r="Q54" s="77">
        <v>38.14</v>
      </c>
      <c r="R54" s="80">
        <v>43.499999999999993</v>
      </c>
      <c r="S54" s="80">
        <v>0</v>
      </c>
      <c r="T54" s="78">
        <f>SUMPRODUCT(LTA!F54:AJ54,LTA!F$101:AJ$101,LTA!F$103:AJ$103)</f>
        <v>352.28</v>
      </c>
      <c r="U54" s="78">
        <f>SUMPRODUCT(LTA!F54:AJ54,LTA!F$102:AJ$102,LTA!F$103:AJ$103)</f>
        <v>7.43</v>
      </c>
      <c r="V54" s="108">
        <f>SUMPRODUCT(MTOA!B54:G54,MTOA!B$102:G$102,MTOA!B$103:G$103)</f>
        <v>0</v>
      </c>
      <c r="W54" s="108">
        <f>SUMPRODUCT(MTOA!B54:G54,MTOA!B$101:G$101,MTOA!B$103:G$103)</f>
        <v>0</v>
      </c>
      <c r="X54">
        <v>0</v>
      </c>
      <c r="Y54" s="75">
        <f>IEX!H54</f>
        <v>0</v>
      </c>
      <c r="Z54" s="75">
        <f>IEX!N54</f>
        <v>0</v>
      </c>
      <c r="AA54" s="117">
        <f>STOA!H54</f>
        <v>206.61</v>
      </c>
      <c r="AB54" s="117">
        <f>-STOA!N54</f>
        <v>-290.39</v>
      </c>
      <c r="AC54">
        <f t="shared" si="0"/>
        <v>15.794962566194606</v>
      </c>
      <c r="AD54">
        <f t="shared" si="1"/>
        <v>1195.7290277774769</v>
      </c>
      <c r="AE54">
        <f>'IDT-1'!B54</f>
        <v>31.997</v>
      </c>
      <c r="AF54" s="26"/>
      <c r="AG54">
        <f t="shared" si="2"/>
        <v>1227.7260277774769</v>
      </c>
      <c r="AI54" s="75">
        <f>PXIL!H54</f>
        <v>0</v>
      </c>
      <c r="AJ54" s="75">
        <f>PXIL!N54</f>
        <v>0</v>
      </c>
      <c r="AK54" s="75">
        <f>RTM_IEX!H54</f>
        <v>0</v>
      </c>
      <c r="AL54" s="75">
        <f>RTM_IEX!N54</f>
        <v>0</v>
      </c>
      <c r="AM54" s="75">
        <f>RTM_PXI!H54</f>
        <v>0</v>
      </c>
      <c r="AN54" s="75">
        <f>RTM_PXI!N54</f>
        <v>0</v>
      </c>
      <c r="AO54" s="192">
        <f>GDAM_IEX!H54</f>
        <v>0</v>
      </c>
      <c r="AP54" s="192">
        <f>GDAM_IEX!N54</f>
        <v>0</v>
      </c>
      <c r="AQ54" s="192">
        <f>GDAM_PXI!H54</f>
        <v>0</v>
      </c>
      <c r="AR54" s="192">
        <f>GDAM_PXI!N54</f>
        <v>0</v>
      </c>
      <c r="AU54">
        <v>52</v>
      </c>
    </row>
    <row r="55" spans="1:47">
      <c r="A55" t="s">
        <v>97</v>
      </c>
      <c r="E55">
        <f>GT_NG!P55</f>
        <v>14.304575707154742</v>
      </c>
      <c r="F55">
        <f>GT_Spot!P55</f>
        <v>0</v>
      </c>
      <c r="G55">
        <f>PPCL_NG!P55</f>
        <v>0</v>
      </c>
      <c r="H55">
        <f>PPCL_Spot!P55</f>
        <v>0</v>
      </c>
      <c r="I55">
        <f>Bawana_NG!P55</f>
        <v>83.466072369659329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BRPL_ISGS_exbus!BB55</f>
        <v>648.79616843069562</v>
      </c>
      <c r="P55" s="77">
        <v>117.66</v>
      </c>
      <c r="Q55" s="77">
        <v>38.14</v>
      </c>
      <c r="R55" s="80">
        <v>43.499999999999993</v>
      </c>
      <c r="S55" s="80">
        <v>0</v>
      </c>
      <c r="T55" s="78">
        <f>SUMPRODUCT(LTA!F55:AJ55,LTA!F$101:AJ$101,LTA!F$103:AJ$103)</f>
        <v>349.84</v>
      </c>
      <c r="U55" s="78">
        <f>SUMPRODUCT(LTA!F55:AJ55,LTA!F$102:AJ$102,LTA!F$103:AJ$103)</f>
        <v>6.9599999999999991</v>
      </c>
      <c r="V55" s="108">
        <f>SUMPRODUCT(MTOA!B55:G55,MTOA!B$102:G$102,MTOA!B$103:G$103)</f>
        <v>0</v>
      </c>
      <c r="W55" s="108">
        <f>SUMPRODUCT(MTOA!B55:G55,MTOA!B$101:G$101,MTOA!B$103:G$103)</f>
        <v>0</v>
      </c>
      <c r="X55">
        <v>0</v>
      </c>
      <c r="Y55" s="75">
        <f>IEX!H55</f>
        <v>0</v>
      </c>
      <c r="Z55" s="75">
        <f>IEX!N55</f>
        <v>0</v>
      </c>
      <c r="AA55" s="117">
        <f>STOA!H55</f>
        <v>129.6</v>
      </c>
      <c r="AB55" s="117">
        <f>-STOA!N55</f>
        <v>-290.39</v>
      </c>
      <c r="AC55">
        <f t="shared" si="0"/>
        <v>15.599339429979562</v>
      </c>
      <c r="AD55">
        <f t="shared" si="1"/>
        <v>1079.2774770775297</v>
      </c>
      <c r="AE55">
        <f>'IDT-1'!B55</f>
        <v>70</v>
      </c>
      <c r="AF55" s="26"/>
      <c r="AG55">
        <f t="shared" si="2"/>
        <v>1149.2774770775297</v>
      </c>
      <c r="AI55" s="75">
        <f>PXIL!H55</f>
        <v>0</v>
      </c>
      <c r="AJ55" s="75">
        <f>PXIL!N55</f>
        <v>0</v>
      </c>
      <c r="AK55" s="75">
        <f>RTM_IEX!H55</f>
        <v>0</v>
      </c>
      <c r="AL55" s="75">
        <f>RTM_IEX!N55</f>
        <v>-47</v>
      </c>
      <c r="AM55" s="75">
        <f>RTM_PXI!H55</f>
        <v>0</v>
      </c>
      <c r="AN55" s="75">
        <f>RTM_PXI!N55</f>
        <v>0</v>
      </c>
      <c r="AO55" s="192">
        <f>GDAM_IEX!H55</f>
        <v>0</v>
      </c>
      <c r="AP55" s="192">
        <f>GDAM_IEX!N55</f>
        <v>0</v>
      </c>
      <c r="AQ55" s="192">
        <f>GDAM_PXI!H55</f>
        <v>0</v>
      </c>
      <c r="AR55" s="192">
        <f>GDAM_PXI!N55</f>
        <v>0</v>
      </c>
      <c r="AU55">
        <v>53</v>
      </c>
    </row>
    <row r="56" spans="1:47">
      <c r="A56" t="s">
        <v>98</v>
      </c>
      <c r="E56">
        <f>GT_NG!P56</f>
        <v>14.304575707154742</v>
      </c>
      <c r="F56">
        <f>GT_Spot!P56</f>
        <v>0</v>
      </c>
      <c r="G56">
        <f>PPCL_NG!P56</f>
        <v>0</v>
      </c>
      <c r="H56">
        <f>PPCL_Spot!P56</f>
        <v>0</v>
      </c>
      <c r="I56">
        <f>Bawana_NG!P56</f>
        <v>83.466072369659329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BRPL_ISGS_exbus!BB56</f>
        <v>649.75729841251677</v>
      </c>
      <c r="P56" s="77">
        <v>117.66</v>
      </c>
      <c r="Q56" s="77">
        <v>38.14</v>
      </c>
      <c r="R56" s="80">
        <v>43.499999999999993</v>
      </c>
      <c r="S56" s="80">
        <v>0</v>
      </c>
      <c r="T56" s="78">
        <f>SUMPRODUCT(LTA!F56:AJ56,LTA!F$101:AJ$101,LTA!F$103:AJ$103)</f>
        <v>346.11</v>
      </c>
      <c r="U56" s="78">
        <f>SUMPRODUCT(LTA!F56:AJ56,LTA!F$102:AJ$102,LTA!F$103:AJ$103)</f>
        <v>6.68</v>
      </c>
      <c r="V56" s="108">
        <f>SUMPRODUCT(MTOA!B56:G56,MTOA!B$102:G$102,MTOA!B$103:G$103)</f>
        <v>0</v>
      </c>
      <c r="W56" s="108">
        <f>SUMPRODUCT(MTOA!B56:G56,MTOA!B$101:G$101,MTOA!B$103:G$103)</f>
        <v>0</v>
      </c>
      <c r="X56">
        <v>0</v>
      </c>
      <c r="Y56" s="75">
        <f>IEX!H56</f>
        <v>0</v>
      </c>
      <c r="Z56" s="75">
        <f>IEX!N56</f>
        <v>0</v>
      </c>
      <c r="AA56" s="117">
        <f>STOA!H56</f>
        <v>129.6</v>
      </c>
      <c r="AB56" s="117">
        <f>-STOA!N56</f>
        <v>-290.39</v>
      </c>
      <c r="AC56">
        <f t="shared" si="0"/>
        <v>15.155237380276411</v>
      </c>
      <c r="AD56">
        <f t="shared" si="1"/>
        <v>1123.6727091090543</v>
      </c>
      <c r="AE56">
        <f>'IDT-1'!B56</f>
        <v>53</v>
      </c>
      <c r="AF56" s="26"/>
      <c r="AG56">
        <f t="shared" si="2"/>
        <v>1176.6727091090543</v>
      </c>
      <c r="AI56" s="75">
        <f>PXIL!H56</f>
        <v>0</v>
      </c>
      <c r="AJ56" s="75">
        <f>PXIL!N56</f>
        <v>0</v>
      </c>
      <c r="AK56" s="75">
        <f>RTM_IEX!H56</f>
        <v>0</v>
      </c>
      <c r="AL56" s="75">
        <f>RTM_IEX!N56</f>
        <v>0</v>
      </c>
      <c r="AM56" s="75">
        <f>RTM_PXI!H56</f>
        <v>0</v>
      </c>
      <c r="AN56" s="75">
        <f>RTM_PXI!N56</f>
        <v>0</v>
      </c>
      <c r="AO56" s="192">
        <f>GDAM_IEX!H56</f>
        <v>0</v>
      </c>
      <c r="AP56" s="192">
        <f>GDAM_IEX!N56</f>
        <v>0</v>
      </c>
      <c r="AQ56" s="192">
        <f>GDAM_PXI!H56</f>
        <v>0</v>
      </c>
      <c r="AR56" s="192">
        <f>GDAM_PXI!N56</f>
        <v>0</v>
      </c>
      <c r="AU56">
        <v>54</v>
      </c>
    </row>
    <row r="57" spans="1:47">
      <c r="A57" t="s">
        <v>99</v>
      </c>
      <c r="E57">
        <f>GT_NG!P57</f>
        <v>14.304575707154742</v>
      </c>
      <c r="F57">
        <f>GT_Spot!P57</f>
        <v>0</v>
      </c>
      <c r="G57">
        <f>PPCL_NG!P57</f>
        <v>0</v>
      </c>
      <c r="H57">
        <f>PPCL_Spot!P57</f>
        <v>0</v>
      </c>
      <c r="I57">
        <f>Bawana_NG!P57</f>
        <v>83.466072369659329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BRPL_ISGS_exbus!BB57</f>
        <v>630.12626488288777</v>
      </c>
      <c r="P57" s="77">
        <v>117.66</v>
      </c>
      <c r="Q57" s="77">
        <v>38.14</v>
      </c>
      <c r="R57" s="80">
        <v>43.499999999999993</v>
      </c>
      <c r="S57" s="80">
        <v>0</v>
      </c>
      <c r="T57" s="78">
        <f>SUMPRODUCT(LTA!F57:AJ57,LTA!F$101:AJ$101,LTA!F$103:AJ$103)</f>
        <v>338.64</v>
      </c>
      <c r="U57" s="78">
        <f>SUMPRODUCT(LTA!F57:AJ57,LTA!F$102:AJ$102,LTA!F$103:AJ$103)</f>
        <v>6.65</v>
      </c>
      <c r="V57" s="108">
        <f>SUMPRODUCT(MTOA!B57:G57,MTOA!B$102:G$102,MTOA!B$103:G$103)</f>
        <v>0</v>
      </c>
      <c r="W57" s="108">
        <f>SUMPRODUCT(MTOA!B57:G57,MTOA!B$101:G$101,MTOA!B$103:G$103)</f>
        <v>0</v>
      </c>
      <c r="X57">
        <v>0</v>
      </c>
      <c r="Y57" s="75">
        <f>IEX!H57</f>
        <v>0</v>
      </c>
      <c r="Z57" s="75">
        <f>IEX!N57</f>
        <v>0</v>
      </c>
      <c r="AA57" s="117">
        <f>STOA!H57</f>
        <v>129.6</v>
      </c>
      <c r="AB57" s="117">
        <f>-STOA!N57</f>
        <v>-290.39</v>
      </c>
      <c r="AC57">
        <f t="shared" si="0"/>
        <v>15.085168708137385</v>
      </c>
      <c r="AD57">
        <f t="shared" si="1"/>
        <v>1077.6117442515645</v>
      </c>
      <c r="AE57">
        <f>'IDT-1'!B57</f>
        <v>55</v>
      </c>
      <c r="AF57" s="26"/>
      <c r="AG57">
        <f t="shared" si="2"/>
        <v>1132.6117442515645</v>
      </c>
      <c r="AI57" s="75">
        <f>PXIL!H57</f>
        <v>0</v>
      </c>
      <c r="AJ57" s="75">
        <f>PXIL!N57</f>
        <v>0</v>
      </c>
      <c r="AK57" s="75">
        <f>RTM_IEX!H57</f>
        <v>0</v>
      </c>
      <c r="AL57" s="75">
        <f>RTM_IEX!N57</f>
        <v>-19</v>
      </c>
      <c r="AM57" s="75">
        <f>RTM_PXI!H57</f>
        <v>0</v>
      </c>
      <c r="AN57" s="75">
        <f>RTM_PXI!N57</f>
        <v>0</v>
      </c>
      <c r="AO57" s="192">
        <f>GDAM_IEX!H57</f>
        <v>0</v>
      </c>
      <c r="AP57" s="192">
        <f>GDAM_IEX!N57</f>
        <v>0</v>
      </c>
      <c r="AQ57" s="192">
        <f>GDAM_PXI!H57</f>
        <v>0</v>
      </c>
      <c r="AR57" s="192">
        <f>GDAM_PXI!N57</f>
        <v>0</v>
      </c>
      <c r="AU57">
        <v>55</v>
      </c>
    </row>
    <row r="58" spans="1:47">
      <c r="A58" t="s">
        <v>100</v>
      </c>
      <c r="E58">
        <f>GT_NG!P58</f>
        <v>14.304575707154742</v>
      </c>
      <c r="F58">
        <f>GT_Spot!P58</f>
        <v>0</v>
      </c>
      <c r="G58">
        <f>PPCL_NG!P58</f>
        <v>0</v>
      </c>
      <c r="H58">
        <f>PPCL_Spot!P58</f>
        <v>0</v>
      </c>
      <c r="I58">
        <f>Bawana_NG!P58</f>
        <v>77.47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BRPL_ISGS_exbus!BB58</f>
        <v>630.12024016531666</v>
      </c>
      <c r="P58" s="77">
        <v>117.66</v>
      </c>
      <c r="Q58" s="77">
        <v>38.14</v>
      </c>
      <c r="R58" s="80">
        <v>43.499999999999993</v>
      </c>
      <c r="S58" s="80">
        <v>0</v>
      </c>
      <c r="T58" s="78">
        <f>SUMPRODUCT(LTA!F58:AJ58,LTA!F$101:AJ$101,LTA!F$103:AJ$103)</f>
        <v>328.07000000000005</v>
      </c>
      <c r="U58" s="78">
        <f>SUMPRODUCT(LTA!F58:AJ58,LTA!F$102:AJ$102,LTA!F$103:AJ$103)</f>
        <v>6.79</v>
      </c>
      <c r="V58" s="108">
        <f>SUMPRODUCT(MTOA!B58:G58,MTOA!B$102:G$102,MTOA!B$103:G$103)</f>
        <v>0</v>
      </c>
      <c r="W58" s="108">
        <f>SUMPRODUCT(MTOA!B58:G58,MTOA!B$101:G$101,MTOA!B$103:G$103)</f>
        <v>0</v>
      </c>
      <c r="X58">
        <v>0</v>
      </c>
      <c r="Y58" s="75">
        <f>IEX!H58</f>
        <v>0</v>
      </c>
      <c r="Z58" s="75">
        <f>IEX!N58</f>
        <v>0</v>
      </c>
      <c r="AA58" s="117">
        <f>STOA!H58</f>
        <v>126.8</v>
      </c>
      <c r="AB58" s="117">
        <f>-STOA!N58</f>
        <v>-290.39</v>
      </c>
      <c r="AC58">
        <f t="shared" si="0"/>
        <v>14.908193830848047</v>
      </c>
      <c r="AD58">
        <f t="shared" si="1"/>
        <v>1095.8466220416233</v>
      </c>
      <c r="AE58">
        <f>'IDT-1'!B58</f>
        <v>59</v>
      </c>
      <c r="AF58" s="26"/>
      <c r="AG58">
        <f t="shared" si="2"/>
        <v>1154.8466220416233</v>
      </c>
      <c r="AI58" s="75">
        <f>PXIL!H58</f>
        <v>0</v>
      </c>
      <c r="AJ58" s="75">
        <f>PXIL!N58</f>
        <v>0</v>
      </c>
      <c r="AK58" s="75">
        <f>RTM_IEX!H58</f>
        <v>18.29</v>
      </c>
      <c r="AL58" s="75">
        <f>RTM_IEX!N58</f>
        <v>0</v>
      </c>
      <c r="AM58" s="75">
        <f>RTM_PXI!H58</f>
        <v>0</v>
      </c>
      <c r="AN58" s="75">
        <f>RTM_PXI!N58</f>
        <v>0</v>
      </c>
      <c r="AO58" s="192">
        <f>GDAM_IEX!H58</f>
        <v>0</v>
      </c>
      <c r="AP58" s="192">
        <f>GDAM_IEX!N58</f>
        <v>0</v>
      </c>
      <c r="AQ58" s="192">
        <f>GDAM_PXI!H58</f>
        <v>0</v>
      </c>
      <c r="AR58" s="192">
        <f>GDAM_PXI!N58</f>
        <v>0</v>
      </c>
      <c r="AU58">
        <v>56</v>
      </c>
    </row>
    <row r="59" spans="1:47">
      <c r="A59" t="s">
        <v>101</v>
      </c>
      <c r="E59">
        <f>GT_NG!P59</f>
        <v>14.304575707154742</v>
      </c>
      <c r="F59">
        <f>GT_Spot!P59</f>
        <v>0</v>
      </c>
      <c r="G59">
        <f>PPCL_NG!P59</f>
        <v>0</v>
      </c>
      <c r="H59">
        <f>PPCL_Spot!P59</f>
        <v>0</v>
      </c>
      <c r="I59">
        <f>Bawana_NG!P59</f>
        <v>77.47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BRPL_ISGS_exbus!BB59</f>
        <v>631.53180855087419</v>
      </c>
      <c r="P59" s="77">
        <v>117.66</v>
      </c>
      <c r="Q59" s="77">
        <v>38.14</v>
      </c>
      <c r="R59" s="80">
        <v>43.499999999999993</v>
      </c>
      <c r="S59" s="80">
        <v>0</v>
      </c>
      <c r="T59" s="78">
        <f>SUMPRODUCT(LTA!F59:AJ59,LTA!F$101:AJ$101,LTA!F$103:AJ$103)</f>
        <v>315.97999999999996</v>
      </c>
      <c r="U59" s="78">
        <f>SUMPRODUCT(LTA!F59:AJ59,LTA!F$102:AJ$102,LTA!F$103:AJ$103)</f>
        <v>6.8599999999999994</v>
      </c>
      <c r="V59" s="108">
        <f>SUMPRODUCT(MTOA!B59:G59,MTOA!B$102:G$102,MTOA!B$103:G$103)</f>
        <v>0</v>
      </c>
      <c r="W59" s="108">
        <f>SUMPRODUCT(MTOA!B59:G59,MTOA!B$101:G$101,MTOA!B$103:G$103)</f>
        <v>0</v>
      </c>
      <c r="X59">
        <v>0</v>
      </c>
      <c r="Y59" s="75">
        <f>IEX!H59</f>
        <v>0</v>
      </c>
      <c r="Z59" s="75">
        <f>IEX!N59</f>
        <v>0</v>
      </c>
      <c r="AA59" s="117">
        <f>STOA!H59</f>
        <v>148.4</v>
      </c>
      <c r="AB59" s="117">
        <f>-STOA!N59</f>
        <v>-290.39</v>
      </c>
      <c r="AC59">
        <f t="shared" si="0"/>
        <v>15.064231632640952</v>
      </c>
      <c r="AD59">
        <f t="shared" si="1"/>
        <v>1113.4221526253878</v>
      </c>
      <c r="AE59">
        <f>'IDT-1'!B59</f>
        <v>74.055999999999997</v>
      </c>
      <c r="AF59" s="26"/>
      <c r="AG59">
        <f t="shared" si="2"/>
        <v>1187.4781526253878</v>
      </c>
      <c r="AI59" s="75">
        <f>PXIL!H59</f>
        <v>0</v>
      </c>
      <c r="AJ59" s="75">
        <f>PXIL!N59</f>
        <v>0</v>
      </c>
      <c r="AK59" s="75">
        <f>RTM_IEX!H59</f>
        <v>25.03</v>
      </c>
      <c r="AL59" s="75">
        <f>RTM_IEX!N59</f>
        <v>0</v>
      </c>
      <c r="AM59" s="75">
        <f>RTM_PXI!H59</f>
        <v>0</v>
      </c>
      <c r="AN59" s="75">
        <f>RTM_PXI!N59</f>
        <v>0</v>
      </c>
      <c r="AO59" s="192">
        <f>GDAM_IEX!H59</f>
        <v>0</v>
      </c>
      <c r="AP59" s="192">
        <f>GDAM_IEX!N59</f>
        <v>0</v>
      </c>
      <c r="AQ59" s="192">
        <f>GDAM_PXI!H59</f>
        <v>0</v>
      </c>
      <c r="AR59" s="192">
        <f>GDAM_PXI!N59</f>
        <v>0</v>
      </c>
      <c r="AU59">
        <v>57</v>
      </c>
    </row>
    <row r="60" spans="1:47">
      <c r="A60" t="s">
        <v>102</v>
      </c>
      <c r="E60">
        <f>GT_NG!P60</f>
        <v>14.304575707154742</v>
      </c>
      <c r="F60">
        <f>GT_Spot!P60</f>
        <v>0</v>
      </c>
      <c r="G60">
        <f>PPCL_NG!P60</f>
        <v>0</v>
      </c>
      <c r="H60">
        <f>PPCL_Spot!P60</f>
        <v>0</v>
      </c>
      <c r="I60">
        <f>Bawana_NG!P60</f>
        <v>77.47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BRPL_ISGS_exbus!BB60</f>
        <v>631.53180855087419</v>
      </c>
      <c r="P60" s="77">
        <v>117.66</v>
      </c>
      <c r="Q60" s="77">
        <v>38.14</v>
      </c>
      <c r="R60" s="80">
        <v>43.499999999999993</v>
      </c>
      <c r="S60" s="80">
        <v>0</v>
      </c>
      <c r="T60" s="78">
        <f>SUMPRODUCT(LTA!F60:AJ60,LTA!F$101:AJ$101,LTA!F$103:AJ$103)</f>
        <v>303.09000000000003</v>
      </c>
      <c r="U60" s="78">
        <f>SUMPRODUCT(LTA!F60:AJ60,LTA!F$102:AJ$102,LTA!F$103:AJ$103)</f>
        <v>6.77</v>
      </c>
      <c r="V60" s="108">
        <f>SUMPRODUCT(MTOA!B60:G60,MTOA!B$102:G$102,MTOA!B$103:G$103)</f>
        <v>0</v>
      </c>
      <c r="W60" s="108">
        <f>SUMPRODUCT(MTOA!B60:G60,MTOA!B$101:G$101,MTOA!B$103:G$103)</f>
        <v>0</v>
      </c>
      <c r="X60">
        <v>0</v>
      </c>
      <c r="Y60" s="75">
        <f>IEX!H60</f>
        <v>30.8</v>
      </c>
      <c r="Z60" s="75">
        <f>IEX!N60</f>
        <v>0</v>
      </c>
      <c r="AA60" s="117">
        <f>STOA!H60</f>
        <v>144.19999999999999</v>
      </c>
      <c r="AB60" s="117">
        <f>-STOA!N60</f>
        <v>-290.39</v>
      </c>
      <c r="AC60">
        <f t="shared" si="0"/>
        <v>15.073911632640954</v>
      </c>
      <c r="AD60">
        <f t="shared" si="1"/>
        <v>1114.512472625388</v>
      </c>
      <c r="AE60">
        <f>'IDT-1'!B60</f>
        <v>57.304000000000002</v>
      </c>
      <c r="AF60" s="26"/>
      <c r="AG60">
        <f t="shared" si="2"/>
        <v>1171.8164726253881</v>
      </c>
      <c r="AI60" s="75">
        <f>PXIL!H60</f>
        <v>0</v>
      </c>
      <c r="AJ60" s="75">
        <f>PXIL!N60</f>
        <v>0</v>
      </c>
      <c r="AK60" s="75">
        <f>RTM_IEX!H60</f>
        <v>12.51</v>
      </c>
      <c r="AL60" s="75">
        <f>RTM_IEX!N60</f>
        <v>0</v>
      </c>
      <c r="AM60" s="75">
        <f>RTM_PXI!H60</f>
        <v>0</v>
      </c>
      <c r="AN60" s="75">
        <f>RTM_PXI!N60</f>
        <v>0</v>
      </c>
      <c r="AO60" s="192">
        <f>GDAM_IEX!H60</f>
        <v>0</v>
      </c>
      <c r="AP60" s="192">
        <f>GDAM_IEX!N60</f>
        <v>0</v>
      </c>
      <c r="AQ60" s="192">
        <f>GDAM_PXI!H60</f>
        <v>0</v>
      </c>
      <c r="AR60" s="192">
        <f>GDAM_PXI!N60</f>
        <v>0</v>
      </c>
      <c r="AU60">
        <v>58</v>
      </c>
    </row>
    <row r="61" spans="1:47">
      <c r="A61" t="s">
        <v>103</v>
      </c>
      <c r="E61">
        <f>GT_NG!P61</f>
        <v>14.304575707154742</v>
      </c>
      <c r="F61">
        <f>GT_Spot!P61</f>
        <v>0</v>
      </c>
      <c r="G61">
        <f>PPCL_NG!P61</f>
        <v>0</v>
      </c>
      <c r="H61">
        <f>PPCL_Spot!P61</f>
        <v>0</v>
      </c>
      <c r="I61">
        <f>Bawana_NG!P61</f>
        <v>77.47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BRPL_ISGS_exbus!BB61</f>
        <v>628.1585760243205</v>
      </c>
      <c r="P61" s="77">
        <v>117.66</v>
      </c>
      <c r="Q61" s="77">
        <v>38.14</v>
      </c>
      <c r="R61" s="80">
        <v>43.499999999999993</v>
      </c>
      <c r="S61" s="80">
        <v>0</v>
      </c>
      <c r="T61" s="78">
        <f>SUMPRODUCT(LTA!F61:AJ61,LTA!F$101:AJ$101,LTA!F$103:AJ$103)</f>
        <v>288.35000000000002</v>
      </c>
      <c r="U61" s="78">
        <f>SUMPRODUCT(LTA!F61:AJ61,LTA!F$102:AJ$102,LTA!F$103:AJ$103)</f>
        <v>6.5</v>
      </c>
      <c r="V61" s="108">
        <f>SUMPRODUCT(MTOA!B61:G61,MTOA!B$102:G$102,MTOA!B$103:G$103)</f>
        <v>0</v>
      </c>
      <c r="W61" s="108">
        <f>SUMPRODUCT(MTOA!B61:G61,MTOA!B$101:G$101,MTOA!B$103:G$103)</f>
        <v>0</v>
      </c>
      <c r="X61">
        <v>0</v>
      </c>
      <c r="Y61" s="75">
        <f>IEX!H61</f>
        <v>58.72</v>
      </c>
      <c r="Z61" s="75">
        <f>IEX!N61</f>
        <v>0</v>
      </c>
      <c r="AA61" s="117">
        <f>STOA!H61</f>
        <v>138.6</v>
      </c>
      <c r="AB61" s="117">
        <f>-STOA!N61</f>
        <v>-290.39</v>
      </c>
      <c r="AC61">
        <f t="shared" si="0"/>
        <v>15.078370334107039</v>
      </c>
      <c r="AD61">
        <f t="shared" si="1"/>
        <v>1096.9347813973682</v>
      </c>
      <c r="AE61">
        <f>'IDT-1'!B61</f>
        <v>50.978999999999999</v>
      </c>
      <c r="AF61" s="26"/>
      <c r="AG61">
        <f t="shared" si="2"/>
        <v>1147.9137813973682</v>
      </c>
      <c r="AI61" s="75">
        <f>PXIL!H61</f>
        <v>0</v>
      </c>
      <c r="AJ61" s="75">
        <f>PXIL!N61</f>
        <v>0</v>
      </c>
      <c r="AK61" s="75">
        <f>RTM_IEX!H61</f>
        <v>0</v>
      </c>
      <c r="AL61" s="75">
        <f>RTM_IEX!N61</f>
        <v>-9</v>
      </c>
      <c r="AM61" s="75">
        <f>RTM_PXI!H61</f>
        <v>0</v>
      </c>
      <c r="AN61" s="75">
        <f>RTM_PXI!N61</f>
        <v>0</v>
      </c>
      <c r="AO61" s="192">
        <f>GDAM_IEX!H61</f>
        <v>0</v>
      </c>
      <c r="AP61" s="192">
        <f>GDAM_IEX!N61</f>
        <v>0</v>
      </c>
      <c r="AQ61" s="192">
        <f>GDAM_PXI!H61</f>
        <v>0</v>
      </c>
      <c r="AR61" s="192">
        <f>GDAM_PXI!N61</f>
        <v>0</v>
      </c>
      <c r="AU61">
        <v>59</v>
      </c>
    </row>
    <row r="62" spans="1:47">
      <c r="A62" t="s">
        <v>104</v>
      </c>
      <c r="E62">
        <f>GT_NG!P62</f>
        <v>14.304575707154742</v>
      </c>
      <c r="F62">
        <f>GT_Spot!P62</f>
        <v>0</v>
      </c>
      <c r="G62">
        <f>PPCL_NG!P62</f>
        <v>0</v>
      </c>
      <c r="H62">
        <f>PPCL_Spot!P62</f>
        <v>0</v>
      </c>
      <c r="I62">
        <f>Bawana_NG!P62</f>
        <v>77.47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BRPL_ISGS_exbus!BB62</f>
        <v>628.1585760243205</v>
      </c>
      <c r="P62" s="77">
        <v>117.66</v>
      </c>
      <c r="Q62" s="77">
        <v>38.14</v>
      </c>
      <c r="R62" s="80">
        <v>43.499999999999993</v>
      </c>
      <c r="S62" s="80">
        <v>0</v>
      </c>
      <c r="T62" s="78">
        <f>SUMPRODUCT(LTA!F62:AJ62,LTA!F$101:AJ$101,LTA!F$103:AJ$103)</f>
        <v>271.39999999999998</v>
      </c>
      <c r="U62" s="78">
        <f>SUMPRODUCT(LTA!F62:AJ62,LTA!F$102:AJ$102,LTA!F$103:AJ$103)</f>
        <v>6.29</v>
      </c>
      <c r="V62" s="108">
        <f>SUMPRODUCT(MTOA!B62:G62,MTOA!B$102:G$102,MTOA!B$103:G$103)</f>
        <v>0</v>
      </c>
      <c r="W62" s="108">
        <f>SUMPRODUCT(MTOA!B62:G62,MTOA!B$101:G$101,MTOA!B$103:G$103)</f>
        <v>0</v>
      </c>
      <c r="X62">
        <v>0</v>
      </c>
      <c r="Y62" s="75">
        <f>IEX!H62</f>
        <v>94.34</v>
      </c>
      <c r="Z62" s="75">
        <f>IEX!N62</f>
        <v>0</v>
      </c>
      <c r="AA62" s="117">
        <f>STOA!H62</f>
        <v>132.29999999999998</v>
      </c>
      <c r="AB62" s="117">
        <f>-STOA!N62</f>
        <v>-290.39</v>
      </c>
      <c r="AC62">
        <f t="shared" si="0"/>
        <v>15.105475186407279</v>
      </c>
      <c r="AD62">
        <f t="shared" si="1"/>
        <v>1118.0676765450678</v>
      </c>
      <c r="AE62">
        <f>'IDT-1'!B62</f>
        <v>42.844000000000001</v>
      </c>
      <c r="AF62" s="26"/>
      <c r="AG62">
        <f t="shared" si="2"/>
        <v>1160.9116765450678</v>
      </c>
      <c r="AI62" s="75">
        <f>PXIL!H62</f>
        <v>0</v>
      </c>
      <c r="AJ62" s="75">
        <f>PXIL!N62</f>
        <v>0</v>
      </c>
      <c r="AK62" s="75">
        <f>RTM_IEX!H62</f>
        <v>0</v>
      </c>
      <c r="AL62" s="75">
        <f>RTM_IEX!N62</f>
        <v>0</v>
      </c>
      <c r="AM62" s="75">
        <f>RTM_PXI!H62</f>
        <v>0</v>
      </c>
      <c r="AN62" s="75">
        <f>RTM_PXI!N62</f>
        <v>0</v>
      </c>
      <c r="AO62" s="192">
        <f>GDAM_IEX!H62</f>
        <v>0</v>
      </c>
      <c r="AP62" s="192">
        <f>GDAM_IEX!N62</f>
        <v>0</v>
      </c>
      <c r="AQ62" s="192">
        <f>GDAM_PXI!H62</f>
        <v>0</v>
      </c>
      <c r="AR62" s="192">
        <f>GDAM_PXI!N62</f>
        <v>0</v>
      </c>
      <c r="AU62">
        <v>60</v>
      </c>
    </row>
    <row r="63" spans="1:47">
      <c r="A63" t="s">
        <v>105</v>
      </c>
      <c r="E63">
        <f>GT_NG!P63</f>
        <v>15.067092992272848</v>
      </c>
      <c r="F63">
        <f>GT_Spot!P63</f>
        <v>0</v>
      </c>
      <c r="G63">
        <f>PPCL_NG!P63</f>
        <v>0</v>
      </c>
      <c r="H63">
        <f>PPCL_Spot!P63</f>
        <v>0</v>
      </c>
      <c r="I63">
        <f>Bawana_NG!P63</f>
        <v>77.47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BRPL_ISGS_exbus!BB63</f>
        <v>630.48356518463265</v>
      </c>
      <c r="P63" s="77">
        <v>117.66</v>
      </c>
      <c r="Q63" s="77">
        <v>38.14</v>
      </c>
      <c r="R63" s="80">
        <v>43.499999999999993</v>
      </c>
      <c r="S63" s="80">
        <v>0</v>
      </c>
      <c r="T63" s="78">
        <f>SUMPRODUCT(LTA!F63:AJ63,LTA!F$101:AJ$101,LTA!F$103:AJ$103)</f>
        <v>250.54</v>
      </c>
      <c r="U63" s="78">
        <f>SUMPRODUCT(LTA!F63:AJ63,LTA!F$102:AJ$102,LTA!F$103:AJ$103)</f>
        <v>5.8000000000000007</v>
      </c>
      <c r="V63" s="108">
        <f>SUMPRODUCT(MTOA!B63:G63,MTOA!B$102:G$102,MTOA!B$103:G$103)</f>
        <v>0</v>
      </c>
      <c r="W63" s="108">
        <f>SUMPRODUCT(MTOA!B63:G63,MTOA!B$101:G$101,MTOA!B$103:G$103)</f>
        <v>0</v>
      </c>
      <c r="X63">
        <v>0</v>
      </c>
      <c r="Y63" s="75">
        <f>IEX!H63</f>
        <v>101.08</v>
      </c>
      <c r="Z63" s="75">
        <f>IEX!N63</f>
        <v>0</v>
      </c>
      <c r="AA63" s="117">
        <f>STOA!H63</f>
        <v>126.69999999999999</v>
      </c>
      <c r="AB63" s="117">
        <f>-STOA!N63</f>
        <v>-290.39</v>
      </c>
      <c r="AC63">
        <f t="shared" si="0"/>
        <v>15.06133477339341</v>
      </c>
      <c r="AD63">
        <f t="shared" si="1"/>
        <v>1088.9893234035121</v>
      </c>
      <c r="AE63">
        <f>'IDT-1'!B63</f>
        <v>42.844000000000001</v>
      </c>
      <c r="AF63" s="26"/>
      <c r="AG63">
        <f t="shared" si="2"/>
        <v>1131.8333234035122</v>
      </c>
      <c r="AI63" s="75">
        <f>PXIL!H63</f>
        <v>0</v>
      </c>
      <c r="AJ63" s="75">
        <f>PXIL!N63</f>
        <v>0</v>
      </c>
      <c r="AK63" s="75">
        <f>RTM_IEX!H63</f>
        <v>0</v>
      </c>
      <c r="AL63" s="75">
        <f>RTM_IEX!N63</f>
        <v>-12</v>
      </c>
      <c r="AM63" s="75">
        <f>RTM_PXI!H63</f>
        <v>0</v>
      </c>
      <c r="AN63" s="75">
        <f>RTM_PXI!N63</f>
        <v>0</v>
      </c>
      <c r="AO63" s="192">
        <f>GDAM_IEX!H63</f>
        <v>0</v>
      </c>
      <c r="AP63" s="192">
        <f>GDAM_IEX!N63</f>
        <v>0</v>
      </c>
      <c r="AQ63" s="192">
        <f>GDAM_PXI!H63</f>
        <v>0</v>
      </c>
      <c r="AR63" s="192">
        <f>GDAM_PXI!N63</f>
        <v>0</v>
      </c>
      <c r="AU63">
        <v>61</v>
      </c>
    </row>
    <row r="64" spans="1:47">
      <c r="A64" t="s">
        <v>106</v>
      </c>
      <c r="E64">
        <f>GT_NG!P64</f>
        <v>15.067092992272848</v>
      </c>
      <c r="F64">
        <f>GT_Spot!P64</f>
        <v>0</v>
      </c>
      <c r="G64">
        <f>PPCL_NG!P64</f>
        <v>0</v>
      </c>
      <c r="H64">
        <f>PPCL_Spot!P64</f>
        <v>0</v>
      </c>
      <c r="I64">
        <f>Bawana_NG!P64</f>
        <v>77.47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BRPL_ISGS_exbus!BB64</f>
        <v>630.48356518463265</v>
      </c>
      <c r="P64" s="77">
        <v>117.66</v>
      </c>
      <c r="Q64" s="77">
        <v>38.14</v>
      </c>
      <c r="R64" s="80">
        <v>43.499999999999993</v>
      </c>
      <c r="S64" s="80">
        <v>0</v>
      </c>
      <c r="T64" s="78">
        <f>SUMPRODUCT(LTA!F64:AJ64,LTA!F$101:AJ$101,LTA!F$103:AJ$103)</f>
        <v>229.41</v>
      </c>
      <c r="U64" s="78">
        <f>SUMPRODUCT(LTA!F64:AJ64,LTA!F$102:AJ$102,LTA!F$103:AJ$103)</f>
        <v>5.79</v>
      </c>
      <c r="V64" s="108">
        <f>SUMPRODUCT(MTOA!B64:G64,MTOA!B$102:G$102,MTOA!B$103:G$103)</f>
        <v>0</v>
      </c>
      <c r="W64" s="108">
        <f>SUMPRODUCT(MTOA!B64:G64,MTOA!B$101:G$101,MTOA!B$103:G$103)</f>
        <v>0</v>
      </c>
      <c r="X64">
        <v>0</v>
      </c>
      <c r="Y64" s="75">
        <f>IEX!H64</f>
        <v>122.25</v>
      </c>
      <c r="Z64" s="75">
        <f>IEX!N64</f>
        <v>0</v>
      </c>
      <c r="AA64" s="117">
        <f>STOA!H64</f>
        <v>119.69999999999999</v>
      </c>
      <c r="AB64" s="117">
        <f>-STOA!N64</f>
        <v>-290.39</v>
      </c>
      <c r="AC64">
        <f t="shared" si="0"/>
        <v>15.020533243127067</v>
      </c>
      <c r="AD64">
        <f t="shared" si="1"/>
        <v>1108.5001249337786</v>
      </c>
      <c r="AE64">
        <f>'IDT-1'!B64</f>
        <v>42.844000000000001</v>
      </c>
      <c r="AF64" s="26"/>
      <c r="AG64">
        <f t="shared" si="2"/>
        <v>1151.3441249337786</v>
      </c>
      <c r="AI64" s="75">
        <f>PXIL!H64</f>
        <v>0</v>
      </c>
      <c r="AJ64" s="75">
        <f>PXIL!N64</f>
        <v>0</v>
      </c>
      <c r="AK64" s="75">
        <f>RTM_IEX!H64</f>
        <v>14.44</v>
      </c>
      <c r="AL64" s="75">
        <f>RTM_IEX!N64</f>
        <v>0</v>
      </c>
      <c r="AM64" s="75">
        <f>RTM_PXI!H64</f>
        <v>0</v>
      </c>
      <c r="AN64" s="75">
        <f>RTM_PXI!N64</f>
        <v>0</v>
      </c>
      <c r="AO64" s="192">
        <f>GDAM_IEX!H64</f>
        <v>0</v>
      </c>
      <c r="AP64" s="192">
        <f>GDAM_IEX!N64</f>
        <v>0</v>
      </c>
      <c r="AQ64" s="192">
        <f>GDAM_PXI!H64</f>
        <v>0</v>
      </c>
      <c r="AR64" s="192">
        <f>GDAM_PXI!N64</f>
        <v>0</v>
      </c>
      <c r="AU64">
        <v>62</v>
      </c>
    </row>
    <row r="65" spans="1:47">
      <c r="A65" t="s">
        <v>107</v>
      </c>
      <c r="E65">
        <f>GT_NG!P65</f>
        <v>15.067092992272848</v>
      </c>
      <c r="F65">
        <f>GT_Spot!P65</f>
        <v>0</v>
      </c>
      <c r="G65">
        <f>PPCL_NG!P65</f>
        <v>0</v>
      </c>
      <c r="H65">
        <f>PPCL_Spot!P65</f>
        <v>0</v>
      </c>
      <c r="I65">
        <f>Bawana_NG!P65</f>
        <v>77.47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BRPL_ISGS_exbus!BB65</f>
        <v>634.17138605540208</v>
      </c>
      <c r="P65" s="77">
        <v>117.66</v>
      </c>
      <c r="Q65" s="77">
        <v>38.14</v>
      </c>
      <c r="R65" s="80">
        <v>43.499999999999993</v>
      </c>
      <c r="S65" s="80">
        <v>0</v>
      </c>
      <c r="T65" s="78">
        <f>SUMPRODUCT(LTA!F65:AJ65,LTA!F$101:AJ$101,LTA!F$103:AJ$103)</f>
        <v>207.31</v>
      </c>
      <c r="U65" s="78">
        <f>SUMPRODUCT(LTA!F65:AJ65,LTA!F$102:AJ$102,LTA!F$103:AJ$103)</f>
        <v>5.79</v>
      </c>
      <c r="V65" s="108">
        <f>SUMPRODUCT(MTOA!B65:G65,MTOA!B$102:G$102,MTOA!B$103:G$103)</f>
        <v>0</v>
      </c>
      <c r="W65" s="108">
        <f>SUMPRODUCT(MTOA!B65:G65,MTOA!B$101:G$101,MTOA!B$103:G$103)</f>
        <v>0</v>
      </c>
      <c r="X65">
        <v>0</v>
      </c>
      <c r="Y65" s="75">
        <f>IEX!H65</f>
        <v>147.28</v>
      </c>
      <c r="Z65" s="75">
        <f>IEX!N65</f>
        <v>0</v>
      </c>
      <c r="AA65" s="117">
        <f>STOA!H65</f>
        <v>112.69999999999999</v>
      </c>
      <c r="AB65" s="117">
        <f>-STOA!N65</f>
        <v>-290.39</v>
      </c>
      <c r="AC65">
        <f t="shared" si="0"/>
        <v>15.212002066789838</v>
      </c>
      <c r="AD65">
        <f t="shared" si="1"/>
        <v>1130.066476980885</v>
      </c>
      <c r="AE65">
        <f>'IDT-1'!B65</f>
        <v>37.420999999999999</v>
      </c>
      <c r="AF65" s="26"/>
      <c r="AG65">
        <f t="shared" si="2"/>
        <v>1167.487476980885</v>
      </c>
      <c r="AI65" s="75">
        <f>PXIL!H65</f>
        <v>0</v>
      </c>
      <c r="AJ65" s="75">
        <f>PXIL!N65</f>
        <v>0</v>
      </c>
      <c r="AK65" s="75">
        <f>RTM_IEX!H65</f>
        <v>36.58</v>
      </c>
      <c r="AL65" s="75">
        <f>RTM_IEX!N65</f>
        <v>0</v>
      </c>
      <c r="AM65" s="75">
        <f>RTM_PXI!H65</f>
        <v>0</v>
      </c>
      <c r="AN65" s="75">
        <f>RTM_PXI!N65</f>
        <v>0</v>
      </c>
      <c r="AO65" s="192">
        <f>GDAM_IEX!H65</f>
        <v>0</v>
      </c>
      <c r="AP65" s="192">
        <f>GDAM_IEX!N65</f>
        <v>0</v>
      </c>
      <c r="AQ65" s="192">
        <f>GDAM_PXI!H65</f>
        <v>0</v>
      </c>
      <c r="AR65" s="192">
        <f>GDAM_PXI!N65</f>
        <v>0</v>
      </c>
      <c r="AU65">
        <v>63</v>
      </c>
    </row>
    <row r="66" spans="1:47">
      <c r="A66" t="s">
        <v>108</v>
      </c>
      <c r="E66">
        <f>GT_NG!P66</f>
        <v>6.2099493331701012</v>
      </c>
      <c r="F66">
        <f>GT_Spot!P66</f>
        <v>0</v>
      </c>
      <c r="G66">
        <f>PPCL_NG!P66</f>
        <v>0</v>
      </c>
      <c r="H66">
        <f>PPCL_Spot!P66</f>
        <v>0</v>
      </c>
      <c r="I66">
        <f>Bawana_NG!P66</f>
        <v>77.47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BRPL_ISGS_exbus!BB66</f>
        <v>637.05924968111015</v>
      </c>
      <c r="P66" s="77">
        <v>117.66</v>
      </c>
      <c r="Q66" s="77">
        <v>38.14</v>
      </c>
      <c r="R66" s="80">
        <v>43.499999999999993</v>
      </c>
      <c r="S66" s="80">
        <v>0</v>
      </c>
      <c r="T66" s="78">
        <f>SUMPRODUCT(LTA!F66:AJ66,LTA!F$101:AJ$101,LTA!F$103:AJ$103)</f>
        <v>178.03</v>
      </c>
      <c r="U66" s="78">
        <f>SUMPRODUCT(LTA!F66:AJ66,LTA!F$102:AJ$102,LTA!F$103:AJ$103)</f>
        <v>6.21</v>
      </c>
      <c r="V66" s="108">
        <f>SUMPRODUCT(MTOA!B66:G66,MTOA!B$102:G$102,MTOA!B$103:G$103)</f>
        <v>0</v>
      </c>
      <c r="W66" s="108">
        <f>SUMPRODUCT(MTOA!B66:G66,MTOA!B$101:G$101,MTOA!B$103:G$103)</f>
        <v>0</v>
      </c>
      <c r="X66">
        <v>0</v>
      </c>
      <c r="Y66" s="75">
        <f>IEX!H66</f>
        <v>182.89</v>
      </c>
      <c r="Z66" s="75">
        <f>IEX!N66</f>
        <v>0</v>
      </c>
      <c r="AA66" s="117">
        <f>STOA!H66</f>
        <v>103.6</v>
      </c>
      <c r="AB66" s="117">
        <f>-STOA!N66</f>
        <v>-290.39</v>
      </c>
      <c r="AC66">
        <f t="shared" si="0"/>
        <v>14.977840402495966</v>
      </c>
      <c r="AD66">
        <f t="shared" si="1"/>
        <v>1103.6913586117844</v>
      </c>
      <c r="AE66">
        <f>'IDT-1'!B66</f>
        <v>29.286000000000001</v>
      </c>
      <c r="AF66" s="26"/>
      <c r="AG66">
        <f t="shared" si="2"/>
        <v>1132.9773586117844</v>
      </c>
      <c r="AI66" s="75">
        <f>PXIL!H66</f>
        <v>0</v>
      </c>
      <c r="AJ66" s="75">
        <f>PXIL!N66</f>
        <v>0</v>
      </c>
      <c r="AK66" s="75">
        <f>RTM_IEX!H66</f>
        <v>18.29</v>
      </c>
      <c r="AL66" s="75">
        <f>RTM_IEX!N66</f>
        <v>0</v>
      </c>
      <c r="AM66" s="75">
        <f>RTM_PXI!H66</f>
        <v>0</v>
      </c>
      <c r="AN66" s="75">
        <f>RTM_PXI!N66</f>
        <v>0</v>
      </c>
      <c r="AO66" s="192">
        <f>GDAM_IEX!H66</f>
        <v>0</v>
      </c>
      <c r="AP66" s="192">
        <f>GDAM_IEX!N66</f>
        <v>0</v>
      </c>
      <c r="AQ66" s="192">
        <f>GDAM_PXI!H66</f>
        <v>0</v>
      </c>
      <c r="AR66" s="192">
        <f>GDAM_PXI!N66</f>
        <v>0</v>
      </c>
      <c r="AU66">
        <v>64</v>
      </c>
    </row>
    <row r="67" spans="1:47">
      <c r="A67" t="s">
        <v>109</v>
      </c>
      <c r="E67">
        <f>GT_NG!P67</f>
        <v>14.304575707154742</v>
      </c>
      <c r="F67">
        <f>GT_Spot!P67</f>
        <v>0</v>
      </c>
      <c r="G67">
        <f>PPCL_NG!P67</f>
        <v>0</v>
      </c>
      <c r="H67">
        <f>PPCL_Spot!P67</f>
        <v>0</v>
      </c>
      <c r="I67">
        <f>Bawana_NG!P67</f>
        <v>77.47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BRPL_ISGS_exbus!BB67</f>
        <v>677.63197360410288</v>
      </c>
      <c r="P67" s="77">
        <v>117.66</v>
      </c>
      <c r="Q67" s="77">
        <v>38.14</v>
      </c>
      <c r="R67" s="80">
        <v>43.499999999999993</v>
      </c>
      <c r="S67" s="80">
        <v>0</v>
      </c>
      <c r="T67" s="78">
        <f>SUMPRODUCT(LTA!F67:AJ67,LTA!F$101:AJ$101,LTA!F$103:AJ$103)</f>
        <v>152.21999999999997</v>
      </c>
      <c r="U67" s="78">
        <f>SUMPRODUCT(LTA!F67:AJ67,LTA!F$102:AJ$102,LTA!F$103:AJ$103)</f>
        <v>6.23</v>
      </c>
      <c r="V67" s="108">
        <f>SUMPRODUCT(MTOA!B67:G67,MTOA!B$102:G$102,MTOA!B$103:G$103)</f>
        <v>0</v>
      </c>
      <c r="W67" s="108">
        <f>SUMPRODUCT(MTOA!B67:G67,MTOA!B$101:G$101,MTOA!B$103:G$103)</f>
        <v>0</v>
      </c>
      <c r="X67">
        <v>0</v>
      </c>
      <c r="Y67" s="75">
        <f>IEX!H67</f>
        <v>208.89</v>
      </c>
      <c r="Z67" s="75">
        <f>IEX!N67</f>
        <v>0</v>
      </c>
      <c r="AA67" s="117">
        <f>STOA!H67</f>
        <v>97.19</v>
      </c>
      <c r="AB67" s="117">
        <f>-STOA!N67</f>
        <v>-290.39</v>
      </c>
      <c r="AC67">
        <f t="shared" si="0"/>
        <v>15.527969930952787</v>
      </c>
      <c r="AD67">
        <f t="shared" si="1"/>
        <v>1089.3185793803048</v>
      </c>
      <c r="AE67">
        <f>'IDT-1'!B67</f>
        <v>21.151</v>
      </c>
      <c r="AF67" s="26"/>
      <c r="AG67">
        <f t="shared" si="2"/>
        <v>1110.4695793803048</v>
      </c>
      <c r="AI67" s="75">
        <f>PXIL!H67</f>
        <v>0</v>
      </c>
      <c r="AJ67" s="75">
        <f>PXIL!N67</f>
        <v>0</v>
      </c>
      <c r="AK67" s="75">
        <f>RTM_IEX!H67</f>
        <v>0</v>
      </c>
      <c r="AL67" s="75">
        <f>RTM_IEX!N67</f>
        <v>-38</v>
      </c>
      <c r="AM67" s="75">
        <f>RTM_PXI!H67</f>
        <v>0</v>
      </c>
      <c r="AN67" s="75">
        <f>RTM_PXI!N67</f>
        <v>0</v>
      </c>
      <c r="AO67" s="192">
        <f>GDAM_IEX!H67</f>
        <v>0</v>
      </c>
      <c r="AP67" s="192">
        <f>GDAM_IEX!N67</f>
        <v>0</v>
      </c>
      <c r="AQ67" s="192">
        <f>GDAM_PXI!H67</f>
        <v>0</v>
      </c>
      <c r="AR67" s="192">
        <f>GDAM_PXI!N67</f>
        <v>0</v>
      </c>
      <c r="AU67">
        <v>65</v>
      </c>
    </row>
    <row r="68" spans="1:47">
      <c r="A68" t="s">
        <v>110</v>
      </c>
      <c r="E68">
        <f>GT_NG!P68</f>
        <v>14.304575707154742</v>
      </c>
      <c r="F68">
        <f>GT_Spot!P68</f>
        <v>0</v>
      </c>
      <c r="G68">
        <f>PPCL_NG!P68</f>
        <v>0</v>
      </c>
      <c r="H68">
        <f>PPCL_Spot!P68</f>
        <v>0</v>
      </c>
      <c r="I68">
        <f>Bawana_NG!P68</f>
        <v>99.618354883989767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BRPL_ISGS_exbus!BB68</f>
        <v>686.58518454870295</v>
      </c>
      <c r="P68" s="77">
        <v>117.66</v>
      </c>
      <c r="Q68" s="77">
        <v>38.14</v>
      </c>
      <c r="R68" s="80">
        <v>35.769999999999996</v>
      </c>
      <c r="S68" s="80">
        <v>0</v>
      </c>
      <c r="T68" s="78">
        <f>SUMPRODUCT(LTA!F68:AJ68,LTA!F$101:AJ$101,LTA!F$103:AJ$103)</f>
        <v>129.58000000000001</v>
      </c>
      <c r="U68" s="78">
        <f>SUMPRODUCT(LTA!F68:AJ68,LTA!F$102:AJ$102,LTA!F$103:AJ$103)</f>
        <v>6.62</v>
      </c>
      <c r="V68" s="108">
        <f>SUMPRODUCT(MTOA!B68:G68,MTOA!B$102:G$102,MTOA!B$103:G$103)</f>
        <v>0</v>
      </c>
      <c r="W68" s="108">
        <f>SUMPRODUCT(MTOA!B68:G68,MTOA!B$101:G$101,MTOA!B$103:G$103)</f>
        <v>0</v>
      </c>
      <c r="X68">
        <v>0</v>
      </c>
      <c r="Y68" s="75">
        <f>IEX!H68</f>
        <v>245.46</v>
      </c>
      <c r="Z68" s="75">
        <f>IEX!N68</f>
        <v>0</v>
      </c>
      <c r="AA68" s="117">
        <f>STOA!H68</f>
        <v>86.69</v>
      </c>
      <c r="AB68" s="117">
        <f>-STOA!N68</f>
        <v>-290.39</v>
      </c>
      <c r="AC68">
        <f t="shared" ref="AC68:AC98" si="3">SUMIF(B68:AB68,"&gt;0")*$AC$2-SUMIF(B68:AB68,"&lt;0")*($AC$2/(1-$AC$2))+SUMIF(AI68:AR68,"&gt;0")*$AC$2-SUMIF(AI68:AR68,"&lt;0")*($AC$2/(1-$AC$2))</f>
        <v>15.607449414844861</v>
      </c>
      <c r="AD68">
        <f t="shared" ref="AD68:AD98" si="4">SUM(B68:AB68,AI68:AR68)-AC68</f>
        <v>1134.4306657250024</v>
      </c>
      <c r="AE68">
        <f>'IDT-1'!B68</f>
        <v>10.304</v>
      </c>
      <c r="AF68" s="26"/>
      <c r="AG68">
        <f t="shared" ref="AG68:AG98" si="5">SUM(AD68:AF68)+AT68</f>
        <v>1144.7346657250025</v>
      </c>
      <c r="AI68" s="75">
        <f>PXIL!H68</f>
        <v>0</v>
      </c>
      <c r="AJ68" s="75">
        <f>PXIL!N68</f>
        <v>0</v>
      </c>
      <c r="AK68" s="75">
        <f>RTM_IEX!H68</f>
        <v>0</v>
      </c>
      <c r="AL68" s="75">
        <f>RTM_IEX!N68</f>
        <v>-20</v>
      </c>
      <c r="AM68" s="75">
        <f>RTM_PXI!H68</f>
        <v>0</v>
      </c>
      <c r="AN68" s="75">
        <f>RTM_PXI!N68</f>
        <v>0</v>
      </c>
      <c r="AO68" s="192">
        <f>GDAM_IEX!H68</f>
        <v>0</v>
      </c>
      <c r="AP68" s="192">
        <f>GDAM_IEX!N68</f>
        <v>0</v>
      </c>
      <c r="AQ68" s="192">
        <f>GDAM_PXI!H68</f>
        <v>0</v>
      </c>
      <c r="AR68" s="192">
        <f>GDAM_PXI!N68</f>
        <v>0</v>
      </c>
      <c r="AU68">
        <v>66</v>
      </c>
    </row>
    <row r="69" spans="1:47">
      <c r="A69" t="s">
        <v>111</v>
      </c>
      <c r="E69">
        <f>GT_NG!P69</f>
        <v>14.304575707154742</v>
      </c>
      <c r="F69">
        <f>GT_Spot!P69</f>
        <v>0</v>
      </c>
      <c r="G69">
        <f>PPCL_NG!P69</f>
        <v>0</v>
      </c>
      <c r="H69">
        <f>PPCL_Spot!P69</f>
        <v>0</v>
      </c>
      <c r="I69">
        <f>Bawana_NG!P69</f>
        <v>99.618388156298039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BRPL_ISGS_exbus!BB69</f>
        <v>696.90214521340295</v>
      </c>
      <c r="P69" s="77">
        <v>117.66</v>
      </c>
      <c r="Q69" s="77">
        <v>38.14</v>
      </c>
      <c r="R69" s="80">
        <v>28.36</v>
      </c>
      <c r="S69" s="80">
        <v>0</v>
      </c>
      <c r="T69" s="78">
        <f>SUMPRODUCT(LTA!F69:AJ69,LTA!F$101:AJ$101,LTA!F$103:AJ$103)</f>
        <v>104.56</v>
      </c>
      <c r="U69" s="78">
        <f>SUMPRODUCT(LTA!F69:AJ69,LTA!F$102:AJ$102,LTA!F$103:AJ$103)</f>
        <v>7.17</v>
      </c>
      <c r="V69" s="108">
        <f>SUMPRODUCT(MTOA!B69:G69,MTOA!B$102:G$102,MTOA!B$103:G$103)</f>
        <v>0</v>
      </c>
      <c r="W69" s="108">
        <f>SUMPRODUCT(MTOA!B69:G69,MTOA!B$101:G$101,MTOA!B$103:G$103)</f>
        <v>0</v>
      </c>
      <c r="X69">
        <v>0</v>
      </c>
      <c r="Y69" s="75">
        <f>IEX!H69</f>
        <v>269.52999999999997</v>
      </c>
      <c r="Z69" s="75">
        <f>IEX!N69</f>
        <v>0</v>
      </c>
      <c r="AA69" s="117">
        <f>STOA!H69</f>
        <v>80.389999999999986</v>
      </c>
      <c r="AB69" s="117">
        <f>-STOA!N69</f>
        <v>-290.39</v>
      </c>
      <c r="AC69">
        <f t="shared" si="3"/>
        <v>15.803068411046631</v>
      </c>
      <c r="AD69">
        <f t="shared" si="4"/>
        <v>1196.6420406658094</v>
      </c>
      <c r="AE69">
        <f>'IDT-1'!B69</f>
        <v>2.169</v>
      </c>
      <c r="AF69" s="26"/>
      <c r="AG69">
        <f t="shared" si="5"/>
        <v>1198.8110406658095</v>
      </c>
      <c r="AI69" s="75">
        <f>PXIL!H69</f>
        <v>0</v>
      </c>
      <c r="AJ69" s="75">
        <f>PXIL!N69</f>
        <v>0</v>
      </c>
      <c r="AK69" s="75">
        <f>RTM_IEX!H69</f>
        <v>46.2</v>
      </c>
      <c r="AL69" s="75">
        <f>RTM_IEX!N69</f>
        <v>0</v>
      </c>
      <c r="AM69" s="75">
        <f>RTM_PXI!H69</f>
        <v>0</v>
      </c>
      <c r="AN69" s="75">
        <f>RTM_PXI!N69</f>
        <v>0</v>
      </c>
      <c r="AO69" s="192">
        <f>GDAM_IEX!H69</f>
        <v>0</v>
      </c>
      <c r="AP69" s="192">
        <f>GDAM_IEX!N69</f>
        <v>0</v>
      </c>
      <c r="AQ69" s="192">
        <f>GDAM_PXI!H69</f>
        <v>0</v>
      </c>
      <c r="AR69" s="192">
        <f>GDAM_PXI!N69</f>
        <v>0</v>
      </c>
      <c r="AU69">
        <v>67</v>
      </c>
    </row>
    <row r="70" spans="1:47">
      <c r="A70" t="s">
        <v>112</v>
      </c>
      <c r="E70">
        <f>GT_NG!P70</f>
        <v>14.304575707154742</v>
      </c>
      <c r="F70">
        <f>GT_Spot!P70</f>
        <v>0</v>
      </c>
      <c r="G70">
        <f>PPCL_NG!P70</f>
        <v>0</v>
      </c>
      <c r="H70">
        <f>PPCL_Spot!P70</f>
        <v>0</v>
      </c>
      <c r="I70">
        <f>Bawana_NG!P70</f>
        <v>99.618388156298039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BRPL_ISGS_exbus!BB70</f>
        <v>708.28538688940296</v>
      </c>
      <c r="P70" s="77">
        <v>117.66</v>
      </c>
      <c r="Q70" s="77">
        <v>38.14</v>
      </c>
      <c r="R70" s="80">
        <v>14.420000000000002</v>
      </c>
      <c r="S70" s="80">
        <v>0</v>
      </c>
      <c r="T70" s="78">
        <f>SUMPRODUCT(LTA!F70:AJ70,LTA!F$101:AJ$101,LTA!F$103:AJ$103)</f>
        <v>78.56</v>
      </c>
      <c r="U70" s="78">
        <f>SUMPRODUCT(LTA!F70:AJ70,LTA!F$102:AJ$102,LTA!F$103:AJ$103)</f>
        <v>8.02</v>
      </c>
      <c r="V70" s="108">
        <f>SUMPRODUCT(MTOA!B70:G70,MTOA!B$102:G$102,MTOA!B$103:G$103)</f>
        <v>0</v>
      </c>
      <c r="W70" s="108">
        <f>SUMPRODUCT(MTOA!B70:G70,MTOA!B$101:G$101,MTOA!B$103:G$103)</f>
        <v>0</v>
      </c>
      <c r="X70">
        <v>0</v>
      </c>
      <c r="Y70" s="75">
        <f>IEX!H70</f>
        <v>308.02999999999997</v>
      </c>
      <c r="Z70" s="75">
        <f>IEX!N70</f>
        <v>0</v>
      </c>
      <c r="AA70" s="117">
        <f>STOA!H70</f>
        <v>72.69</v>
      </c>
      <c r="AB70" s="117">
        <f>-STOA!N70</f>
        <v>-290.39</v>
      </c>
      <c r="AC70">
        <f t="shared" si="3"/>
        <v>15.83882493779543</v>
      </c>
      <c r="AD70">
        <f t="shared" si="4"/>
        <v>1200.6695258150603</v>
      </c>
      <c r="AE70">
        <f>'IDT-1'!B70</f>
        <v>0</v>
      </c>
      <c r="AF70" s="26"/>
      <c r="AG70">
        <f t="shared" si="5"/>
        <v>1200.6695258150603</v>
      </c>
      <c r="AI70" s="75">
        <f>PXIL!H70</f>
        <v>0</v>
      </c>
      <c r="AJ70" s="75">
        <f>PXIL!N70</f>
        <v>0</v>
      </c>
      <c r="AK70" s="75">
        <f>RTM_IEX!H70</f>
        <v>47.17</v>
      </c>
      <c r="AL70" s="75">
        <f>RTM_IEX!N70</f>
        <v>0</v>
      </c>
      <c r="AM70" s="75">
        <f>RTM_PXI!H70</f>
        <v>0</v>
      </c>
      <c r="AN70" s="75">
        <f>RTM_PXI!N70</f>
        <v>0</v>
      </c>
      <c r="AO70" s="192">
        <f>GDAM_IEX!H70</f>
        <v>0</v>
      </c>
      <c r="AP70" s="192">
        <f>GDAM_IEX!N70</f>
        <v>0</v>
      </c>
      <c r="AQ70" s="192">
        <f>GDAM_PXI!H70</f>
        <v>0</v>
      </c>
      <c r="AR70" s="192">
        <f>GDAM_PXI!N70</f>
        <v>0</v>
      </c>
      <c r="AU70">
        <v>68</v>
      </c>
    </row>
    <row r="71" spans="1:47">
      <c r="A71" t="s">
        <v>113</v>
      </c>
      <c r="E71">
        <f>GT_NG!P71</f>
        <v>14.304575707154742</v>
      </c>
      <c r="F71">
        <f>GT_Spot!P71</f>
        <v>0</v>
      </c>
      <c r="G71">
        <f>PPCL_NG!P71</f>
        <v>0</v>
      </c>
      <c r="H71">
        <f>PPCL_Spot!P71</f>
        <v>0</v>
      </c>
      <c r="I71">
        <f>Bawana_NG!P71</f>
        <v>99.618388156298039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BRPL_ISGS_exbus!BB71</f>
        <v>718.66113948960287</v>
      </c>
      <c r="P71" s="77">
        <v>117.66</v>
      </c>
      <c r="Q71" s="77">
        <v>38.14</v>
      </c>
      <c r="R71" s="80">
        <v>4.9799999999999995</v>
      </c>
      <c r="S71" s="80">
        <v>0</v>
      </c>
      <c r="T71" s="78">
        <f>SUMPRODUCT(LTA!F71:AJ71,LTA!F$101:AJ$101,LTA!F$103:AJ$103)</f>
        <v>51.100000000000009</v>
      </c>
      <c r="U71" s="78">
        <f>SUMPRODUCT(LTA!F71:AJ71,LTA!F$102:AJ$102,LTA!F$103:AJ$103)</f>
        <v>8.620000000000001</v>
      </c>
      <c r="V71" s="108">
        <f>SUMPRODUCT(MTOA!B71:G71,MTOA!B$102:G$102,MTOA!B$103:G$103)</f>
        <v>0</v>
      </c>
      <c r="W71" s="108">
        <f>SUMPRODUCT(MTOA!B71:G71,MTOA!B$101:G$101,MTOA!B$103:G$103)</f>
        <v>0</v>
      </c>
      <c r="X71">
        <v>0</v>
      </c>
      <c r="Y71" s="75">
        <f>IEX!H71</f>
        <v>409.1</v>
      </c>
      <c r="Z71" s="75">
        <f>IEX!N71</f>
        <v>0</v>
      </c>
      <c r="AA71" s="117">
        <f>STOA!H71</f>
        <v>67.61999999999999</v>
      </c>
      <c r="AB71" s="117">
        <f>-STOA!N71</f>
        <v>-290.39</v>
      </c>
      <c r="AC71">
        <f t="shared" si="3"/>
        <v>16.395520661564998</v>
      </c>
      <c r="AD71">
        <f t="shared" si="4"/>
        <v>1183.0185826914906</v>
      </c>
      <c r="AE71">
        <f>'IDT-1'!B71</f>
        <v>0</v>
      </c>
      <c r="AF71" s="26"/>
      <c r="AG71">
        <f t="shared" si="5"/>
        <v>1183.0185826914906</v>
      </c>
      <c r="AI71" s="75">
        <f>PXIL!H71</f>
        <v>0</v>
      </c>
      <c r="AJ71" s="75">
        <f>PXIL!N71</f>
        <v>0</v>
      </c>
      <c r="AK71" s="75">
        <f>RTM_IEX!H71</f>
        <v>0</v>
      </c>
      <c r="AL71" s="75">
        <f>RTM_IEX!N71</f>
        <v>-40</v>
      </c>
      <c r="AM71" s="75">
        <f>RTM_PXI!H71</f>
        <v>0</v>
      </c>
      <c r="AN71" s="75">
        <f>RTM_PXI!N71</f>
        <v>0</v>
      </c>
      <c r="AO71" s="192">
        <f>GDAM_IEX!H71</f>
        <v>0</v>
      </c>
      <c r="AP71" s="192">
        <f>GDAM_IEX!N71</f>
        <v>0</v>
      </c>
      <c r="AQ71" s="192">
        <f>GDAM_PXI!H71</f>
        <v>0</v>
      </c>
      <c r="AR71" s="192">
        <f>GDAM_PXI!N71</f>
        <v>0</v>
      </c>
      <c r="AU71">
        <v>69</v>
      </c>
    </row>
    <row r="72" spans="1:47">
      <c r="A72" t="s">
        <v>114</v>
      </c>
      <c r="E72">
        <f>GT_NG!P72</f>
        <v>14.304575707154742</v>
      </c>
      <c r="F72">
        <f>GT_Spot!P72</f>
        <v>0</v>
      </c>
      <c r="G72">
        <f>PPCL_NG!P72</f>
        <v>0</v>
      </c>
      <c r="H72">
        <f>PPCL_Spot!P72</f>
        <v>0</v>
      </c>
      <c r="I72">
        <f>Bawana_NG!P72</f>
        <v>99.618388156298039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BRPL_ISGS_exbus!BB72</f>
        <v>734.69423433410293</v>
      </c>
      <c r="P72" s="77">
        <v>117.66</v>
      </c>
      <c r="Q72" s="77">
        <v>38.14</v>
      </c>
      <c r="R72" s="80">
        <v>0.49</v>
      </c>
      <c r="S72" s="80">
        <v>0</v>
      </c>
      <c r="T72" s="78">
        <f>SUMPRODUCT(LTA!F72:AJ72,LTA!F$101:AJ$101,LTA!F$103:AJ$103)</f>
        <v>32.989999999999995</v>
      </c>
      <c r="U72" s="78">
        <f>SUMPRODUCT(LTA!F72:AJ72,LTA!F$102:AJ$102,LTA!F$103:AJ$103)</f>
        <v>9.48</v>
      </c>
      <c r="V72" s="108">
        <f>SUMPRODUCT(MTOA!B72:G72,MTOA!B$102:G$102,MTOA!B$103:G$103)</f>
        <v>0</v>
      </c>
      <c r="W72" s="108">
        <f>SUMPRODUCT(MTOA!B72:G72,MTOA!B$101:G$101,MTOA!B$103:G$103)</f>
        <v>0</v>
      </c>
      <c r="X72">
        <v>0</v>
      </c>
      <c r="Y72" s="75">
        <f>IEX!H72</f>
        <v>252.19</v>
      </c>
      <c r="Z72" s="75">
        <f>IEX!N72</f>
        <v>0</v>
      </c>
      <c r="AA72" s="117">
        <f>STOA!H72</f>
        <v>247.88</v>
      </c>
      <c r="AB72" s="117">
        <f>-STOA!N72</f>
        <v>-290.39</v>
      </c>
      <c r="AC72">
        <f t="shared" si="3"/>
        <v>16.441350795308789</v>
      </c>
      <c r="AD72">
        <f t="shared" si="4"/>
        <v>1268.5358474022471</v>
      </c>
      <c r="AE72">
        <f>'IDT-1'!B72</f>
        <v>0</v>
      </c>
      <c r="AF72" s="26"/>
      <c r="AG72">
        <f t="shared" si="5"/>
        <v>1268.5358474022471</v>
      </c>
      <c r="AI72" s="75">
        <f>PXIL!H72</f>
        <v>0</v>
      </c>
      <c r="AJ72" s="75">
        <f>PXIL!N72</f>
        <v>0</v>
      </c>
      <c r="AK72" s="75">
        <f>RTM_IEX!H72</f>
        <v>27.92</v>
      </c>
      <c r="AL72" s="75">
        <f>RTM_IEX!N72</f>
        <v>0</v>
      </c>
      <c r="AM72" s="75">
        <f>RTM_PXI!H72</f>
        <v>0</v>
      </c>
      <c r="AN72" s="75">
        <f>RTM_PXI!N72</f>
        <v>0</v>
      </c>
      <c r="AO72" s="192">
        <f>GDAM_IEX!H72</f>
        <v>0</v>
      </c>
      <c r="AP72" s="192">
        <f>GDAM_IEX!N72</f>
        <v>0</v>
      </c>
      <c r="AQ72" s="192">
        <f>GDAM_PXI!H72</f>
        <v>0</v>
      </c>
      <c r="AR72" s="192">
        <f>GDAM_PXI!N72</f>
        <v>0</v>
      </c>
      <c r="AU72">
        <v>70</v>
      </c>
    </row>
    <row r="73" spans="1:47">
      <c r="A73" t="s">
        <v>115</v>
      </c>
      <c r="E73">
        <f>GT_NG!P73</f>
        <v>14.952198543296465</v>
      </c>
      <c r="F73">
        <f>GT_Spot!P73</f>
        <v>0</v>
      </c>
      <c r="G73">
        <f>PPCL_NG!P73</f>
        <v>0</v>
      </c>
      <c r="H73">
        <f>PPCL_Spot!P73</f>
        <v>0</v>
      </c>
      <c r="I73">
        <f>Bawana_NG!P73</f>
        <v>99.618432538745978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BRPL_ISGS_exbus!BB73</f>
        <v>777.97315434791562</v>
      </c>
      <c r="P73" s="77">
        <v>117.66</v>
      </c>
      <c r="Q73" s="77">
        <v>38.14</v>
      </c>
      <c r="R73" s="80">
        <v>0</v>
      </c>
      <c r="S73" s="80">
        <v>0</v>
      </c>
      <c r="T73" s="78">
        <f>SUMPRODUCT(LTA!F73:AJ73,LTA!F$101:AJ$101,LTA!F$103:AJ$103)</f>
        <v>18.440000000000001</v>
      </c>
      <c r="U73" s="78">
        <f>SUMPRODUCT(LTA!F73:AJ73,LTA!F$102:AJ$102,LTA!F$103:AJ$103)</f>
        <v>9.09</v>
      </c>
      <c r="V73" s="108">
        <f>SUMPRODUCT(MTOA!B73:G73,MTOA!B$102:G$102,MTOA!B$103:G$103)</f>
        <v>0</v>
      </c>
      <c r="W73" s="108">
        <f>SUMPRODUCT(MTOA!B73:G73,MTOA!B$101:G$101,MTOA!B$103:G$103)</f>
        <v>0</v>
      </c>
      <c r="X73">
        <v>0</v>
      </c>
      <c r="Y73" s="75">
        <f>IEX!H73</f>
        <v>0</v>
      </c>
      <c r="Z73" s="75">
        <f>IEX!N73</f>
        <v>0</v>
      </c>
      <c r="AA73" s="117">
        <f>STOA!H73</f>
        <v>530.98</v>
      </c>
      <c r="AB73" s="117">
        <f>-STOA!N73</f>
        <v>-290.39</v>
      </c>
      <c r="AC73">
        <f t="shared" si="3"/>
        <v>16.853952762953931</v>
      </c>
      <c r="AD73">
        <f t="shared" si="4"/>
        <v>1315.0098326670043</v>
      </c>
      <c r="AE73">
        <f>'IDT-1'!B73</f>
        <v>0</v>
      </c>
      <c r="AF73" s="26"/>
      <c r="AG73">
        <f t="shared" si="5"/>
        <v>1315.0098326670043</v>
      </c>
      <c r="AI73" s="75">
        <f>PXIL!H73</f>
        <v>0</v>
      </c>
      <c r="AJ73" s="75">
        <f>PXIL!N73</f>
        <v>0</v>
      </c>
      <c r="AK73" s="75">
        <f>RTM_IEX!H73</f>
        <v>15.4</v>
      </c>
      <c r="AL73" s="75">
        <f>RTM_IEX!N73</f>
        <v>0</v>
      </c>
      <c r="AM73" s="75">
        <f>RTM_PXI!H73</f>
        <v>0</v>
      </c>
      <c r="AN73" s="75">
        <f>RTM_PXI!N73</f>
        <v>0</v>
      </c>
      <c r="AO73" s="192">
        <f>GDAM_IEX!H73</f>
        <v>0</v>
      </c>
      <c r="AP73" s="192">
        <f>GDAM_IEX!N73</f>
        <v>0</v>
      </c>
      <c r="AQ73" s="192">
        <f>GDAM_PXI!H73</f>
        <v>0</v>
      </c>
      <c r="AR73" s="192">
        <f>GDAM_PXI!N73</f>
        <v>0</v>
      </c>
      <c r="AU73">
        <v>71</v>
      </c>
    </row>
    <row r="74" spans="1:47">
      <c r="A74" t="s">
        <v>116</v>
      </c>
      <c r="E74">
        <f>GT_NG!P74</f>
        <v>14.952198543296465</v>
      </c>
      <c r="F74">
        <f>GT_Spot!P74</f>
        <v>0</v>
      </c>
      <c r="G74">
        <f>PPCL_NG!P74</f>
        <v>0</v>
      </c>
      <c r="H74">
        <f>PPCL_Spot!P74</f>
        <v>0</v>
      </c>
      <c r="I74">
        <f>Bawana_NG!P74</f>
        <v>99.618388156298039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BRPL_ISGS_exbus!BB74</f>
        <v>801.53154881001558</v>
      </c>
      <c r="P74" s="77">
        <v>117.66</v>
      </c>
      <c r="Q74" s="77">
        <v>38.14</v>
      </c>
      <c r="R74" s="80">
        <v>0</v>
      </c>
      <c r="S74" s="80">
        <v>0</v>
      </c>
      <c r="T74" s="78">
        <f>SUMPRODUCT(LTA!F74:AJ74,LTA!F$101:AJ$101,LTA!F$103:AJ$103)</f>
        <v>10.94</v>
      </c>
      <c r="U74" s="78">
        <f>SUMPRODUCT(LTA!F74:AJ74,LTA!F$102:AJ$102,LTA!F$103:AJ$103)</f>
        <v>8.620000000000001</v>
      </c>
      <c r="V74" s="108">
        <f>SUMPRODUCT(MTOA!B74:G74,MTOA!B$102:G$102,MTOA!B$103:G$103)</f>
        <v>0</v>
      </c>
      <c r="W74" s="108">
        <f>SUMPRODUCT(MTOA!B74:G74,MTOA!B$101:G$101,MTOA!B$103:G$103)</f>
        <v>0</v>
      </c>
      <c r="X74">
        <v>0</v>
      </c>
      <c r="Y74" s="75">
        <f>IEX!H74</f>
        <v>0</v>
      </c>
      <c r="Z74" s="75">
        <f>IEX!N74</f>
        <v>0</v>
      </c>
      <c r="AA74" s="117">
        <f>STOA!H74</f>
        <v>551.54</v>
      </c>
      <c r="AB74" s="117">
        <f>-STOA!N74</f>
        <v>-290.39</v>
      </c>
      <c r="AC74">
        <f t="shared" si="3"/>
        <v>17.112746243654868</v>
      </c>
      <c r="AD74">
        <f t="shared" si="4"/>
        <v>1344.1593892659555</v>
      </c>
      <c r="AE74">
        <f>'IDT-1'!B74</f>
        <v>0</v>
      </c>
      <c r="AF74" s="26"/>
      <c r="AG74">
        <f t="shared" si="5"/>
        <v>1344.1593892659555</v>
      </c>
      <c r="AI74" s="75">
        <f>PXIL!H74</f>
        <v>0</v>
      </c>
      <c r="AJ74" s="75">
        <f>PXIL!N74</f>
        <v>0</v>
      </c>
      <c r="AK74" s="75">
        <f>RTM_IEX!H74</f>
        <v>8.66</v>
      </c>
      <c r="AL74" s="75">
        <f>RTM_IEX!N74</f>
        <v>0</v>
      </c>
      <c r="AM74" s="75">
        <f>RTM_PXI!H74</f>
        <v>0</v>
      </c>
      <c r="AN74" s="75">
        <f>RTM_PXI!N74</f>
        <v>0</v>
      </c>
      <c r="AO74" s="192">
        <f>GDAM_IEX!H74</f>
        <v>0</v>
      </c>
      <c r="AP74" s="192">
        <f>GDAM_IEX!N74</f>
        <v>0</v>
      </c>
      <c r="AQ74" s="192">
        <f>GDAM_PXI!H74</f>
        <v>0</v>
      </c>
      <c r="AR74" s="192">
        <f>GDAM_PXI!N74</f>
        <v>0</v>
      </c>
      <c r="AU74">
        <v>72</v>
      </c>
    </row>
    <row r="75" spans="1:47">
      <c r="A75" t="s">
        <v>117</v>
      </c>
      <c r="E75">
        <f>GT_NG!P75</f>
        <v>15.072457512813596</v>
      </c>
      <c r="F75">
        <f>GT_Spot!P75</f>
        <v>0</v>
      </c>
      <c r="G75">
        <f>PPCL_NG!P75</f>
        <v>0</v>
      </c>
      <c r="H75">
        <f>PPCL_Spot!P75</f>
        <v>0</v>
      </c>
      <c r="I75">
        <f>Bawana_NG!P75</f>
        <v>99.618388156298039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BRPL_ISGS_exbus!BB75</f>
        <v>836.95558800481547</v>
      </c>
      <c r="P75" s="77">
        <v>117.66</v>
      </c>
      <c r="Q75" s="77">
        <v>38.14</v>
      </c>
      <c r="R75" s="80">
        <v>0</v>
      </c>
      <c r="S75" s="80">
        <v>0</v>
      </c>
      <c r="T75" s="78">
        <f>SUMPRODUCT(LTA!F75:AJ75,LTA!F$101:AJ$101,LTA!F$103:AJ$103)</f>
        <v>8.5599999999999987</v>
      </c>
      <c r="U75" s="78">
        <f>SUMPRODUCT(LTA!F75:AJ75,LTA!F$102:AJ$102,LTA!F$103:AJ$103)</f>
        <v>8.19</v>
      </c>
      <c r="V75" s="108">
        <f>SUMPRODUCT(MTOA!B75:G75,MTOA!B$102:G$102,MTOA!B$103:G$103)</f>
        <v>0</v>
      </c>
      <c r="W75" s="108">
        <f>SUMPRODUCT(MTOA!B75:G75,MTOA!B$101:G$101,MTOA!B$103:G$103)</f>
        <v>0</v>
      </c>
      <c r="X75">
        <v>0</v>
      </c>
      <c r="Y75" s="75">
        <f>IEX!H75</f>
        <v>0</v>
      </c>
      <c r="Z75" s="75">
        <f>IEX!N75</f>
        <v>0</v>
      </c>
      <c r="AA75" s="117">
        <f>STOA!H75</f>
        <v>322.79000000000002</v>
      </c>
      <c r="AB75" s="117">
        <f>-STOA!N75</f>
        <v>-71.58</v>
      </c>
      <c r="AC75">
        <f t="shared" si="3"/>
        <v>13.502148897202231</v>
      </c>
      <c r="AD75">
        <f t="shared" si="4"/>
        <v>1346.904284776725</v>
      </c>
      <c r="AE75">
        <f>'IDT-1'!B75</f>
        <v>2.7120000000000002</v>
      </c>
      <c r="AF75" s="26"/>
      <c r="AG75">
        <f t="shared" si="5"/>
        <v>1349.616284776725</v>
      </c>
      <c r="AI75" s="75">
        <f>PXIL!H75</f>
        <v>0</v>
      </c>
      <c r="AJ75" s="75">
        <f>PXIL!N75</f>
        <v>0</v>
      </c>
      <c r="AK75" s="75">
        <f>RTM_IEX!H75</f>
        <v>0</v>
      </c>
      <c r="AL75" s="75">
        <f>RTM_IEX!N75</f>
        <v>-15</v>
      </c>
      <c r="AM75" s="75">
        <f>RTM_PXI!H75</f>
        <v>0</v>
      </c>
      <c r="AN75" s="75">
        <f>RTM_PXI!N75</f>
        <v>0</v>
      </c>
      <c r="AO75" s="192">
        <f>GDAM_IEX!H75</f>
        <v>0</v>
      </c>
      <c r="AP75" s="192">
        <f>GDAM_IEX!N75</f>
        <v>0</v>
      </c>
      <c r="AQ75" s="192">
        <f>GDAM_PXI!H75</f>
        <v>0</v>
      </c>
      <c r="AR75" s="192">
        <f>GDAM_PXI!N75</f>
        <v>0</v>
      </c>
      <c r="AU75">
        <v>73</v>
      </c>
    </row>
    <row r="76" spans="1:47">
      <c r="A76" t="s">
        <v>118</v>
      </c>
      <c r="E76">
        <f>GT_NG!P76</f>
        <v>15.072457512813596</v>
      </c>
      <c r="F76">
        <f>GT_Spot!P76</f>
        <v>0</v>
      </c>
      <c r="G76">
        <f>PPCL_NG!P76</f>
        <v>0</v>
      </c>
      <c r="H76">
        <f>PPCL_Spot!P76</f>
        <v>0</v>
      </c>
      <c r="I76">
        <f>Bawana_NG!P76</f>
        <v>99.618388156298039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BRPL_ISGS_exbus!BB76</f>
        <v>915.2564273422156</v>
      </c>
      <c r="P76" s="77">
        <v>117.66</v>
      </c>
      <c r="Q76" s="77">
        <v>38.14</v>
      </c>
      <c r="R76" s="80">
        <v>0</v>
      </c>
      <c r="S76" s="80">
        <v>0</v>
      </c>
      <c r="T76" s="78">
        <f>SUMPRODUCT(LTA!F76:AJ76,LTA!F$101:AJ$101,LTA!F$103:AJ$103)</f>
        <v>7.67</v>
      </c>
      <c r="U76" s="78">
        <f>SUMPRODUCT(LTA!F76:AJ76,LTA!F$102:AJ$102,LTA!F$103:AJ$103)</f>
        <v>7.66</v>
      </c>
      <c r="V76" s="108">
        <f>SUMPRODUCT(MTOA!B76:G76,MTOA!B$102:G$102,MTOA!B$103:G$103)</f>
        <v>0</v>
      </c>
      <c r="W76" s="108">
        <f>SUMPRODUCT(MTOA!B76:G76,MTOA!B$101:G$101,MTOA!B$103:G$103)</f>
        <v>0</v>
      </c>
      <c r="X76">
        <v>0</v>
      </c>
      <c r="Y76" s="75">
        <f>IEX!H76</f>
        <v>0</v>
      </c>
      <c r="Z76" s="75">
        <f>IEX!N76</f>
        <v>0</v>
      </c>
      <c r="AA76" s="117">
        <f>STOA!H76</f>
        <v>245.79000000000002</v>
      </c>
      <c r="AB76" s="117">
        <f>-STOA!N76</f>
        <v>-71.58</v>
      </c>
      <c r="AC76">
        <f t="shared" si="3"/>
        <v>14.069300444791855</v>
      </c>
      <c r="AD76">
        <f t="shared" si="4"/>
        <v>1282.2179725665358</v>
      </c>
      <c r="AE76">
        <f>'IDT-1'!B76</f>
        <v>13.558</v>
      </c>
      <c r="AF76" s="26"/>
      <c r="AG76">
        <f t="shared" si="5"/>
        <v>1295.7759725665358</v>
      </c>
      <c r="AI76" s="75">
        <f>PXIL!H76</f>
        <v>0</v>
      </c>
      <c r="AJ76" s="75">
        <f>PXIL!N76</f>
        <v>0</v>
      </c>
      <c r="AK76" s="75">
        <f>RTM_IEX!H76</f>
        <v>0</v>
      </c>
      <c r="AL76" s="75">
        <f>RTM_IEX!N76</f>
        <v>-79</v>
      </c>
      <c r="AM76" s="75">
        <f>RTM_PXI!H76</f>
        <v>0</v>
      </c>
      <c r="AN76" s="75">
        <f>RTM_PXI!N76</f>
        <v>0</v>
      </c>
      <c r="AO76" s="192">
        <f>GDAM_IEX!H76</f>
        <v>0</v>
      </c>
      <c r="AP76" s="192">
        <f>GDAM_IEX!N76</f>
        <v>0</v>
      </c>
      <c r="AQ76" s="192">
        <f>GDAM_PXI!H76</f>
        <v>0</v>
      </c>
      <c r="AR76" s="192">
        <f>GDAM_PXI!N76</f>
        <v>0</v>
      </c>
      <c r="AU76">
        <v>74</v>
      </c>
    </row>
    <row r="77" spans="1:47">
      <c r="A77" t="s">
        <v>119</v>
      </c>
      <c r="E77">
        <f>GT_NG!P77</f>
        <v>15.072457512813596</v>
      </c>
      <c r="F77">
        <f>GT_Spot!P77</f>
        <v>0</v>
      </c>
      <c r="G77">
        <f>PPCL_NG!P77</f>
        <v>0</v>
      </c>
      <c r="H77">
        <f>PPCL_Spot!P77</f>
        <v>0</v>
      </c>
      <c r="I77">
        <f>Bawana_NG!P77</f>
        <v>99.618388156298039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BRPL_ISGS_exbus!BB77</f>
        <v>915.2564273422156</v>
      </c>
      <c r="P77" s="77">
        <v>117.66</v>
      </c>
      <c r="Q77" s="77">
        <v>38.14</v>
      </c>
      <c r="R77" s="80">
        <v>0</v>
      </c>
      <c r="S77" s="80">
        <v>0</v>
      </c>
      <c r="T77" s="78">
        <f>SUMPRODUCT(LTA!F77:AJ77,LTA!F$101:AJ$101,LTA!F$103:AJ$103)</f>
        <v>3.45</v>
      </c>
      <c r="U77" s="78">
        <f>SUMPRODUCT(LTA!F77:AJ77,LTA!F$102:AJ$102,LTA!F$103:AJ$103)</f>
        <v>11.059999999999999</v>
      </c>
      <c r="V77" s="108">
        <f>SUMPRODUCT(MTOA!B77:G77,MTOA!B$102:G$102,MTOA!B$103:G$103)</f>
        <v>0</v>
      </c>
      <c r="W77" s="108">
        <f>SUMPRODUCT(MTOA!B77:G77,MTOA!B$101:G$101,MTOA!B$103:G$103)</f>
        <v>0</v>
      </c>
      <c r="X77">
        <v>0</v>
      </c>
      <c r="Y77" s="75">
        <f>IEX!H77</f>
        <v>0</v>
      </c>
      <c r="Z77" s="75">
        <f>IEX!N77</f>
        <v>0</v>
      </c>
      <c r="AA77" s="117">
        <f>STOA!H77</f>
        <v>221.72000000000003</v>
      </c>
      <c r="AB77" s="117">
        <f>-STOA!N77</f>
        <v>-71.58</v>
      </c>
      <c r="AC77">
        <f t="shared" si="3"/>
        <v>13.459630833815259</v>
      </c>
      <c r="AD77">
        <f t="shared" si="4"/>
        <v>1301.9376421775123</v>
      </c>
      <c r="AE77">
        <f>'IDT-1'!B77</f>
        <v>16.27</v>
      </c>
      <c r="AF77" s="26"/>
      <c r="AG77">
        <f t="shared" si="5"/>
        <v>1318.2076421775123</v>
      </c>
      <c r="AI77" s="75">
        <f>PXIL!H77</f>
        <v>0</v>
      </c>
      <c r="AJ77" s="75">
        <f>PXIL!N77</f>
        <v>0</v>
      </c>
      <c r="AK77" s="75">
        <f>RTM_IEX!H77</f>
        <v>0</v>
      </c>
      <c r="AL77" s="75">
        <f>RTM_IEX!N77</f>
        <v>-35</v>
      </c>
      <c r="AM77" s="75">
        <f>RTM_PXI!H77</f>
        <v>0</v>
      </c>
      <c r="AN77" s="75">
        <f>RTM_PXI!N77</f>
        <v>0</v>
      </c>
      <c r="AO77" s="192">
        <f>GDAM_IEX!H77</f>
        <v>0</v>
      </c>
      <c r="AP77" s="192">
        <f>GDAM_IEX!N77</f>
        <v>0</v>
      </c>
      <c r="AQ77" s="192">
        <f>GDAM_PXI!H77</f>
        <v>0</v>
      </c>
      <c r="AR77" s="192">
        <f>GDAM_PXI!N77</f>
        <v>0</v>
      </c>
      <c r="AU77">
        <v>75</v>
      </c>
    </row>
    <row r="78" spans="1:47">
      <c r="A78" t="s">
        <v>120</v>
      </c>
      <c r="E78">
        <f>GT_NG!P78</f>
        <v>15.072457512813596</v>
      </c>
      <c r="F78">
        <f>GT_Spot!P78</f>
        <v>0</v>
      </c>
      <c r="G78">
        <f>PPCL_NG!P78</f>
        <v>0</v>
      </c>
      <c r="H78">
        <f>PPCL_Spot!P78</f>
        <v>0</v>
      </c>
      <c r="I78">
        <f>Bawana_NG!P78</f>
        <v>99.618388156298039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BRPL_ISGS_exbus!BB78</f>
        <v>908.2597450160157</v>
      </c>
      <c r="P78" s="77">
        <v>117.66</v>
      </c>
      <c r="Q78" s="77">
        <v>38.14</v>
      </c>
      <c r="R78" s="80">
        <v>0</v>
      </c>
      <c r="S78" s="80">
        <v>0</v>
      </c>
      <c r="T78" s="78">
        <f>SUMPRODUCT(LTA!F78:AJ78,LTA!F$101:AJ$101,LTA!F$103:AJ$103)</f>
        <v>3.3200000000000003</v>
      </c>
      <c r="U78" s="78">
        <f>SUMPRODUCT(LTA!F78:AJ78,LTA!F$102:AJ$102,LTA!F$103:AJ$103)</f>
        <v>11.35</v>
      </c>
      <c r="V78" s="108">
        <f>SUMPRODUCT(MTOA!B78:G78,MTOA!B$102:G$102,MTOA!B$103:G$103)</f>
        <v>0</v>
      </c>
      <c r="W78" s="108">
        <f>SUMPRODUCT(MTOA!B78:G78,MTOA!B$101:G$101,MTOA!B$103:G$103)</f>
        <v>0</v>
      </c>
      <c r="X78">
        <v>0</v>
      </c>
      <c r="Y78" s="75">
        <f>IEX!H78</f>
        <v>0</v>
      </c>
      <c r="Z78" s="75">
        <f>IEX!N78</f>
        <v>0</v>
      </c>
      <c r="AA78" s="117">
        <f>STOA!H78</f>
        <v>202.47000000000003</v>
      </c>
      <c r="AB78" s="117">
        <f>-STOA!N78</f>
        <v>-71.58</v>
      </c>
      <c r="AC78">
        <f t="shared" si="3"/>
        <v>13.354361814655434</v>
      </c>
      <c r="AD78">
        <f t="shared" si="4"/>
        <v>1261.9562288704719</v>
      </c>
      <c r="AE78">
        <f>'IDT-1'!B78</f>
        <v>21.693000000000001</v>
      </c>
      <c r="AF78" s="26"/>
      <c r="AG78">
        <f t="shared" si="5"/>
        <v>1283.6492288704719</v>
      </c>
      <c r="AI78" s="75">
        <f>PXIL!H78</f>
        <v>0</v>
      </c>
      <c r="AJ78" s="75">
        <f>PXIL!N78</f>
        <v>0</v>
      </c>
      <c r="AK78" s="75">
        <f>RTM_IEX!H78</f>
        <v>0</v>
      </c>
      <c r="AL78" s="75">
        <f>RTM_IEX!N78</f>
        <v>-49</v>
      </c>
      <c r="AM78" s="75">
        <f>RTM_PXI!H78</f>
        <v>0</v>
      </c>
      <c r="AN78" s="75">
        <f>RTM_PXI!N78</f>
        <v>0</v>
      </c>
      <c r="AO78" s="192">
        <f>GDAM_IEX!H78</f>
        <v>0</v>
      </c>
      <c r="AP78" s="192">
        <f>GDAM_IEX!N78</f>
        <v>0</v>
      </c>
      <c r="AQ78" s="192">
        <f>GDAM_PXI!H78</f>
        <v>0</v>
      </c>
      <c r="AR78" s="192">
        <f>GDAM_PXI!N78</f>
        <v>0</v>
      </c>
      <c r="AU78">
        <v>76</v>
      </c>
    </row>
    <row r="79" spans="1:47">
      <c r="A79" t="s">
        <v>121</v>
      </c>
      <c r="E79">
        <f>GT_NG!P79</f>
        <v>15.072457512813596</v>
      </c>
      <c r="F79">
        <f>GT_Spot!P79</f>
        <v>0</v>
      </c>
      <c r="G79">
        <f>PPCL_NG!P79</f>
        <v>0</v>
      </c>
      <c r="H79">
        <f>PPCL_Spot!P79</f>
        <v>0</v>
      </c>
      <c r="I79">
        <f>Bawana_NG!P79</f>
        <v>99.618432538745978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BRPL_ISGS_exbus!BB79</f>
        <v>901.6265078118156</v>
      </c>
      <c r="P79" s="77">
        <v>117.66</v>
      </c>
      <c r="Q79" s="77">
        <v>38.14</v>
      </c>
      <c r="R79" s="80">
        <v>0</v>
      </c>
      <c r="S79" s="80">
        <v>0</v>
      </c>
      <c r="T79" s="78">
        <f>SUMPRODUCT(LTA!F79:AJ79,LTA!F$101:AJ$101,LTA!F$103:AJ$103)</f>
        <v>3.4</v>
      </c>
      <c r="U79" s="78">
        <f>SUMPRODUCT(LTA!F79:AJ79,LTA!F$102:AJ$102,LTA!F$103:AJ$103)</f>
        <v>11.309999999999999</v>
      </c>
      <c r="V79" s="108">
        <f>SUMPRODUCT(MTOA!B79:G79,MTOA!B$102:G$102,MTOA!B$103:G$103)</f>
        <v>0</v>
      </c>
      <c r="W79" s="108">
        <f>SUMPRODUCT(MTOA!B79:G79,MTOA!B$101:G$101,MTOA!B$103:G$103)</f>
        <v>0</v>
      </c>
      <c r="X79">
        <v>0</v>
      </c>
      <c r="Y79" s="75">
        <f>IEX!H79</f>
        <v>0</v>
      </c>
      <c r="Z79" s="75">
        <f>IEX!N79</f>
        <v>0</v>
      </c>
      <c r="AA79" s="117">
        <f>STOA!H79</f>
        <v>202.47000000000003</v>
      </c>
      <c r="AB79" s="117">
        <f>-STOA!N79</f>
        <v>-71.58</v>
      </c>
      <c r="AC79">
        <f t="shared" si="3"/>
        <v>13.482782395790117</v>
      </c>
      <c r="AD79">
        <f t="shared" si="4"/>
        <v>1234.2346154675854</v>
      </c>
      <c r="AE79">
        <f>'IDT-1'!B79</f>
        <v>17</v>
      </c>
      <c r="AF79" s="26"/>
      <c r="AG79">
        <f t="shared" si="5"/>
        <v>1251.2346154675854</v>
      </c>
      <c r="AI79" s="75">
        <f>PXIL!H79</f>
        <v>0</v>
      </c>
      <c r="AJ79" s="75">
        <f>PXIL!N79</f>
        <v>0</v>
      </c>
      <c r="AK79" s="75">
        <f>RTM_IEX!H79</f>
        <v>0</v>
      </c>
      <c r="AL79" s="75">
        <f>RTM_IEX!N79</f>
        <v>-70</v>
      </c>
      <c r="AM79" s="75">
        <f>RTM_PXI!H79</f>
        <v>0</v>
      </c>
      <c r="AN79" s="75">
        <f>RTM_PXI!N79</f>
        <v>0</v>
      </c>
      <c r="AO79" s="192">
        <f>GDAM_IEX!H79</f>
        <v>0</v>
      </c>
      <c r="AP79" s="192">
        <f>GDAM_IEX!N79</f>
        <v>0</v>
      </c>
      <c r="AQ79" s="192">
        <f>GDAM_PXI!H79</f>
        <v>0</v>
      </c>
      <c r="AR79" s="192">
        <f>GDAM_PXI!N79</f>
        <v>0</v>
      </c>
      <c r="AU79">
        <v>77</v>
      </c>
    </row>
    <row r="80" spans="1:47">
      <c r="A80" t="s">
        <v>122</v>
      </c>
      <c r="E80">
        <f>GT_NG!P80</f>
        <v>15.072457512813596</v>
      </c>
      <c r="F80">
        <f>GT_Spot!P80</f>
        <v>0</v>
      </c>
      <c r="G80">
        <f>PPCL_NG!P80</f>
        <v>0</v>
      </c>
      <c r="H80">
        <f>PPCL_Spot!P80</f>
        <v>0</v>
      </c>
      <c r="I80">
        <f>Bawana_NG!P80</f>
        <v>99.618388156298039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BRPL_ISGS_exbus!BB80</f>
        <v>900.01188904451567</v>
      </c>
      <c r="P80" s="77">
        <v>117.66</v>
      </c>
      <c r="Q80" s="77">
        <v>38.14</v>
      </c>
      <c r="R80" s="80">
        <v>0</v>
      </c>
      <c r="S80" s="80">
        <v>0</v>
      </c>
      <c r="T80" s="78">
        <f>SUMPRODUCT(LTA!F80:AJ80,LTA!F$101:AJ$101,LTA!F$103:AJ$103)</f>
        <v>3.78</v>
      </c>
      <c r="U80" s="78">
        <f>SUMPRODUCT(LTA!F80:AJ80,LTA!F$102:AJ$102,LTA!F$103:AJ$103)</f>
        <v>11.07</v>
      </c>
      <c r="V80" s="108">
        <f>SUMPRODUCT(MTOA!B80:G80,MTOA!B$102:G$102,MTOA!B$103:G$103)</f>
        <v>0</v>
      </c>
      <c r="W80" s="108">
        <f>SUMPRODUCT(MTOA!B80:G80,MTOA!B$101:G$101,MTOA!B$103:G$103)</f>
        <v>0</v>
      </c>
      <c r="X80">
        <v>0</v>
      </c>
      <c r="Y80" s="75">
        <f>IEX!H80</f>
        <v>0</v>
      </c>
      <c r="Z80" s="75">
        <f>IEX!N80</f>
        <v>0</v>
      </c>
      <c r="AA80" s="117">
        <f>STOA!H80</f>
        <v>202.47000000000003</v>
      </c>
      <c r="AB80" s="117">
        <f>-STOA!N80</f>
        <v>-71.58</v>
      </c>
      <c r="AC80">
        <f t="shared" si="3"/>
        <v>13.469805360072336</v>
      </c>
      <c r="AD80">
        <f t="shared" si="4"/>
        <v>1232.7729293535551</v>
      </c>
      <c r="AE80">
        <f>'IDT-1'!B80</f>
        <v>2</v>
      </c>
      <c r="AF80" s="26"/>
      <c r="AG80">
        <f t="shared" si="5"/>
        <v>1234.7729293535551</v>
      </c>
      <c r="AI80" s="75">
        <f>PXIL!H80</f>
        <v>0</v>
      </c>
      <c r="AJ80" s="75">
        <f>PXIL!N80</f>
        <v>0</v>
      </c>
      <c r="AK80" s="75">
        <f>RTM_IEX!H80</f>
        <v>0</v>
      </c>
      <c r="AL80" s="75">
        <f>RTM_IEX!N80</f>
        <v>-70</v>
      </c>
      <c r="AM80" s="75">
        <f>RTM_PXI!H80</f>
        <v>0</v>
      </c>
      <c r="AN80" s="75">
        <f>RTM_PXI!N80</f>
        <v>0</v>
      </c>
      <c r="AO80" s="192">
        <f>GDAM_IEX!H80</f>
        <v>0</v>
      </c>
      <c r="AP80" s="192">
        <f>GDAM_IEX!N80</f>
        <v>0</v>
      </c>
      <c r="AQ80" s="192">
        <f>GDAM_PXI!H80</f>
        <v>0</v>
      </c>
      <c r="AR80" s="192">
        <f>GDAM_PXI!N80</f>
        <v>0</v>
      </c>
      <c r="AU80">
        <v>78</v>
      </c>
    </row>
    <row r="81" spans="1:47">
      <c r="A81" t="s">
        <v>123</v>
      </c>
      <c r="E81">
        <f>GT_NG!P81</f>
        <v>15.072457512813596</v>
      </c>
      <c r="F81">
        <f>GT_Spot!P81</f>
        <v>0</v>
      </c>
      <c r="G81">
        <f>PPCL_NG!P81</f>
        <v>0</v>
      </c>
      <c r="H81">
        <f>PPCL_Spot!P81</f>
        <v>0</v>
      </c>
      <c r="I81">
        <f>Bawana_NG!P81</f>
        <v>99.620000000000019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BRPL_ISGS_exbus!BB81</f>
        <v>900.48717679299602</v>
      </c>
      <c r="P81" s="77">
        <v>117.66</v>
      </c>
      <c r="Q81" s="77">
        <v>38.14</v>
      </c>
      <c r="R81" s="80">
        <v>0</v>
      </c>
      <c r="S81" s="80">
        <v>0</v>
      </c>
      <c r="T81" s="78">
        <f>SUMPRODUCT(LTA!F81:AJ81,LTA!F$101:AJ$101,LTA!F$103:AJ$103)</f>
        <v>3.7199999999999998</v>
      </c>
      <c r="U81" s="78">
        <f>SUMPRODUCT(LTA!F81:AJ81,LTA!F$102:AJ$102,LTA!F$103:AJ$103)</f>
        <v>11.09</v>
      </c>
      <c r="V81" s="108">
        <f>SUMPRODUCT(MTOA!B81:G81,MTOA!B$102:G$102,MTOA!B$103:G$103)</f>
        <v>0</v>
      </c>
      <c r="W81" s="108">
        <f>SUMPRODUCT(MTOA!B81:G81,MTOA!B$101:G$101,MTOA!B$103:G$103)</f>
        <v>0</v>
      </c>
      <c r="X81">
        <v>0</v>
      </c>
      <c r="Y81" s="75">
        <f>IEX!H81</f>
        <v>0</v>
      </c>
      <c r="Z81" s="75">
        <f>IEX!N81</f>
        <v>0</v>
      </c>
      <c r="AA81" s="117">
        <f>STOA!H81</f>
        <v>121.60999999999999</v>
      </c>
      <c r="AB81" s="117">
        <f>-STOA!N81</f>
        <v>-71.58</v>
      </c>
      <c r="AC81">
        <f t="shared" si="3"/>
        <v>12.371444465506944</v>
      </c>
      <c r="AD81">
        <f t="shared" si="4"/>
        <v>1197.4481898403026</v>
      </c>
      <c r="AE81">
        <f>'IDT-1'!B81</f>
        <v>23.861999999999998</v>
      </c>
      <c r="AF81" s="26"/>
      <c r="AG81">
        <f t="shared" si="5"/>
        <v>1221.3101898403027</v>
      </c>
      <c r="AI81" s="75">
        <f>PXIL!H81</f>
        <v>0</v>
      </c>
      <c r="AJ81" s="75">
        <f>PXIL!N81</f>
        <v>0</v>
      </c>
      <c r="AK81" s="75">
        <f>RTM_IEX!H81</f>
        <v>0</v>
      </c>
      <c r="AL81" s="75">
        <f>RTM_IEX!N81</f>
        <v>-26</v>
      </c>
      <c r="AM81" s="75">
        <f>RTM_PXI!H81</f>
        <v>0</v>
      </c>
      <c r="AN81" s="75">
        <f>RTM_PXI!N81</f>
        <v>0</v>
      </c>
      <c r="AO81" s="192">
        <f>GDAM_IEX!H81</f>
        <v>0</v>
      </c>
      <c r="AP81" s="192">
        <f>GDAM_IEX!N81</f>
        <v>0</v>
      </c>
      <c r="AQ81" s="192">
        <f>GDAM_PXI!H81</f>
        <v>0</v>
      </c>
      <c r="AR81" s="192">
        <f>GDAM_PXI!N81</f>
        <v>0</v>
      </c>
      <c r="AU81">
        <v>79</v>
      </c>
    </row>
    <row r="82" spans="1:47">
      <c r="A82" t="s">
        <v>124</v>
      </c>
      <c r="E82">
        <f>GT_NG!P82</f>
        <v>15.072457512813596</v>
      </c>
      <c r="F82">
        <f>GT_Spot!P82</f>
        <v>0</v>
      </c>
      <c r="G82">
        <f>PPCL_NG!P82</f>
        <v>0</v>
      </c>
      <c r="H82">
        <f>PPCL_Spot!P82</f>
        <v>0</v>
      </c>
      <c r="I82">
        <f>Bawana_NG!P82</f>
        <v>99.620000000000019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BRPL_ISGS_exbus!BB82</f>
        <v>849.44633848230944</v>
      </c>
      <c r="P82" s="77">
        <v>117.66</v>
      </c>
      <c r="Q82" s="77">
        <v>38.14</v>
      </c>
      <c r="R82" s="80">
        <v>0</v>
      </c>
      <c r="S82" s="80">
        <v>0</v>
      </c>
      <c r="T82" s="78">
        <f>SUMPRODUCT(LTA!F82:AJ82,LTA!F$101:AJ$101,LTA!F$103:AJ$103)</f>
        <v>3.7800000000000002</v>
      </c>
      <c r="U82" s="78">
        <f>SUMPRODUCT(LTA!F82:AJ82,LTA!F$102:AJ$102,LTA!F$103:AJ$103)</f>
        <v>10.84</v>
      </c>
      <c r="V82" s="108">
        <f>SUMPRODUCT(MTOA!B82:G82,MTOA!B$102:G$102,MTOA!B$103:G$103)</f>
        <v>0</v>
      </c>
      <c r="W82" s="108">
        <f>SUMPRODUCT(MTOA!B82:G82,MTOA!B$101:G$101,MTOA!B$103:G$103)</f>
        <v>0</v>
      </c>
      <c r="X82">
        <v>0</v>
      </c>
      <c r="Y82" s="75">
        <f>IEX!H82</f>
        <v>0</v>
      </c>
      <c r="Z82" s="75">
        <f>IEX!N82</f>
        <v>0</v>
      </c>
      <c r="AA82" s="117">
        <f>STOA!H82</f>
        <v>136.04999999999998</v>
      </c>
      <c r="AB82" s="117">
        <f>-STOA!N82</f>
        <v>-71.58</v>
      </c>
      <c r="AC82">
        <f t="shared" si="3"/>
        <v>11.943925772795824</v>
      </c>
      <c r="AD82">
        <f t="shared" si="4"/>
        <v>1201.5248702223273</v>
      </c>
      <c r="AE82">
        <f>'IDT-1'!B82</f>
        <v>34.709000000000003</v>
      </c>
      <c r="AF82" s="26"/>
      <c r="AG82">
        <f t="shared" si="5"/>
        <v>1236.2338702223274</v>
      </c>
      <c r="AI82" s="75">
        <f>PXIL!H82</f>
        <v>0</v>
      </c>
      <c r="AJ82" s="75">
        <f>PXIL!N82</f>
        <v>0</v>
      </c>
      <c r="AK82" s="75">
        <f>RTM_IEX!H82</f>
        <v>14.44</v>
      </c>
      <c r="AL82" s="75">
        <f>RTM_IEX!N82</f>
        <v>0</v>
      </c>
      <c r="AM82" s="75">
        <f>RTM_PXI!H82</f>
        <v>0</v>
      </c>
      <c r="AN82" s="75">
        <f>RTM_PXI!N82</f>
        <v>0</v>
      </c>
      <c r="AO82" s="192">
        <f>GDAM_IEX!H82</f>
        <v>0</v>
      </c>
      <c r="AP82" s="192">
        <f>GDAM_IEX!N82</f>
        <v>0</v>
      </c>
      <c r="AQ82" s="192">
        <f>GDAM_PXI!H82</f>
        <v>0</v>
      </c>
      <c r="AR82" s="192">
        <f>GDAM_PXI!N82</f>
        <v>0</v>
      </c>
      <c r="AU82">
        <v>80</v>
      </c>
    </row>
    <row r="83" spans="1:47">
      <c r="A83" t="s">
        <v>125</v>
      </c>
      <c r="E83">
        <f>GT_NG!P83</f>
        <v>15.072457512813596</v>
      </c>
      <c r="F83">
        <f>GT_Spot!P83</f>
        <v>0</v>
      </c>
      <c r="G83">
        <f>PPCL_NG!P83</f>
        <v>0</v>
      </c>
      <c r="H83">
        <f>PPCL_Spot!P83</f>
        <v>0</v>
      </c>
      <c r="I83">
        <f>Bawana_NG!P83</f>
        <v>77.470000000000013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BRPL_ISGS_exbus!BB83</f>
        <v>821.73033844082363</v>
      </c>
      <c r="P83" s="77">
        <v>117.66</v>
      </c>
      <c r="Q83" s="77">
        <v>38.14</v>
      </c>
      <c r="R83" s="80">
        <v>0</v>
      </c>
      <c r="S83" s="80">
        <v>0</v>
      </c>
      <c r="T83" s="78">
        <f>SUMPRODUCT(LTA!F83:AJ83,LTA!F$101:AJ$101,LTA!F$103:AJ$103)</f>
        <v>3.6799999999999997</v>
      </c>
      <c r="U83" s="78">
        <f>SUMPRODUCT(LTA!F83:AJ83,LTA!F$102:AJ$102,LTA!F$103:AJ$103)</f>
        <v>10.65</v>
      </c>
      <c r="V83" s="108">
        <f>SUMPRODUCT(MTOA!B83:G83,MTOA!B$102:G$102,MTOA!B$103:G$103)</f>
        <v>0</v>
      </c>
      <c r="W83" s="108">
        <f>SUMPRODUCT(MTOA!B83:G83,MTOA!B$101:G$101,MTOA!B$103:G$103)</f>
        <v>0</v>
      </c>
      <c r="X83">
        <v>0</v>
      </c>
      <c r="Y83" s="75">
        <f>IEX!H83</f>
        <v>0</v>
      </c>
      <c r="Z83" s="75">
        <f>IEX!N83</f>
        <v>0</v>
      </c>
      <c r="AA83" s="117">
        <f>STOA!H83</f>
        <v>145.70999999999998</v>
      </c>
      <c r="AB83" s="117">
        <f>-STOA!N83</f>
        <v>-71.58</v>
      </c>
      <c r="AC83">
        <f t="shared" si="3"/>
        <v>11.934896972430751</v>
      </c>
      <c r="AD83">
        <f t="shared" si="4"/>
        <v>1200.5078989812068</v>
      </c>
      <c r="AE83">
        <f>'IDT-1'!B83</f>
        <v>18.439</v>
      </c>
      <c r="AF83" s="26"/>
      <c r="AG83">
        <f t="shared" si="5"/>
        <v>1218.9468989812069</v>
      </c>
      <c r="AI83" s="75">
        <f>PXIL!H83</f>
        <v>0</v>
      </c>
      <c r="AJ83" s="75">
        <f>PXIL!N83</f>
        <v>0</v>
      </c>
      <c r="AK83" s="75">
        <f>RTM_IEX!H83</f>
        <v>53.91</v>
      </c>
      <c r="AL83" s="75">
        <f>RTM_IEX!N83</f>
        <v>0</v>
      </c>
      <c r="AM83" s="75">
        <f>RTM_PXI!H83</f>
        <v>0</v>
      </c>
      <c r="AN83" s="75">
        <f>RTM_PXI!N83</f>
        <v>0</v>
      </c>
      <c r="AO83" s="192">
        <f>GDAM_IEX!H83</f>
        <v>0</v>
      </c>
      <c r="AP83" s="192">
        <f>GDAM_IEX!N83</f>
        <v>0</v>
      </c>
      <c r="AQ83" s="192">
        <f>GDAM_PXI!H83</f>
        <v>0</v>
      </c>
      <c r="AR83" s="192">
        <f>GDAM_PXI!N83</f>
        <v>0</v>
      </c>
      <c r="AU83">
        <v>81</v>
      </c>
    </row>
    <row r="84" spans="1:47">
      <c r="A84" t="s">
        <v>126</v>
      </c>
      <c r="E84">
        <f>GT_NG!P84</f>
        <v>15.072457512813596</v>
      </c>
      <c r="F84">
        <f>GT_Spot!P84</f>
        <v>0</v>
      </c>
      <c r="G84">
        <f>PPCL_NG!P84</f>
        <v>0</v>
      </c>
      <c r="H84">
        <f>PPCL_Spot!P84</f>
        <v>0</v>
      </c>
      <c r="I84">
        <f>Bawana_NG!P84</f>
        <v>77.470000000000013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BRPL_ISGS_exbus!BB84</f>
        <v>795.36985864342364</v>
      </c>
      <c r="P84" s="77">
        <v>117.66</v>
      </c>
      <c r="Q84" s="77">
        <v>38.14</v>
      </c>
      <c r="R84" s="80">
        <v>0</v>
      </c>
      <c r="S84" s="80">
        <v>0</v>
      </c>
      <c r="T84" s="78">
        <f>SUMPRODUCT(LTA!F84:AJ84,LTA!F$101:AJ$101,LTA!F$103:AJ$103)</f>
        <v>3.94</v>
      </c>
      <c r="U84" s="78">
        <f>SUMPRODUCT(LTA!F84:AJ84,LTA!F$102:AJ$102,LTA!F$103:AJ$103)</f>
        <v>10.11</v>
      </c>
      <c r="V84" s="108">
        <f>SUMPRODUCT(MTOA!B84:G84,MTOA!B$102:G$102,MTOA!B$103:G$103)</f>
        <v>0</v>
      </c>
      <c r="W84" s="108">
        <f>SUMPRODUCT(MTOA!B84:G84,MTOA!B$101:G$101,MTOA!B$103:G$103)</f>
        <v>0</v>
      </c>
      <c r="X84">
        <v>0</v>
      </c>
      <c r="Y84" s="75">
        <f>IEX!H84</f>
        <v>0</v>
      </c>
      <c r="Z84" s="75">
        <f>IEX!N84</f>
        <v>0</v>
      </c>
      <c r="AA84" s="117">
        <f>STOA!H84</f>
        <v>126.45999999999998</v>
      </c>
      <c r="AB84" s="117">
        <f>-STOA!N84</f>
        <v>-71.58</v>
      </c>
      <c r="AC84">
        <f t="shared" si="3"/>
        <v>11.268468750213628</v>
      </c>
      <c r="AD84">
        <f t="shared" si="4"/>
        <v>1125.4438474060235</v>
      </c>
      <c r="AE84">
        <f>'IDT-1'!B84</f>
        <v>34.709000000000003</v>
      </c>
      <c r="AF84" s="26"/>
      <c r="AG84">
        <f t="shared" si="5"/>
        <v>1160.1528474060235</v>
      </c>
      <c r="AI84" s="75">
        <f>PXIL!H84</f>
        <v>0</v>
      </c>
      <c r="AJ84" s="75">
        <f>PXIL!N84</f>
        <v>0</v>
      </c>
      <c r="AK84" s="75">
        <f>RTM_IEX!H84</f>
        <v>24.07</v>
      </c>
      <c r="AL84" s="75">
        <f>RTM_IEX!N84</f>
        <v>0</v>
      </c>
      <c r="AM84" s="75">
        <f>RTM_PXI!H84</f>
        <v>0</v>
      </c>
      <c r="AN84" s="75">
        <f>RTM_PXI!N84</f>
        <v>0</v>
      </c>
      <c r="AO84" s="192">
        <f>GDAM_IEX!H84</f>
        <v>0</v>
      </c>
      <c r="AP84" s="192">
        <f>GDAM_IEX!N84</f>
        <v>0</v>
      </c>
      <c r="AQ84" s="192">
        <f>GDAM_PXI!H84</f>
        <v>0</v>
      </c>
      <c r="AR84" s="192">
        <f>GDAM_PXI!N84</f>
        <v>0</v>
      </c>
      <c r="AU84">
        <v>82</v>
      </c>
    </row>
    <row r="85" spans="1:47">
      <c r="A85" t="s">
        <v>127</v>
      </c>
      <c r="E85">
        <f>GT_NG!P85</f>
        <v>15.072457512813596</v>
      </c>
      <c r="F85">
        <f>GT_Spot!P85</f>
        <v>0</v>
      </c>
      <c r="G85">
        <f>PPCL_NG!P85</f>
        <v>0</v>
      </c>
      <c r="H85">
        <f>PPCL_Spot!P85</f>
        <v>0</v>
      </c>
      <c r="I85">
        <f>Bawana_NG!P85</f>
        <v>77.470000000000013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BRPL_ISGS_exbus!BB85</f>
        <v>768.21522019630083</v>
      </c>
      <c r="P85" s="77">
        <v>117.66</v>
      </c>
      <c r="Q85" s="77">
        <v>38.14</v>
      </c>
      <c r="R85" s="80">
        <v>0</v>
      </c>
      <c r="S85" s="80">
        <v>0</v>
      </c>
      <c r="T85" s="78">
        <f>SUMPRODUCT(LTA!F85:AJ85,LTA!F$101:AJ$101,LTA!F$103:AJ$103)</f>
        <v>4.1899999999999995</v>
      </c>
      <c r="U85" s="78">
        <f>SUMPRODUCT(LTA!F85:AJ85,LTA!F$102:AJ$102,LTA!F$103:AJ$103)</f>
        <v>9.629999999999999</v>
      </c>
      <c r="V85" s="108">
        <f>SUMPRODUCT(MTOA!B85:G85,MTOA!B$102:G$102,MTOA!B$103:G$103)</f>
        <v>0</v>
      </c>
      <c r="W85" s="108">
        <f>SUMPRODUCT(MTOA!B85:G85,MTOA!B$101:G$101,MTOA!B$103:G$103)</f>
        <v>0</v>
      </c>
      <c r="X85">
        <v>0</v>
      </c>
      <c r="Y85" s="75">
        <f>IEX!H85</f>
        <v>0</v>
      </c>
      <c r="Z85" s="75">
        <f>IEX!N85</f>
        <v>0</v>
      </c>
      <c r="AA85" s="117">
        <f>STOA!H85</f>
        <v>116.82999999999998</v>
      </c>
      <c r="AB85" s="117">
        <f>-STOA!N85</f>
        <v>-71.58</v>
      </c>
      <c r="AC85">
        <f t="shared" si="3"/>
        <v>10.900323931878948</v>
      </c>
      <c r="AD85">
        <f t="shared" si="4"/>
        <v>1083.9773537772355</v>
      </c>
      <c r="AE85">
        <f>'IDT-1'!B85</f>
        <v>51</v>
      </c>
      <c r="AF85" s="26"/>
      <c r="AG85">
        <f t="shared" si="5"/>
        <v>1134.9773537772355</v>
      </c>
      <c r="AI85" s="75">
        <f>PXIL!H85</f>
        <v>0</v>
      </c>
      <c r="AJ85" s="75">
        <f>PXIL!N85</f>
        <v>0</v>
      </c>
      <c r="AK85" s="75">
        <f>RTM_IEX!H85</f>
        <v>19.25</v>
      </c>
      <c r="AL85" s="75">
        <f>RTM_IEX!N85</f>
        <v>0</v>
      </c>
      <c r="AM85" s="75">
        <f>RTM_PXI!H85</f>
        <v>0</v>
      </c>
      <c r="AN85" s="75">
        <f>RTM_PXI!N85</f>
        <v>0</v>
      </c>
      <c r="AO85" s="192">
        <f>GDAM_IEX!H85</f>
        <v>0</v>
      </c>
      <c r="AP85" s="192">
        <f>GDAM_IEX!N85</f>
        <v>0</v>
      </c>
      <c r="AQ85" s="192">
        <f>GDAM_PXI!H85</f>
        <v>0</v>
      </c>
      <c r="AR85" s="192">
        <f>GDAM_PXI!N85</f>
        <v>0</v>
      </c>
      <c r="AU85">
        <v>83</v>
      </c>
    </row>
    <row r="86" spans="1:47">
      <c r="A86" t="s">
        <v>128</v>
      </c>
      <c r="E86">
        <f>GT_NG!P86</f>
        <v>15.072457512813596</v>
      </c>
      <c r="F86">
        <f>GT_Spot!P86</f>
        <v>0</v>
      </c>
      <c r="G86">
        <f>PPCL_NG!P86</f>
        <v>0</v>
      </c>
      <c r="H86">
        <f>PPCL_Spot!P86</f>
        <v>0</v>
      </c>
      <c r="I86">
        <f>Bawana_NG!P86</f>
        <v>83.477715843963765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BRPL_ISGS_exbus!BB86</f>
        <v>739.23120014690073</v>
      </c>
      <c r="P86" s="77">
        <v>117.66</v>
      </c>
      <c r="Q86" s="77">
        <v>38.14</v>
      </c>
      <c r="R86" s="80">
        <v>0</v>
      </c>
      <c r="S86" s="80">
        <v>0</v>
      </c>
      <c r="T86" s="78">
        <f>SUMPRODUCT(LTA!F86:AJ86,LTA!F$101:AJ$101,LTA!F$103:AJ$103)</f>
        <v>4.2</v>
      </c>
      <c r="U86" s="78">
        <f>SUMPRODUCT(LTA!F86:AJ86,LTA!F$102:AJ$102,LTA!F$103:AJ$103)</f>
        <v>9.25</v>
      </c>
      <c r="V86" s="108">
        <f>SUMPRODUCT(MTOA!B86:G86,MTOA!B$102:G$102,MTOA!B$103:G$103)</f>
        <v>0</v>
      </c>
      <c r="W86" s="108">
        <f>SUMPRODUCT(MTOA!B86:G86,MTOA!B$101:G$101,MTOA!B$103:G$103)</f>
        <v>0</v>
      </c>
      <c r="X86">
        <v>0</v>
      </c>
      <c r="Y86" s="75">
        <f>IEX!H86</f>
        <v>0</v>
      </c>
      <c r="Z86" s="75">
        <f>IEX!N86</f>
        <v>0</v>
      </c>
      <c r="AA86" s="117">
        <f>STOA!H86</f>
        <v>116.82999999999998</v>
      </c>
      <c r="AB86" s="117">
        <f>-STOA!N86</f>
        <v>-71.58</v>
      </c>
      <c r="AC86">
        <f t="shared" si="3"/>
        <v>10.86427645487111</v>
      </c>
      <c r="AD86">
        <f t="shared" si="4"/>
        <v>1079.9170970488071</v>
      </c>
      <c r="AE86">
        <f>'IDT-1'!B86</f>
        <v>31</v>
      </c>
      <c r="AF86" s="26"/>
      <c r="AG86">
        <f t="shared" si="5"/>
        <v>1110.9170970488071</v>
      </c>
      <c r="AI86" s="75">
        <f>PXIL!H86</f>
        <v>0</v>
      </c>
      <c r="AJ86" s="75">
        <f>PXIL!N86</f>
        <v>0</v>
      </c>
      <c r="AK86" s="75">
        <f>RTM_IEX!H86</f>
        <v>38.5</v>
      </c>
      <c r="AL86" s="75">
        <f>RTM_IEX!N86</f>
        <v>0</v>
      </c>
      <c r="AM86" s="75">
        <f>RTM_PXI!H86</f>
        <v>0</v>
      </c>
      <c r="AN86" s="75">
        <f>RTM_PXI!N86</f>
        <v>0</v>
      </c>
      <c r="AO86" s="192">
        <f>GDAM_IEX!H86</f>
        <v>0</v>
      </c>
      <c r="AP86" s="192">
        <f>GDAM_IEX!N86</f>
        <v>0</v>
      </c>
      <c r="AQ86" s="192">
        <f>GDAM_PXI!H86</f>
        <v>0</v>
      </c>
      <c r="AR86" s="192">
        <f>GDAM_PXI!N86</f>
        <v>0</v>
      </c>
      <c r="AU86">
        <v>84</v>
      </c>
    </row>
    <row r="87" spans="1:47">
      <c r="A87" t="s">
        <v>129</v>
      </c>
      <c r="E87">
        <f>GT_NG!P87</f>
        <v>15.072457512813596</v>
      </c>
      <c r="F87">
        <f>GT_Spot!P87</f>
        <v>0</v>
      </c>
      <c r="G87">
        <f>PPCL_NG!P87</f>
        <v>0</v>
      </c>
      <c r="H87">
        <f>PPCL_Spot!P87</f>
        <v>0</v>
      </c>
      <c r="I87">
        <f>Bawana_NG!P87</f>
        <v>83.477715843963765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BRPL_ISGS_exbus!BB87</f>
        <v>730.48560701400061</v>
      </c>
      <c r="P87" s="77">
        <v>117.66</v>
      </c>
      <c r="Q87" s="77">
        <v>38.14</v>
      </c>
      <c r="R87" s="80">
        <v>0</v>
      </c>
      <c r="S87" s="80">
        <v>0</v>
      </c>
      <c r="T87" s="78">
        <f>SUMPRODUCT(LTA!F87:AJ87,LTA!F$101:AJ$101,LTA!F$103:AJ$103)</f>
        <v>11.74</v>
      </c>
      <c r="U87" s="78">
        <f>SUMPRODUCT(LTA!F87:AJ87,LTA!F$102:AJ$102,LTA!F$103:AJ$103)</f>
        <v>9.17</v>
      </c>
      <c r="V87" s="108">
        <f>SUMPRODUCT(MTOA!B87:G87,MTOA!B$102:G$102,MTOA!B$103:G$103)</f>
        <v>0</v>
      </c>
      <c r="W87" s="108">
        <f>SUMPRODUCT(MTOA!B87:G87,MTOA!B$101:G$101,MTOA!B$103:G$103)</f>
        <v>0</v>
      </c>
      <c r="X87">
        <v>0</v>
      </c>
      <c r="Y87" s="75">
        <f>IEX!H87</f>
        <v>0</v>
      </c>
      <c r="Z87" s="75">
        <f>IEX!N87</f>
        <v>0</v>
      </c>
      <c r="AA87" s="117">
        <f>STOA!H87</f>
        <v>115.85999999999999</v>
      </c>
      <c r="AB87" s="117">
        <f>-STOA!N87</f>
        <v>-71.58</v>
      </c>
      <c r="AC87">
        <f t="shared" si="3"/>
        <v>10.742875235301586</v>
      </c>
      <c r="AD87">
        <f t="shared" si="4"/>
        <v>1066.2429051354763</v>
      </c>
      <c r="AE87">
        <f>'IDT-1'!B87</f>
        <v>16</v>
      </c>
      <c r="AF87" s="26"/>
      <c r="AG87">
        <f t="shared" si="5"/>
        <v>1082.2429051354763</v>
      </c>
      <c r="AI87" s="75">
        <f>PXIL!H87</f>
        <v>0</v>
      </c>
      <c r="AJ87" s="75">
        <f>PXIL!N87</f>
        <v>0</v>
      </c>
      <c r="AK87" s="75">
        <f>RTM_IEX!H87</f>
        <v>26.96</v>
      </c>
      <c r="AL87" s="75">
        <f>RTM_IEX!N87</f>
        <v>0</v>
      </c>
      <c r="AM87" s="75">
        <f>RTM_PXI!H87</f>
        <v>0</v>
      </c>
      <c r="AN87" s="75">
        <f>RTM_PXI!N87</f>
        <v>0</v>
      </c>
      <c r="AO87" s="192">
        <f>GDAM_IEX!H87</f>
        <v>0</v>
      </c>
      <c r="AP87" s="192">
        <f>GDAM_IEX!N87</f>
        <v>0</v>
      </c>
      <c r="AQ87" s="192">
        <f>GDAM_PXI!H87</f>
        <v>0</v>
      </c>
      <c r="AR87" s="192">
        <f>GDAM_PXI!N87</f>
        <v>0</v>
      </c>
      <c r="AU87">
        <v>85</v>
      </c>
    </row>
    <row r="88" spans="1:47">
      <c r="A88" t="s">
        <v>130</v>
      </c>
      <c r="E88">
        <f>GT_NG!P88</f>
        <v>15.072457512813596</v>
      </c>
      <c r="F88">
        <f>GT_Spot!P88</f>
        <v>0</v>
      </c>
      <c r="G88">
        <f>PPCL_NG!P88</f>
        <v>0</v>
      </c>
      <c r="H88">
        <f>PPCL_Spot!P88</f>
        <v>0</v>
      </c>
      <c r="I88">
        <f>Bawana_NG!P88</f>
        <v>83.477715843963765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BRPL_ISGS_exbus!BB88</f>
        <v>720.59691770350059</v>
      </c>
      <c r="P88" s="77">
        <v>117.66</v>
      </c>
      <c r="Q88" s="77">
        <v>38.14</v>
      </c>
      <c r="R88" s="80">
        <v>0</v>
      </c>
      <c r="S88" s="80">
        <v>0</v>
      </c>
      <c r="T88" s="78">
        <f>SUMPRODUCT(LTA!F88:AJ88,LTA!F$101:AJ$101,LTA!F$103:AJ$103)</f>
        <v>13.120000000000001</v>
      </c>
      <c r="U88" s="78">
        <f>SUMPRODUCT(LTA!F88:AJ88,LTA!F$102:AJ$102,LTA!F$103:AJ$103)</f>
        <v>8.6199999999999992</v>
      </c>
      <c r="V88" s="108">
        <f>SUMPRODUCT(MTOA!B88:G88,MTOA!B$102:G$102,MTOA!B$103:G$103)</f>
        <v>0</v>
      </c>
      <c r="W88" s="108">
        <f>SUMPRODUCT(MTOA!B88:G88,MTOA!B$101:G$101,MTOA!B$103:G$103)</f>
        <v>0</v>
      </c>
      <c r="X88">
        <v>0</v>
      </c>
      <c r="Y88" s="75">
        <f>IEX!H88</f>
        <v>0</v>
      </c>
      <c r="Z88" s="75">
        <f>IEX!N88</f>
        <v>0</v>
      </c>
      <c r="AA88" s="117">
        <f>STOA!H88</f>
        <v>115.85999999999999</v>
      </c>
      <c r="AB88" s="117">
        <f>-STOA!N88</f>
        <v>-71.58</v>
      </c>
      <c r="AC88">
        <f t="shared" si="3"/>
        <v>10.603846769369186</v>
      </c>
      <c r="AD88">
        <f t="shared" si="4"/>
        <v>1050.5832442909086</v>
      </c>
      <c r="AE88">
        <f>'IDT-1'!B88</f>
        <v>10</v>
      </c>
      <c r="AF88" s="26"/>
      <c r="AG88">
        <f t="shared" si="5"/>
        <v>1060.5832442909086</v>
      </c>
      <c r="AI88" s="75">
        <f>PXIL!H88</f>
        <v>0</v>
      </c>
      <c r="AJ88" s="75">
        <f>PXIL!N88</f>
        <v>0</v>
      </c>
      <c r="AK88" s="75">
        <f>RTM_IEX!H88</f>
        <v>20.22</v>
      </c>
      <c r="AL88" s="75">
        <f>RTM_IEX!N88</f>
        <v>0</v>
      </c>
      <c r="AM88" s="75">
        <f>RTM_PXI!H88</f>
        <v>0</v>
      </c>
      <c r="AN88" s="75">
        <f>RTM_PXI!N88</f>
        <v>0</v>
      </c>
      <c r="AO88" s="192">
        <f>GDAM_IEX!H88</f>
        <v>0</v>
      </c>
      <c r="AP88" s="192">
        <f>GDAM_IEX!N88</f>
        <v>0</v>
      </c>
      <c r="AQ88" s="192">
        <f>GDAM_PXI!H88</f>
        <v>0</v>
      </c>
      <c r="AR88" s="192">
        <f>GDAM_PXI!N88</f>
        <v>0</v>
      </c>
      <c r="AU88">
        <v>86</v>
      </c>
    </row>
    <row r="89" spans="1:47">
      <c r="A89" t="s">
        <v>131</v>
      </c>
      <c r="E89">
        <f>GT_NG!P89</f>
        <v>15.072457512813596</v>
      </c>
      <c r="F89">
        <f>GT_Spot!P89</f>
        <v>0</v>
      </c>
      <c r="G89">
        <f>PPCL_NG!P89</f>
        <v>0</v>
      </c>
      <c r="H89">
        <f>PPCL_Spot!P89</f>
        <v>0</v>
      </c>
      <c r="I89">
        <f>Bawana_NG!P89</f>
        <v>83.477715843963765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BRPL_ISGS_exbus!BB89</f>
        <v>711.20541112870069</v>
      </c>
      <c r="P89" s="77">
        <v>117.66</v>
      </c>
      <c r="Q89" s="77">
        <v>38.14</v>
      </c>
      <c r="R89" s="80">
        <v>0</v>
      </c>
      <c r="S89" s="80">
        <v>0</v>
      </c>
      <c r="T89" s="78">
        <f>SUMPRODUCT(LTA!F89:AJ89,LTA!F$101:AJ$101,LTA!F$103:AJ$103)</f>
        <v>14.469999999999999</v>
      </c>
      <c r="U89" s="78">
        <f>SUMPRODUCT(LTA!F89:AJ89,LTA!F$102:AJ$102,LTA!F$103:AJ$103)</f>
        <v>12.620000000000001</v>
      </c>
      <c r="V89" s="108">
        <f>SUMPRODUCT(MTOA!B89:G89,MTOA!B$102:G$102,MTOA!B$103:G$103)</f>
        <v>0</v>
      </c>
      <c r="W89" s="108">
        <f>SUMPRODUCT(MTOA!B89:G89,MTOA!B$101:G$101,MTOA!B$103:G$103)</f>
        <v>0</v>
      </c>
      <c r="X89">
        <v>0</v>
      </c>
      <c r="Y89" s="75">
        <f>IEX!H89</f>
        <v>0</v>
      </c>
      <c r="Z89" s="75">
        <f>IEX!N89</f>
        <v>0</v>
      </c>
      <c r="AA89" s="117">
        <f>STOA!H89</f>
        <v>54.249999999999993</v>
      </c>
      <c r="AB89" s="117">
        <f>-STOA!N89</f>
        <v>-71.58</v>
      </c>
      <c r="AC89">
        <f t="shared" si="3"/>
        <v>10.068441511510947</v>
      </c>
      <c r="AD89">
        <f t="shared" si="4"/>
        <v>990.27714297396687</v>
      </c>
      <c r="AE89">
        <f>'IDT-1'!B89</f>
        <v>88</v>
      </c>
      <c r="AF89" s="26"/>
      <c r="AG89">
        <f t="shared" si="5"/>
        <v>1078.2771429739669</v>
      </c>
      <c r="AI89" s="75">
        <f>PXIL!H89</f>
        <v>0</v>
      </c>
      <c r="AJ89" s="75">
        <f>PXIL!N89</f>
        <v>0</v>
      </c>
      <c r="AK89" s="75">
        <f>RTM_IEX!H89</f>
        <v>25.03</v>
      </c>
      <c r="AL89" s="75">
        <f>RTM_IEX!N89</f>
        <v>0</v>
      </c>
      <c r="AM89" s="75">
        <f>RTM_PXI!H89</f>
        <v>0</v>
      </c>
      <c r="AN89" s="75">
        <f>RTM_PXI!N89</f>
        <v>0</v>
      </c>
      <c r="AO89" s="192">
        <f>GDAM_IEX!H89</f>
        <v>0</v>
      </c>
      <c r="AP89" s="192">
        <f>GDAM_IEX!N89</f>
        <v>0</v>
      </c>
      <c r="AQ89" s="192">
        <f>GDAM_PXI!H89</f>
        <v>0</v>
      </c>
      <c r="AR89" s="192">
        <f>GDAM_PXI!N89</f>
        <v>0</v>
      </c>
      <c r="AU89">
        <v>87</v>
      </c>
    </row>
    <row r="90" spans="1:47">
      <c r="A90" t="s">
        <v>132</v>
      </c>
      <c r="E90">
        <f>GT_NG!P90</f>
        <v>15.072457512813596</v>
      </c>
      <c r="F90">
        <f>GT_Spot!P90</f>
        <v>0</v>
      </c>
      <c r="G90">
        <f>PPCL_NG!P90</f>
        <v>0</v>
      </c>
      <c r="H90">
        <f>PPCL_Spot!P90</f>
        <v>0</v>
      </c>
      <c r="I90">
        <f>Bawana_NG!P90</f>
        <v>83.477715843963765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BRPL_ISGS_exbus!BB90</f>
        <v>700.48913332370068</v>
      </c>
      <c r="P90" s="77">
        <v>117.66</v>
      </c>
      <c r="Q90" s="77">
        <v>38.14</v>
      </c>
      <c r="R90" s="80">
        <v>0</v>
      </c>
      <c r="S90" s="80">
        <v>0</v>
      </c>
      <c r="T90" s="78">
        <f>SUMPRODUCT(LTA!F90:AJ90,LTA!F$101:AJ$101,LTA!F$103:AJ$103)</f>
        <v>15.049999999999999</v>
      </c>
      <c r="U90" s="78">
        <f>SUMPRODUCT(LTA!F90:AJ90,LTA!F$102:AJ$102,LTA!F$103:AJ$103)</f>
        <v>13.739999999999998</v>
      </c>
      <c r="V90" s="108">
        <f>SUMPRODUCT(MTOA!B90:G90,MTOA!B$102:G$102,MTOA!B$103:G$103)</f>
        <v>0</v>
      </c>
      <c r="W90" s="108">
        <f>SUMPRODUCT(MTOA!B90:G90,MTOA!B$101:G$101,MTOA!B$103:G$103)</f>
        <v>0</v>
      </c>
      <c r="X90">
        <v>0</v>
      </c>
      <c r="Y90" s="75">
        <f>IEX!H90</f>
        <v>0</v>
      </c>
      <c r="Z90" s="75">
        <f>IEX!N90</f>
        <v>0</v>
      </c>
      <c r="AA90" s="117">
        <f>STOA!H90</f>
        <v>54.249999999999993</v>
      </c>
      <c r="AB90" s="117">
        <f>-STOA!N90</f>
        <v>-71.58</v>
      </c>
      <c r="AC90">
        <f t="shared" si="3"/>
        <v>9.8664936695710956</v>
      </c>
      <c r="AD90">
        <f t="shared" si="4"/>
        <v>945.43281301090667</v>
      </c>
      <c r="AE90">
        <f>'IDT-1'!B90</f>
        <v>76</v>
      </c>
      <c r="AF90" s="26"/>
      <c r="AG90">
        <f t="shared" si="5"/>
        <v>1021.4328130109067</v>
      </c>
      <c r="AI90" s="75">
        <f>PXIL!H90</f>
        <v>0</v>
      </c>
      <c r="AJ90" s="75">
        <f>PXIL!N90</f>
        <v>0</v>
      </c>
      <c r="AK90" s="75">
        <f>RTM_IEX!H90</f>
        <v>0</v>
      </c>
      <c r="AL90" s="75">
        <f>RTM_IEX!N90</f>
        <v>-11</v>
      </c>
      <c r="AM90" s="75">
        <f>RTM_PXI!H90</f>
        <v>0</v>
      </c>
      <c r="AN90" s="75">
        <f>RTM_PXI!N90</f>
        <v>0</v>
      </c>
      <c r="AO90" s="192">
        <f>GDAM_IEX!H90</f>
        <v>0</v>
      </c>
      <c r="AP90" s="192">
        <f>GDAM_IEX!N90</f>
        <v>0</v>
      </c>
      <c r="AQ90" s="192">
        <f>GDAM_PXI!H90</f>
        <v>0</v>
      </c>
      <c r="AR90" s="192">
        <f>GDAM_PXI!N90</f>
        <v>0</v>
      </c>
      <c r="AU90">
        <v>88</v>
      </c>
    </row>
    <row r="91" spans="1:47">
      <c r="A91" t="s">
        <v>133</v>
      </c>
      <c r="E91">
        <f>GT_NG!P91</f>
        <v>15.072457512813596</v>
      </c>
      <c r="F91">
        <f>GT_Spot!P91</f>
        <v>0</v>
      </c>
      <c r="G91">
        <f>PPCL_NG!P91</f>
        <v>0</v>
      </c>
      <c r="H91">
        <f>PPCL_Spot!P91</f>
        <v>0</v>
      </c>
      <c r="I91">
        <f>Bawana_NG!P91</f>
        <v>83.477715843963765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BRPL_ISGS_exbus!BB91</f>
        <v>660.10571272541199</v>
      </c>
      <c r="P91" s="77">
        <v>117.66</v>
      </c>
      <c r="Q91" s="77">
        <v>38.14</v>
      </c>
      <c r="R91" s="80">
        <v>0</v>
      </c>
      <c r="S91" s="80">
        <v>0</v>
      </c>
      <c r="T91" s="78">
        <f>SUMPRODUCT(LTA!F91:AJ91,LTA!F$101:AJ$101,LTA!F$103:AJ$103)</f>
        <v>15.43</v>
      </c>
      <c r="U91" s="78">
        <f>SUMPRODUCT(LTA!F91:AJ91,LTA!F$102:AJ$102,LTA!F$103:AJ$103)</f>
        <v>14.02</v>
      </c>
      <c r="V91" s="108">
        <f>SUMPRODUCT(MTOA!B91:G91,MTOA!B$102:G$102,MTOA!B$103:G$103)</f>
        <v>0</v>
      </c>
      <c r="W91" s="108">
        <f>SUMPRODUCT(MTOA!B91:G91,MTOA!B$101:G$101,MTOA!B$103:G$103)</f>
        <v>0</v>
      </c>
      <c r="X91">
        <v>0</v>
      </c>
      <c r="Y91" s="75">
        <f>IEX!H91</f>
        <v>134.77000000000001</v>
      </c>
      <c r="Z91" s="75">
        <f>IEX!N91</f>
        <v>0</v>
      </c>
      <c r="AA91" s="117">
        <f>STOA!H91</f>
        <v>125.28999999999999</v>
      </c>
      <c r="AB91" s="117">
        <f>-STOA!N91</f>
        <v>-273.46999999999997</v>
      </c>
      <c r="AC91">
        <f t="shared" si="3"/>
        <v>13.02280133101802</v>
      </c>
      <c r="AD91">
        <f t="shared" si="4"/>
        <v>917.47308475117109</v>
      </c>
      <c r="AE91">
        <f>'IDT-1'!B91</f>
        <v>59</v>
      </c>
      <c r="AF91" s="26"/>
      <c r="AG91">
        <f t="shared" si="5"/>
        <v>976.47308475117109</v>
      </c>
      <c r="AI91" s="75">
        <f>PXIL!H91</f>
        <v>0</v>
      </c>
      <c r="AJ91" s="75">
        <f>PXIL!N91</f>
        <v>0</v>
      </c>
      <c r="AK91" s="75">
        <f>RTM_IEX!H91</f>
        <v>0</v>
      </c>
      <c r="AL91" s="75">
        <f>RTM_IEX!N91</f>
        <v>0</v>
      </c>
      <c r="AM91" s="75">
        <f>RTM_PXI!H91</f>
        <v>0</v>
      </c>
      <c r="AN91" s="75">
        <f>RTM_PXI!N91</f>
        <v>0</v>
      </c>
      <c r="AO91" s="192">
        <f>GDAM_IEX!H91</f>
        <v>0</v>
      </c>
      <c r="AP91" s="192">
        <f>GDAM_IEX!N91</f>
        <v>0</v>
      </c>
      <c r="AQ91" s="192">
        <f>GDAM_PXI!H91</f>
        <v>0</v>
      </c>
      <c r="AR91" s="192">
        <f>GDAM_PXI!N91</f>
        <v>0</v>
      </c>
      <c r="AU91">
        <v>89</v>
      </c>
    </row>
    <row r="92" spans="1:47">
      <c r="A92" t="s">
        <v>134</v>
      </c>
      <c r="E92">
        <f>GT_NG!P92</f>
        <v>15.072457512813596</v>
      </c>
      <c r="F92">
        <f>GT_Spot!P92</f>
        <v>0</v>
      </c>
      <c r="G92">
        <f>PPCL_NG!P92</f>
        <v>0</v>
      </c>
      <c r="H92">
        <f>PPCL_Spot!P92</f>
        <v>0</v>
      </c>
      <c r="I92">
        <f>Bawana_NG!P92</f>
        <v>83.477715843963765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BRPL_ISGS_exbus!BB92</f>
        <v>658.98860684791202</v>
      </c>
      <c r="P92" s="77">
        <v>117.66</v>
      </c>
      <c r="Q92" s="77">
        <v>38.14</v>
      </c>
      <c r="R92" s="80">
        <v>0</v>
      </c>
      <c r="S92" s="80">
        <v>0</v>
      </c>
      <c r="T92" s="78">
        <f>SUMPRODUCT(LTA!F92:AJ92,LTA!F$101:AJ$101,LTA!F$103:AJ$103)</f>
        <v>14.63</v>
      </c>
      <c r="U92" s="78">
        <f>SUMPRODUCT(LTA!F92:AJ92,LTA!F$102:AJ$102,LTA!F$103:AJ$103)</f>
        <v>14.2</v>
      </c>
      <c r="V92" s="108">
        <f>SUMPRODUCT(MTOA!B92:G92,MTOA!B$102:G$102,MTOA!B$103:G$103)</f>
        <v>0</v>
      </c>
      <c r="W92" s="108">
        <f>SUMPRODUCT(MTOA!B92:G92,MTOA!B$101:G$101,MTOA!B$103:G$103)</f>
        <v>0</v>
      </c>
      <c r="X92">
        <v>0</v>
      </c>
      <c r="Y92" s="75">
        <f>IEX!H92</f>
        <v>93.37</v>
      </c>
      <c r="Z92" s="75">
        <f>IEX!N92</f>
        <v>0</v>
      </c>
      <c r="AA92" s="117">
        <f>STOA!H92</f>
        <v>133.94999999999999</v>
      </c>
      <c r="AB92" s="117">
        <f>-STOA!N92</f>
        <v>-273.46999999999997</v>
      </c>
      <c r="AC92">
        <f t="shared" si="3"/>
        <v>12.71940279929602</v>
      </c>
      <c r="AD92">
        <f t="shared" si="4"/>
        <v>883.29937740539333</v>
      </c>
      <c r="AE92">
        <f>'IDT-1'!B92</f>
        <v>64</v>
      </c>
      <c r="AF92" s="26"/>
      <c r="AG92">
        <f t="shared" si="5"/>
        <v>947.29937740539333</v>
      </c>
      <c r="AI92" s="75">
        <f>PXIL!H92</f>
        <v>0</v>
      </c>
      <c r="AJ92" s="75">
        <f>PXIL!N92</f>
        <v>0</v>
      </c>
      <c r="AK92" s="75">
        <f>RTM_IEX!H92</f>
        <v>0</v>
      </c>
      <c r="AL92" s="75">
        <f>RTM_IEX!N92</f>
        <v>0</v>
      </c>
      <c r="AM92" s="75">
        <f>RTM_PXI!H92</f>
        <v>0</v>
      </c>
      <c r="AN92" s="75">
        <f>RTM_PXI!N92</f>
        <v>0</v>
      </c>
      <c r="AO92" s="192">
        <f>GDAM_IEX!H92</f>
        <v>0</v>
      </c>
      <c r="AP92" s="192">
        <f>GDAM_IEX!N92</f>
        <v>0</v>
      </c>
      <c r="AQ92" s="192">
        <f>GDAM_PXI!H92</f>
        <v>0</v>
      </c>
      <c r="AR92" s="192">
        <f>GDAM_PXI!N92</f>
        <v>0</v>
      </c>
      <c r="AU92">
        <v>90</v>
      </c>
    </row>
    <row r="93" spans="1:47">
      <c r="A93" t="s">
        <v>135</v>
      </c>
      <c r="E93">
        <f>GT_NG!P93</f>
        <v>15.072457512813596</v>
      </c>
      <c r="F93">
        <f>GT_Spot!P93</f>
        <v>0</v>
      </c>
      <c r="G93">
        <f>PPCL_NG!P93</f>
        <v>0</v>
      </c>
      <c r="H93">
        <f>PPCL_Spot!P93</f>
        <v>0</v>
      </c>
      <c r="I93">
        <f>Bawana_NG!P93</f>
        <v>83.477715843963765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BRPL_ISGS_exbus!BB93</f>
        <v>651.32515786961199</v>
      </c>
      <c r="P93" s="77">
        <v>117.66</v>
      </c>
      <c r="Q93" s="77">
        <v>38.14</v>
      </c>
      <c r="R93" s="80">
        <v>0</v>
      </c>
      <c r="S93" s="80">
        <v>0</v>
      </c>
      <c r="T93" s="78">
        <f>SUMPRODUCT(LTA!F93:AJ93,LTA!F$101:AJ$101,LTA!F$103:AJ$103)</f>
        <v>9.9700000000000006</v>
      </c>
      <c r="U93" s="78">
        <f>SUMPRODUCT(LTA!F93:AJ93,LTA!F$102:AJ$102,LTA!F$103:AJ$103)</f>
        <v>14.12</v>
      </c>
      <c r="V93" s="108">
        <f>SUMPRODUCT(MTOA!B93:G93,MTOA!B$102:G$102,MTOA!B$103:G$103)</f>
        <v>0</v>
      </c>
      <c r="W93" s="108">
        <f>SUMPRODUCT(MTOA!B93:G93,MTOA!B$101:G$101,MTOA!B$103:G$103)</f>
        <v>0</v>
      </c>
      <c r="X93">
        <v>0</v>
      </c>
      <c r="Y93" s="75">
        <f>IEX!H93</f>
        <v>155.94</v>
      </c>
      <c r="Z93" s="75">
        <f>IEX!N93</f>
        <v>0</v>
      </c>
      <c r="AA93" s="117">
        <f>STOA!H93</f>
        <v>53.089999999999996</v>
      </c>
      <c r="AB93" s="117">
        <f>-STOA!N93</f>
        <v>-273.46999999999997</v>
      </c>
      <c r="AC93">
        <f t="shared" si="3"/>
        <v>12.546959851031129</v>
      </c>
      <c r="AD93">
        <f t="shared" si="4"/>
        <v>841.77837137535801</v>
      </c>
      <c r="AE93">
        <f>'IDT-1'!B93</f>
        <v>69</v>
      </c>
      <c r="AF93" s="26"/>
      <c r="AG93">
        <f t="shared" si="5"/>
        <v>910.77837137535801</v>
      </c>
      <c r="AI93" s="75">
        <f>PXIL!H93</f>
        <v>0</v>
      </c>
      <c r="AJ93" s="75">
        <f>PXIL!N93</f>
        <v>0</v>
      </c>
      <c r="AK93" s="75">
        <f>RTM_IEX!H93</f>
        <v>0</v>
      </c>
      <c r="AL93" s="75">
        <f>RTM_IEX!N93</f>
        <v>-11</v>
      </c>
      <c r="AM93" s="75">
        <f>RTM_PXI!H93</f>
        <v>0</v>
      </c>
      <c r="AN93" s="75">
        <f>RTM_PXI!N93</f>
        <v>0</v>
      </c>
      <c r="AO93" s="192">
        <f>GDAM_IEX!H93</f>
        <v>0</v>
      </c>
      <c r="AP93" s="192">
        <f>GDAM_IEX!N93</f>
        <v>0</v>
      </c>
      <c r="AQ93" s="192">
        <f>GDAM_PXI!H93</f>
        <v>0</v>
      </c>
      <c r="AR93" s="192">
        <f>GDAM_PXI!N93</f>
        <v>0</v>
      </c>
      <c r="AU93">
        <v>91</v>
      </c>
    </row>
    <row r="94" spans="1:47">
      <c r="A94" t="s">
        <v>136</v>
      </c>
      <c r="E94">
        <f>GT_NG!P94</f>
        <v>15.072457512813596</v>
      </c>
      <c r="F94">
        <f>GT_Spot!P94</f>
        <v>0</v>
      </c>
      <c r="G94">
        <f>PPCL_NG!P94</f>
        <v>0</v>
      </c>
      <c r="H94">
        <f>PPCL_Spot!P94</f>
        <v>0</v>
      </c>
      <c r="I94">
        <f>Bawana_NG!P94</f>
        <v>83.477715843963765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BRPL_ISGS_exbus!BB94</f>
        <v>643.75850921301196</v>
      </c>
      <c r="P94" s="77">
        <v>117.66</v>
      </c>
      <c r="Q94" s="77">
        <v>38.14</v>
      </c>
      <c r="R94" s="80">
        <v>0</v>
      </c>
      <c r="S94" s="80">
        <v>0</v>
      </c>
      <c r="T94" s="78">
        <f>SUMPRODUCT(LTA!F94:AJ94,LTA!F$101:AJ$101,LTA!F$103:AJ$103)</f>
        <v>10.15</v>
      </c>
      <c r="U94" s="78">
        <f>SUMPRODUCT(LTA!F94:AJ94,LTA!F$102:AJ$102,LTA!F$103:AJ$103)</f>
        <v>19.79</v>
      </c>
      <c r="V94" s="108">
        <f>SUMPRODUCT(MTOA!B94:G94,MTOA!B$102:G$102,MTOA!B$103:G$103)</f>
        <v>0</v>
      </c>
      <c r="W94" s="108">
        <f>SUMPRODUCT(MTOA!B94:G94,MTOA!B$101:G$101,MTOA!B$103:G$103)</f>
        <v>0</v>
      </c>
      <c r="X94">
        <v>0</v>
      </c>
      <c r="Y94" s="75">
        <f>IEX!H94</f>
        <v>145.35</v>
      </c>
      <c r="Z94" s="75">
        <f>IEX!N94</f>
        <v>0</v>
      </c>
      <c r="AA94" s="117">
        <f>STOA!H94</f>
        <v>53.089999999999996</v>
      </c>
      <c r="AB94" s="117">
        <f>-STOA!N94</f>
        <v>-273.46999999999997</v>
      </c>
      <c r="AC94">
        <f t="shared" si="3"/>
        <v>12.412026960286459</v>
      </c>
      <c r="AD94">
        <f t="shared" si="4"/>
        <v>832.60665560950258</v>
      </c>
      <c r="AE94">
        <f>'IDT-1'!B94</f>
        <v>59</v>
      </c>
      <c r="AF94" s="26"/>
      <c r="AG94">
        <f t="shared" si="5"/>
        <v>891.60665560950258</v>
      </c>
      <c r="AI94" s="75">
        <f>PXIL!H94</f>
        <v>0</v>
      </c>
      <c r="AJ94" s="75">
        <f>PXIL!N94</f>
        <v>0</v>
      </c>
      <c r="AK94" s="75">
        <f>RTM_IEX!H94</f>
        <v>0</v>
      </c>
      <c r="AL94" s="75">
        <f>RTM_IEX!N94</f>
        <v>-8</v>
      </c>
      <c r="AM94" s="75">
        <f>RTM_PXI!H94</f>
        <v>0</v>
      </c>
      <c r="AN94" s="75">
        <f>RTM_PXI!N94</f>
        <v>0</v>
      </c>
      <c r="AO94" s="192">
        <f>GDAM_IEX!H94</f>
        <v>0</v>
      </c>
      <c r="AP94" s="192">
        <f>GDAM_IEX!N94</f>
        <v>0</v>
      </c>
      <c r="AQ94" s="192">
        <f>GDAM_PXI!H94</f>
        <v>0</v>
      </c>
      <c r="AR94" s="192">
        <f>GDAM_PXI!N94</f>
        <v>0</v>
      </c>
      <c r="AU94">
        <v>92</v>
      </c>
    </row>
    <row r="95" spans="1:47">
      <c r="A95" t="s">
        <v>137</v>
      </c>
      <c r="E95">
        <f>GT_NG!P95</f>
        <v>15.072457512813596</v>
      </c>
      <c r="F95">
        <f>GT_Spot!P95</f>
        <v>0</v>
      </c>
      <c r="G95">
        <f>PPCL_NG!P95</f>
        <v>0</v>
      </c>
      <c r="H95">
        <f>PPCL_Spot!P95</f>
        <v>0</v>
      </c>
      <c r="I95">
        <f>Bawana_NG!P95</f>
        <v>83.477715843963765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BRPL_ISGS_exbus!BB95</f>
        <v>643.75850921301196</v>
      </c>
      <c r="P95" s="77">
        <v>117.66</v>
      </c>
      <c r="Q95" s="77">
        <v>38.14</v>
      </c>
      <c r="R95" s="80">
        <v>0</v>
      </c>
      <c r="S95" s="80">
        <v>0</v>
      </c>
      <c r="T95" s="78">
        <f>SUMPRODUCT(LTA!F95:AJ95,LTA!F$101:AJ$101,LTA!F$103:AJ$103)</f>
        <v>10.15</v>
      </c>
      <c r="U95" s="78">
        <f>SUMPRODUCT(LTA!F95:AJ95,LTA!F$102:AJ$102,LTA!F$103:AJ$103)</f>
        <v>19.329999999999998</v>
      </c>
      <c r="V95" s="108">
        <f>SUMPRODUCT(MTOA!B95:G95,MTOA!B$102:G$102,MTOA!B$103:G$103)</f>
        <v>0</v>
      </c>
      <c r="W95" s="108">
        <f>SUMPRODUCT(MTOA!B95:G95,MTOA!B$101:G$101,MTOA!B$103:G$103)</f>
        <v>0</v>
      </c>
      <c r="X95">
        <v>0</v>
      </c>
      <c r="Y95" s="75">
        <f>IEX!H95</f>
        <v>113.59</v>
      </c>
      <c r="Z95" s="75">
        <f>IEX!N95</f>
        <v>0</v>
      </c>
      <c r="AA95" s="117">
        <f>STOA!H95</f>
        <v>53.089999999999996</v>
      </c>
      <c r="AB95" s="117">
        <f>-STOA!N95</f>
        <v>-273.46999999999997</v>
      </c>
      <c r="AC95">
        <f t="shared" si="3"/>
        <v>12.218417940108898</v>
      </c>
      <c r="AD95">
        <f t="shared" si="4"/>
        <v>826.87026462968026</v>
      </c>
      <c r="AE95">
        <f>'IDT-1'!B95</f>
        <v>69</v>
      </c>
      <c r="AF95" s="26"/>
      <c r="AG95">
        <f t="shared" si="5"/>
        <v>895.87026462968026</v>
      </c>
      <c r="AI95" s="75">
        <f>PXIL!H95</f>
        <v>0</v>
      </c>
      <c r="AJ95" s="75">
        <f>PXIL!N95</f>
        <v>0</v>
      </c>
      <c r="AK95" s="75">
        <f>RTM_IEX!H95</f>
        <v>18.29</v>
      </c>
      <c r="AL95" s="75">
        <f>RTM_IEX!N95</f>
        <v>0</v>
      </c>
      <c r="AM95" s="75">
        <f>RTM_PXI!H95</f>
        <v>0</v>
      </c>
      <c r="AN95" s="75">
        <f>RTM_PXI!N95</f>
        <v>0</v>
      </c>
      <c r="AO95" s="192">
        <f>GDAM_IEX!H95</f>
        <v>0</v>
      </c>
      <c r="AP95" s="192">
        <f>GDAM_IEX!N95</f>
        <v>0</v>
      </c>
      <c r="AQ95" s="192">
        <f>GDAM_PXI!H95</f>
        <v>0</v>
      </c>
      <c r="AR95" s="192">
        <f>GDAM_PXI!N95</f>
        <v>0</v>
      </c>
      <c r="AU95">
        <v>93</v>
      </c>
    </row>
    <row r="96" spans="1:47">
      <c r="A96" t="s">
        <v>138</v>
      </c>
      <c r="E96">
        <f>GT_NG!P96</f>
        <v>15.072457512813596</v>
      </c>
      <c r="F96">
        <f>GT_Spot!P96</f>
        <v>0</v>
      </c>
      <c r="G96">
        <f>PPCL_NG!P96</f>
        <v>0</v>
      </c>
      <c r="H96">
        <f>PPCL_Spot!P96</f>
        <v>0</v>
      </c>
      <c r="I96">
        <f>Bawana_NG!P96</f>
        <v>83.477715843963765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BRPL_ISGS_exbus!BB96</f>
        <v>643.75850921301196</v>
      </c>
      <c r="P96" s="77">
        <v>117.66</v>
      </c>
      <c r="Q96" s="77">
        <v>38.14</v>
      </c>
      <c r="R96" s="80">
        <v>0</v>
      </c>
      <c r="S96" s="80">
        <v>0</v>
      </c>
      <c r="T96" s="78">
        <f>SUMPRODUCT(LTA!F96:AJ96,LTA!F$101:AJ$101,LTA!F$103:AJ$103)</f>
        <v>9.64</v>
      </c>
      <c r="U96" s="78">
        <f>SUMPRODUCT(LTA!F96:AJ96,LTA!F$102:AJ$102,LTA!F$103:AJ$103)</f>
        <v>19.09</v>
      </c>
      <c r="V96" s="108">
        <f>SUMPRODUCT(MTOA!B96:G96,MTOA!B$102:G$102,MTOA!B$103:G$103)</f>
        <v>0</v>
      </c>
      <c r="W96" s="108">
        <f>SUMPRODUCT(MTOA!B96:G96,MTOA!B$101:G$101,MTOA!B$103:G$103)</f>
        <v>0</v>
      </c>
      <c r="X96">
        <v>0</v>
      </c>
      <c r="Y96" s="75">
        <f>IEX!H96</f>
        <v>80.86</v>
      </c>
      <c r="Z96" s="75">
        <f>IEX!N96</f>
        <v>0</v>
      </c>
      <c r="AA96" s="117">
        <f>STOA!H96</f>
        <v>53.089999999999996</v>
      </c>
      <c r="AB96" s="117">
        <f>-STOA!N96</f>
        <v>-273.46999999999997</v>
      </c>
      <c r="AC96">
        <f t="shared" si="3"/>
        <v>11.940404490552805</v>
      </c>
      <c r="AD96">
        <f t="shared" si="4"/>
        <v>755.37827807923634</v>
      </c>
      <c r="AE96">
        <f>'IDT-1'!B96</f>
        <v>79</v>
      </c>
      <c r="AF96" s="26"/>
      <c r="AG96">
        <f t="shared" si="5"/>
        <v>834.37827807923634</v>
      </c>
      <c r="AI96" s="75">
        <f>PXIL!H96</f>
        <v>0</v>
      </c>
      <c r="AJ96" s="75">
        <f>PXIL!N96</f>
        <v>0</v>
      </c>
      <c r="AK96" s="75">
        <f>RTM_IEX!H96</f>
        <v>0</v>
      </c>
      <c r="AL96" s="75">
        <f>RTM_IEX!N96</f>
        <v>-20</v>
      </c>
      <c r="AM96" s="75">
        <f>RTM_PXI!H96</f>
        <v>0</v>
      </c>
      <c r="AN96" s="75">
        <f>RTM_PXI!N96</f>
        <v>0</v>
      </c>
      <c r="AO96" s="192">
        <f>GDAM_IEX!H96</f>
        <v>0</v>
      </c>
      <c r="AP96" s="192">
        <f>GDAM_IEX!N96</f>
        <v>0</v>
      </c>
      <c r="AQ96" s="192">
        <f>GDAM_PXI!H96</f>
        <v>0</v>
      </c>
      <c r="AR96" s="192">
        <f>GDAM_PXI!N96</f>
        <v>0</v>
      </c>
      <c r="AU96">
        <v>94</v>
      </c>
    </row>
    <row r="97" spans="1:47">
      <c r="A97" t="s">
        <v>139</v>
      </c>
      <c r="E97">
        <f>GT_NG!P97</f>
        <v>15.072457512813596</v>
      </c>
      <c r="F97">
        <f>GT_Spot!P97</f>
        <v>0</v>
      </c>
      <c r="G97">
        <f>PPCL_NG!P97</f>
        <v>0</v>
      </c>
      <c r="H97">
        <f>PPCL_Spot!P97</f>
        <v>0</v>
      </c>
      <c r="I97">
        <f>Bawana_NG!P97</f>
        <v>83.477715843963765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BRPL_ISGS_exbus!BB97</f>
        <v>643.75850921301196</v>
      </c>
      <c r="P97" s="77">
        <v>117.66</v>
      </c>
      <c r="Q97" s="77">
        <v>38.14</v>
      </c>
      <c r="R97" s="80">
        <v>0</v>
      </c>
      <c r="S97" s="80">
        <v>0</v>
      </c>
      <c r="T97" s="78">
        <f>SUMPRODUCT(LTA!F97:AJ97,LTA!F$101:AJ$101,LTA!F$103:AJ$103)</f>
        <v>9.6900000000000013</v>
      </c>
      <c r="U97" s="78">
        <f>SUMPRODUCT(LTA!F97:AJ97,LTA!F$102:AJ$102,LTA!F$103:AJ$103)</f>
        <v>19.29</v>
      </c>
      <c r="V97" s="108">
        <f>SUMPRODUCT(MTOA!B97:G97,MTOA!B$102:G$102,MTOA!B$103:G$103)</f>
        <v>0</v>
      </c>
      <c r="W97" s="108">
        <f>SUMPRODUCT(MTOA!B97:G97,MTOA!B$101:G$101,MTOA!B$103:G$103)</f>
        <v>0</v>
      </c>
      <c r="X97">
        <v>0</v>
      </c>
      <c r="Y97" s="75">
        <f>IEX!H97</f>
        <v>99.15</v>
      </c>
      <c r="Z97" s="75">
        <f>IEX!N97</f>
        <v>0</v>
      </c>
      <c r="AA97" s="117">
        <f>STOA!H97</f>
        <v>53.089999999999996</v>
      </c>
      <c r="AB97" s="117">
        <f>-STOA!N97</f>
        <v>-273.46999999999997</v>
      </c>
      <c r="AC97">
        <f t="shared" si="3"/>
        <v>12.147947128163782</v>
      </c>
      <c r="AD97">
        <f t="shared" si="4"/>
        <v>768.71073544162539</v>
      </c>
      <c r="AE97">
        <f>'IDT-1'!B97</f>
        <v>38</v>
      </c>
      <c r="AF97" s="26"/>
      <c r="AG97">
        <f t="shared" si="5"/>
        <v>806.71073544162539</v>
      </c>
      <c r="AI97" s="75">
        <f>PXIL!H97</f>
        <v>0</v>
      </c>
      <c r="AJ97" s="75">
        <f>PXIL!N97</f>
        <v>0</v>
      </c>
      <c r="AK97" s="75">
        <f>RTM_IEX!H97</f>
        <v>0</v>
      </c>
      <c r="AL97" s="75">
        <f>RTM_IEX!N97</f>
        <v>-25</v>
      </c>
      <c r="AM97" s="75">
        <f>RTM_PXI!H97</f>
        <v>0</v>
      </c>
      <c r="AN97" s="75">
        <f>RTM_PXI!N97</f>
        <v>0</v>
      </c>
      <c r="AO97" s="192">
        <f>GDAM_IEX!H97</f>
        <v>0</v>
      </c>
      <c r="AP97" s="192">
        <f>GDAM_IEX!N97</f>
        <v>0</v>
      </c>
      <c r="AQ97" s="192">
        <f>GDAM_PXI!H97</f>
        <v>0</v>
      </c>
      <c r="AR97" s="192">
        <f>GDAM_PXI!N97</f>
        <v>0</v>
      </c>
      <c r="AU97">
        <v>95</v>
      </c>
    </row>
    <row r="98" spans="1:47">
      <c r="A98" t="s">
        <v>140</v>
      </c>
      <c r="E98">
        <f>GT_NG!P98</f>
        <v>15.072457512813596</v>
      </c>
      <c r="F98">
        <f>GT_Spot!P98</f>
        <v>0</v>
      </c>
      <c r="G98">
        <f>PPCL_NG!P98</f>
        <v>0</v>
      </c>
      <c r="H98">
        <f>PPCL_Spot!P98</f>
        <v>0</v>
      </c>
      <c r="I98">
        <f>Bawana_NG!P98</f>
        <v>83.477715843963765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BRPL_ISGS_exbus!BB98</f>
        <v>643.75850921301196</v>
      </c>
      <c r="P98" s="77">
        <v>117.66</v>
      </c>
      <c r="Q98" s="77">
        <v>38.14</v>
      </c>
      <c r="R98" s="80">
        <v>0</v>
      </c>
      <c r="S98" s="80">
        <v>0</v>
      </c>
      <c r="T98" s="78">
        <f>SUMPRODUCT(LTA!F98:AJ98,LTA!F$101:AJ$101,LTA!F$103:AJ$103)</f>
        <v>9.7900000000000009</v>
      </c>
      <c r="U98" s="78">
        <f>SUMPRODUCT(LTA!F98:AJ98,LTA!F$102:AJ$102,LTA!F$103:AJ$103)</f>
        <v>19.16</v>
      </c>
      <c r="V98" s="108">
        <f>SUMPRODUCT(MTOA!B98:G98,MTOA!B$102:G$102,MTOA!B$103:G$103)</f>
        <v>0</v>
      </c>
      <c r="W98" s="108">
        <f>SUMPRODUCT(MTOA!B98:G98,MTOA!B$101:G$101,MTOA!B$103:G$103)</f>
        <v>0</v>
      </c>
      <c r="X98">
        <v>0</v>
      </c>
      <c r="Y98" s="75">
        <f>IEX!H98</f>
        <v>78.930000000000007</v>
      </c>
      <c r="Z98" s="75">
        <f>IEX!N98</f>
        <v>0</v>
      </c>
      <c r="AA98" s="117">
        <f>STOA!H98</f>
        <v>53.089999999999996</v>
      </c>
      <c r="AB98" s="117">
        <f>-STOA!N98</f>
        <v>-273.46999999999997</v>
      </c>
      <c r="AC98">
        <f t="shared" si="3"/>
        <v>11.95199087311939</v>
      </c>
      <c r="AD98">
        <f t="shared" si="4"/>
        <v>750.65669169666978</v>
      </c>
      <c r="AE98">
        <f>'IDT-1'!B98</f>
        <v>32</v>
      </c>
      <c r="AF98" s="26"/>
      <c r="AG98">
        <f t="shared" si="5"/>
        <v>782.65669169666978</v>
      </c>
      <c r="AI98" s="75">
        <f>PXIL!H98</f>
        <v>0</v>
      </c>
      <c r="AJ98" s="75">
        <f>PXIL!N98</f>
        <v>0</v>
      </c>
      <c r="AK98" s="75">
        <f>RTM_IEX!H98</f>
        <v>0</v>
      </c>
      <c r="AL98" s="75">
        <f>RTM_IEX!N98</f>
        <v>-23</v>
      </c>
      <c r="AM98" s="75">
        <f>RTM_PXI!H98</f>
        <v>0</v>
      </c>
      <c r="AN98" s="75">
        <f>RTM_PXI!N98</f>
        <v>0</v>
      </c>
      <c r="AO98" s="192">
        <f>GDAM_IEX!H98</f>
        <v>0</v>
      </c>
      <c r="AP98" s="192">
        <f>GDAM_IEX!N98</f>
        <v>0</v>
      </c>
      <c r="AQ98" s="192">
        <f>GDAM_PXI!H98</f>
        <v>0</v>
      </c>
      <c r="AR98" s="192">
        <f>GDAM_PXI!N98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</v>
      </c>
      <c r="E99">
        <f t="shared" si="6"/>
        <v>0.35467152109922229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2.0296230506748683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16.830986901459895</v>
      </c>
      <c r="P99" s="77">
        <f t="shared" si="6"/>
        <v>2.8238414067431825</v>
      </c>
      <c r="Q99" s="77">
        <f t="shared" si="6"/>
        <v>0.91535999999999917</v>
      </c>
      <c r="R99" s="80">
        <f t="shared" si="6"/>
        <v>0.42671630090497736</v>
      </c>
      <c r="S99" s="80">
        <f t="shared" si="6"/>
        <v>0</v>
      </c>
      <c r="T99" s="78">
        <f t="shared" si="6"/>
        <v>2.4397275</v>
      </c>
      <c r="U99" s="78">
        <f t="shared" si="6"/>
        <v>0.25389499999999993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0.84961249999999999</v>
      </c>
      <c r="Z99" s="75">
        <f t="shared" si="6"/>
        <v>0</v>
      </c>
      <c r="AA99" s="117">
        <f t="shared" si="6"/>
        <v>4.4112950000000017</v>
      </c>
      <c r="AB99" s="117">
        <f t="shared" si="6"/>
        <v>-5.6387200000000055</v>
      </c>
      <c r="AC99">
        <f t="shared" si="6"/>
        <v>0.33107917381355456</v>
      </c>
      <c r="AD99">
        <f t="shared" si="6"/>
        <v>25.526117507068591</v>
      </c>
      <c r="AE99">
        <f t="shared" si="6"/>
        <v>0.69074275000000007</v>
      </c>
      <c r="AG99">
        <f t="shared" si="6"/>
        <v>26.216860257068586</v>
      </c>
      <c r="AI99">
        <f t="shared" si="6"/>
        <v>0</v>
      </c>
      <c r="AJ99">
        <f t="shared" si="6"/>
        <v>0</v>
      </c>
      <c r="AK99">
        <f t="shared" si="6"/>
        <v>0.35881250000000003</v>
      </c>
      <c r="AL99">
        <f t="shared" si="6"/>
        <v>-0.218</v>
      </c>
      <c r="AM99">
        <f t="shared" si="6"/>
        <v>0</v>
      </c>
      <c r="AN99">
        <f t="shared" si="6"/>
        <v>0</v>
      </c>
      <c r="AO99">
        <f t="shared" si="6"/>
        <v>1.9375E-2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99">
        <f>SUMIF(AT3:AT98,"&gt;0",AT3:AT98)/4000</f>
        <v>0</v>
      </c>
      <c r="AU101" s="70" t="s">
        <v>442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99">
        <f>SUMIF(AT3:AT98,"&lt;0",AT3:AT98)/4000</f>
        <v>0</v>
      </c>
      <c r="AU102" s="70" t="s">
        <v>443</v>
      </c>
    </row>
    <row r="106" spans="1:47">
      <c r="K106">
        <f>96*5</f>
        <v>480</v>
      </c>
    </row>
  </sheetData>
  <mergeCells count="35"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P80" activePane="bottomRight" state="frozen"/>
      <selection activeCell="M3" sqref="M3:M98"/>
      <selection pane="topRight" activeCell="M3" sqref="M3:M98"/>
      <selection pane="bottomLeft" activeCell="M3" sqref="M3:M98"/>
      <selection pane="bottomRight" activeCell="U80" sqref="U80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2">
        <f>Allocation!A2</f>
        <v>44882</v>
      </c>
      <c r="B1" s="227"/>
      <c r="C1" s="227"/>
      <c r="D1" s="219"/>
      <c r="E1" s="219" t="s">
        <v>192</v>
      </c>
      <c r="F1" s="219" t="s">
        <v>193</v>
      </c>
      <c r="G1" s="219" t="s">
        <v>190</v>
      </c>
      <c r="H1" s="219" t="s">
        <v>191</v>
      </c>
      <c r="I1" s="219" t="s">
        <v>194</v>
      </c>
      <c r="J1" s="219" t="s">
        <v>196</v>
      </c>
      <c r="K1" s="219" t="s">
        <v>300</v>
      </c>
      <c r="L1" s="227" t="s">
        <v>200</v>
      </c>
      <c r="M1" s="227" t="s">
        <v>201</v>
      </c>
      <c r="N1" s="227" t="s">
        <v>202</v>
      </c>
      <c r="O1" s="227" t="s">
        <v>197</v>
      </c>
      <c r="P1" s="228" t="s">
        <v>143</v>
      </c>
      <c r="Q1" s="228" t="s">
        <v>144</v>
      </c>
      <c r="R1" s="231" t="s">
        <v>339</v>
      </c>
      <c r="S1" s="79"/>
      <c r="T1" s="82" t="s">
        <v>302</v>
      </c>
      <c r="U1" s="229" t="s">
        <v>303</v>
      </c>
      <c r="V1" s="107" t="s">
        <v>316</v>
      </c>
      <c r="W1" s="107" t="s">
        <v>302</v>
      </c>
      <c r="X1" s="219" t="s">
        <v>335</v>
      </c>
      <c r="Y1" s="226" t="s">
        <v>223</v>
      </c>
      <c r="Z1" s="226" t="s">
        <v>224</v>
      </c>
      <c r="AA1" s="230" t="s">
        <v>198</v>
      </c>
      <c r="AB1" s="230" t="s">
        <v>199</v>
      </c>
      <c r="AC1" s="27" t="s">
        <v>189</v>
      </c>
      <c r="AD1" s="219" t="s">
        <v>142</v>
      </c>
      <c r="AG1" s="219" t="s">
        <v>278</v>
      </c>
      <c r="AI1" s="226" t="s">
        <v>384</v>
      </c>
      <c r="AJ1" s="226" t="s">
        <v>411</v>
      </c>
      <c r="AK1" s="226" t="s">
        <v>386</v>
      </c>
      <c r="AL1" s="226" t="s">
        <v>387</v>
      </c>
      <c r="AM1" s="226" t="s">
        <v>388</v>
      </c>
      <c r="AN1" s="226" t="s">
        <v>389</v>
      </c>
      <c r="AO1" s="225" t="s">
        <v>412</v>
      </c>
      <c r="AP1" s="225" t="s">
        <v>413</v>
      </c>
      <c r="AQ1" s="225" t="s">
        <v>414</v>
      </c>
      <c r="AR1" s="225" t="s">
        <v>415</v>
      </c>
    </row>
    <row r="2" spans="1:44">
      <c r="A2" s="27" t="s">
        <v>44</v>
      </c>
      <c r="B2" s="227"/>
      <c r="C2" s="227"/>
      <c r="D2" s="219"/>
      <c r="E2" s="219"/>
      <c r="F2" s="219"/>
      <c r="G2" s="219"/>
      <c r="H2" s="219"/>
      <c r="I2" s="219"/>
      <c r="J2" s="219"/>
      <c r="K2" s="219"/>
      <c r="L2" s="227"/>
      <c r="M2" s="227"/>
      <c r="N2" s="227"/>
      <c r="O2" s="227"/>
      <c r="P2" s="228"/>
      <c r="Q2" s="228"/>
      <c r="R2" s="231"/>
      <c r="S2" s="79"/>
      <c r="T2" s="82" t="s">
        <v>315</v>
      </c>
      <c r="U2" s="229"/>
      <c r="V2" s="107" t="s">
        <v>304</v>
      </c>
      <c r="W2" s="107" t="s">
        <v>304</v>
      </c>
      <c r="X2" s="219"/>
      <c r="Y2" s="226"/>
      <c r="Z2" s="226"/>
      <c r="AA2" s="230"/>
      <c r="AB2" s="230"/>
      <c r="AC2" s="27">
        <f>Allocation!J1/100</f>
        <v>8.8000000000000005E-3</v>
      </c>
      <c r="AD2" s="219"/>
      <c r="AE2" t="s">
        <v>276</v>
      </c>
      <c r="AG2" s="219"/>
      <c r="AI2" s="226"/>
      <c r="AJ2" s="226"/>
      <c r="AK2" s="226"/>
      <c r="AL2" s="226"/>
      <c r="AM2" s="226"/>
      <c r="AN2" s="226"/>
      <c r="AO2" s="225"/>
      <c r="AP2" s="225"/>
      <c r="AQ2" s="225"/>
      <c r="AR2" s="225"/>
    </row>
    <row r="3" spans="1:44">
      <c r="A3" t="s">
        <v>45</v>
      </c>
      <c r="E3">
        <f>GT_NG!Q3</f>
        <v>8.2563798219584577</v>
      </c>
      <c r="F3">
        <f>GT_Spot!Q3</f>
        <v>0</v>
      </c>
      <c r="G3">
        <f>PPCL_NG!Q3</f>
        <v>0</v>
      </c>
      <c r="H3">
        <f>PPCL_Spot!Q3</f>
        <v>0</v>
      </c>
      <c r="I3">
        <f>Bawana_NG!Q3</f>
        <v>50.004621926418935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BYPL_ISGS_exbus!BB3</f>
        <v>486.13556525289937</v>
      </c>
      <c r="P3" s="77">
        <v>68.040000000000006</v>
      </c>
      <c r="Q3" s="77">
        <v>22.05</v>
      </c>
      <c r="R3" s="80">
        <v>0</v>
      </c>
      <c r="S3" s="80">
        <v>0</v>
      </c>
      <c r="T3" s="78">
        <f>SUMPRODUCT(LTA!F3:AJ3,LTA!F$101:AJ$101,LTA!F$104:AJ$104)</f>
        <v>5.03</v>
      </c>
      <c r="U3" s="78">
        <f>SUMPRODUCT(LTA!F3:AJ3,LTA!F$102:AJ$102,LTA!F$104:AJ$104)</f>
        <v>104.59</v>
      </c>
      <c r="V3" s="108">
        <f>SUMPRODUCT(MTOA!B3:G3,MTOA!B$102:G$102,MTOA!B$104:G$104)</f>
        <v>0</v>
      </c>
      <c r="W3" s="108">
        <f>SUMPRODUCT(MTOA!B3:G3,MTOA!B$101:G$101,MTOA!B$104:G$104)</f>
        <v>0</v>
      </c>
      <c r="X3">
        <v>0</v>
      </c>
      <c r="Y3" s="75">
        <f>IEX!I3</f>
        <v>0</v>
      </c>
      <c r="Z3" s="75">
        <f>IEX!O3</f>
        <v>-103</v>
      </c>
      <c r="AA3" s="117">
        <f>STOA!I3</f>
        <v>0.72</v>
      </c>
      <c r="AB3" s="117">
        <f>-STOA!O3</f>
        <v>-224.62</v>
      </c>
      <c r="AC3">
        <f>SUMIF(B3:AB3,"&gt;0")*$AC$2-SUMIF(B3:AB3,"&lt;0")*($AC$2/(1-$AC$2))+SUMIF(AI3:AR3,"&gt;0")*$AC$2-SUMIF(AI3:AR3,"&lt;0")*($AC$2/(1-$AC$2))</f>
        <v>9.4631259284328664</v>
      </c>
      <c r="AD3">
        <f>SUM(B3:AB3,AI3:AR3)-AC3</f>
        <v>407.74344107284378</v>
      </c>
      <c r="AE3">
        <f>'IDT-1'!C3</f>
        <v>0</v>
      </c>
      <c r="AF3" s="26"/>
      <c r="AG3">
        <f>SUM(AD3:AF3)</f>
        <v>407.74344107284378</v>
      </c>
      <c r="AI3" s="75">
        <f>PXIL!I3</f>
        <v>0</v>
      </c>
      <c r="AJ3" s="75">
        <f>PXIL!O3</f>
        <v>0</v>
      </c>
      <c r="AK3" s="75">
        <f>RTM_IEX!I3</f>
        <v>0</v>
      </c>
      <c r="AL3" s="75">
        <f>RTM_IEX!O3</f>
        <v>0</v>
      </c>
      <c r="AM3" s="75">
        <f>RTM_PXI!I3</f>
        <v>0</v>
      </c>
      <c r="AN3" s="75">
        <f>RTM_PXI!O3</f>
        <v>0</v>
      </c>
      <c r="AO3" s="192">
        <f>GDAM_IEX!I3</f>
        <v>0</v>
      </c>
      <c r="AP3" s="192">
        <f>GDAM_IEX!O3</f>
        <v>0</v>
      </c>
      <c r="AQ3" s="192">
        <f>GDAM_PXI!I3</f>
        <v>0</v>
      </c>
      <c r="AR3" s="192">
        <f>GDAM_PXI!O3</f>
        <v>0</v>
      </c>
    </row>
    <row r="4" spans="1:44">
      <c r="A4" t="s">
        <v>46</v>
      </c>
      <c r="E4">
        <f>GT_NG!Q4</f>
        <v>8.2563798219584577</v>
      </c>
      <c r="F4">
        <f>GT_Spot!Q4</f>
        <v>0</v>
      </c>
      <c r="G4">
        <f>PPCL_NG!Q4</f>
        <v>0</v>
      </c>
      <c r="H4">
        <f>PPCL_Spot!Q4</f>
        <v>0</v>
      </c>
      <c r="I4">
        <f>Bawana_NG!Q4</f>
        <v>50.004621926418935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BYPL_ISGS_exbus!BB4</f>
        <v>486.13556525289937</v>
      </c>
      <c r="P4" s="77">
        <v>68.040000000000006</v>
      </c>
      <c r="Q4" s="77">
        <v>22.05</v>
      </c>
      <c r="R4" s="80">
        <v>0</v>
      </c>
      <c r="S4" s="80">
        <v>0</v>
      </c>
      <c r="T4" s="78">
        <f>SUMPRODUCT(LTA!F4:AJ4,LTA!F$101:AJ$101,LTA!F$104:AJ$104)</f>
        <v>5.14</v>
      </c>
      <c r="U4" s="78">
        <f>SUMPRODUCT(LTA!F4:AJ4,LTA!F$102:AJ$102,LTA!F$104:AJ$104)</f>
        <v>104.37</v>
      </c>
      <c r="V4" s="108">
        <f>SUMPRODUCT(MTOA!B4:G4,MTOA!B$102:G$102,MTOA!B$104:G$104)</f>
        <v>0</v>
      </c>
      <c r="W4" s="108">
        <f>SUMPRODUCT(MTOA!B4:G4,MTOA!B$101:G$101,MTOA!B$104:G$104)</f>
        <v>0</v>
      </c>
      <c r="X4">
        <v>0</v>
      </c>
      <c r="Y4" s="75">
        <f>IEX!I4</f>
        <v>0</v>
      </c>
      <c r="Z4" s="75">
        <f>IEX!O4</f>
        <v>-108</v>
      </c>
      <c r="AA4" s="117">
        <f>STOA!I4</f>
        <v>0.72</v>
      </c>
      <c r="AB4" s="117">
        <f>-STOA!O4</f>
        <v>-224.62</v>
      </c>
      <c r="AC4">
        <f t="shared" ref="AC4:AC67" si="0">SUMIF(B4:AB4,"&gt;0")*$AC$2-SUMIF(B4:AB4,"&lt;0")*($AC$2/(1-$AC$2))+SUMIF(AI4:AR4,"&gt;0")*$AC$2-SUMIF(AI4:AR4,"&lt;0")*($AC$2/(1-$AC$2))</f>
        <v>9.7285017540987244</v>
      </c>
      <c r="AD4">
        <f t="shared" ref="AD4:AD67" si="1">SUM(B4:AB4,AI4:AR4)-AC4</f>
        <v>377.36806524717792</v>
      </c>
      <c r="AE4">
        <f>'IDT-1'!C4</f>
        <v>0</v>
      </c>
      <c r="AF4" s="26"/>
      <c r="AG4">
        <f t="shared" ref="AG4:AG67" si="2">SUM(AD4:AF4)</f>
        <v>377.36806524717792</v>
      </c>
      <c r="AI4" s="75">
        <f>PXIL!I4</f>
        <v>0</v>
      </c>
      <c r="AJ4" s="75">
        <f>PXIL!O4</f>
        <v>0</v>
      </c>
      <c r="AK4" s="75">
        <f>RTM_IEX!I4</f>
        <v>0</v>
      </c>
      <c r="AL4" s="75">
        <f>RTM_IEX!O4</f>
        <v>-25</v>
      </c>
      <c r="AM4" s="75">
        <f>RTM_PXI!I4</f>
        <v>0</v>
      </c>
      <c r="AN4" s="75">
        <f>RTM_PXI!O4</f>
        <v>0</v>
      </c>
      <c r="AO4" s="192">
        <f>GDAM_IEX!I4</f>
        <v>0</v>
      </c>
      <c r="AP4" s="192">
        <f>GDAM_IEX!O4</f>
        <v>0</v>
      </c>
      <c r="AQ4" s="192">
        <f>GDAM_PXI!I4</f>
        <v>0</v>
      </c>
      <c r="AR4" s="192">
        <f>GDAM_PXI!O4</f>
        <v>0</v>
      </c>
    </row>
    <row r="5" spans="1:44">
      <c r="A5" t="s">
        <v>47</v>
      </c>
      <c r="E5">
        <f>GT_NG!Q5</f>
        <v>8.2563798219584577</v>
      </c>
      <c r="F5">
        <f>GT_Spot!Q5</f>
        <v>0</v>
      </c>
      <c r="G5">
        <f>PPCL_NG!Q5</f>
        <v>0</v>
      </c>
      <c r="H5">
        <f>PPCL_Spot!Q5</f>
        <v>0</v>
      </c>
      <c r="I5">
        <f>Bawana_NG!Q5</f>
        <v>50.004621926418935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BYPL_ISGS_exbus!BB5</f>
        <v>484.78592304489945</v>
      </c>
      <c r="P5" s="77">
        <v>68.040000000000006</v>
      </c>
      <c r="Q5" s="77">
        <v>9.27</v>
      </c>
      <c r="R5" s="80">
        <v>0</v>
      </c>
      <c r="S5" s="80">
        <v>0</v>
      </c>
      <c r="T5" s="78">
        <f>SUMPRODUCT(LTA!F5:AJ5,LTA!F$101:AJ$101,LTA!F$104:AJ$104)</f>
        <v>4.97</v>
      </c>
      <c r="U5" s="78">
        <f>SUMPRODUCT(LTA!F5:AJ5,LTA!F$102:AJ$102,LTA!F$104:AJ$104)</f>
        <v>104.25</v>
      </c>
      <c r="V5" s="108">
        <f>SUMPRODUCT(MTOA!B5:G5,MTOA!B$102:G$102,MTOA!B$104:G$104)</f>
        <v>0</v>
      </c>
      <c r="W5" s="108">
        <f>SUMPRODUCT(MTOA!B5:G5,MTOA!B$101:G$101,MTOA!B$104:G$104)</f>
        <v>0</v>
      </c>
      <c r="X5">
        <v>0</v>
      </c>
      <c r="Y5" s="75">
        <f>IEX!I5</f>
        <v>0</v>
      </c>
      <c r="Z5" s="75">
        <f>IEX!O5</f>
        <v>-113</v>
      </c>
      <c r="AA5" s="117">
        <f>STOA!I5</f>
        <v>0.72</v>
      </c>
      <c r="AB5" s="117">
        <f>-STOA!O5</f>
        <v>-224.62</v>
      </c>
      <c r="AC5">
        <f t="shared" si="0"/>
        <v>9.4240463522244209</v>
      </c>
      <c r="AD5">
        <f t="shared" si="1"/>
        <v>383.25287844105242</v>
      </c>
      <c r="AE5">
        <f>'IDT-1'!C5</f>
        <v>0</v>
      </c>
      <c r="AF5" s="26"/>
      <c r="AG5">
        <f t="shared" si="2"/>
        <v>383.25287844105242</v>
      </c>
      <c r="AI5" s="75">
        <f>PXIL!I5</f>
        <v>0</v>
      </c>
      <c r="AJ5" s="75">
        <f>PXIL!O5</f>
        <v>0</v>
      </c>
      <c r="AK5" s="75">
        <f>RTM_IEX!I5</f>
        <v>0</v>
      </c>
      <c r="AL5" s="75">
        <f>RTM_IEX!O5</f>
        <v>0</v>
      </c>
      <c r="AM5" s="75">
        <f>RTM_PXI!I5</f>
        <v>0</v>
      </c>
      <c r="AN5" s="75">
        <f>RTM_PXI!O5</f>
        <v>0</v>
      </c>
      <c r="AO5" s="192">
        <f>GDAM_IEX!I5</f>
        <v>0</v>
      </c>
      <c r="AP5" s="192">
        <f>GDAM_IEX!O5</f>
        <v>0</v>
      </c>
      <c r="AQ5" s="192">
        <f>GDAM_PXI!I5</f>
        <v>0</v>
      </c>
      <c r="AR5" s="192">
        <f>GDAM_PXI!O5</f>
        <v>0</v>
      </c>
    </row>
    <row r="6" spans="1:44">
      <c r="A6" t="s">
        <v>48</v>
      </c>
      <c r="E6">
        <f>GT_NG!Q6</f>
        <v>8.2563798219584577</v>
      </c>
      <c r="F6">
        <f>GT_Spot!Q6</f>
        <v>0</v>
      </c>
      <c r="G6">
        <f>PPCL_NG!Q6</f>
        <v>0</v>
      </c>
      <c r="H6">
        <f>PPCL_Spot!Q6</f>
        <v>0</v>
      </c>
      <c r="I6">
        <f>Bawana_NG!Q6</f>
        <v>50.004621926418935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BYPL_ISGS_exbus!BB6</f>
        <v>478.04855434367306</v>
      </c>
      <c r="P6" s="77">
        <v>68.040000000000006</v>
      </c>
      <c r="Q6" s="77">
        <v>9.27</v>
      </c>
      <c r="R6" s="80">
        <v>0</v>
      </c>
      <c r="S6" s="80">
        <v>0</v>
      </c>
      <c r="T6" s="78">
        <f>SUMPRODUCT(LTA!F6:AJ6,LTA!F$101:AJ$101,LTA!F$104:AJ$104)</f>
        <v>5.17</v>
      </c>
      <c r="U6" s="78">
        <f>SUMPRODUCT(LTA!F6:AJ6,LTA!F$102:AJ$102,LTA!F$104:AJ$104)</f>
        <v>104.09</v>
      </c>
      <c r="V6" s="108">
        <f>SUMPRODUCT(MTOA!B6:G6,MTOA!B$102:G$102,MTOA!B$104:G$104)</f>
        <v>0</v>
      </c>
      <c r="W6" s="108">
        <f>SUMPRODUCT(MTOA!B6:G6,MTOA!B$101:G$101,MTOA!B$104:G$104)</f>
        <v>0</v>
      </c>
      <c r="X6">
        <v>0</v>
      </c>
      <c r="Y6" s="75">
        <f>IEX!I6</f>
        <v>0</v>
      </c>
      <c r="Z6" s="75">
        <f>IEX!O6</f>
        <v>-107</v>
      </c>
      <c r="AA6" s="117">
        <f>STOA!I6</f>
        <v>0.72</v>
      </c>
      <c r="AB6" s="117">
        <f>-STOA!O6</f>
        <v>-224.62</v>
      </c>
      <c r="AC6">
        <f t="shared" si="0"/>
        <v>9.4006220177424087</v>
      </c>
      <c r="AD6">
        <f t="shared" si="1"/>
        <v>372.57893407430799</v>
      </c>
      <c r="AE6">
        <f>'IDT-1'!C6</f>
        <v>0</v>
      </c>
      <c r="AF6" s="26"/>
      <c r="AG6">
        <f t="shared" si="2"/>
        <v>372.57893407430799</v>
      </c>
      <c r="AI6" s="75">
        <f>PXIL!I6</f>
        <v>0</v>
      </c>
      <c r="AJ6" s="75">
        <f>PXIL!O6</f>
        <v>0</v>
      </c>
      <c r="AK6" s="75">
        <f>RTM_IEX!I6</f>
        <v>0</v>
      </c>
      <c r="AL6" s="75">
        <f>RTM_IEX!O6</f>
        <v>-10</v>
      </c>
      <c r="AM6" s="75">
        <f>RTM_PXI!I6</f>
        <v>0</v>
      </c>
      <c r="AN6" s="75">
        <f>RTM_PXI!O6</f>
        <v>0</v>
      </c>
      <c r="AO6" s="192">
        <f>GDAM_IEX!I6</f>
        <v>0</v>
      </c>
      <c r="AP6" s="192">
        <f>GDAM_IEX!O6</f>
        <v>0</v>
      </c>
      <c r="AQ6" s="192">
        <f>GDAM_PXI!I6</f>
        <v>0</v>
      </c>
      <c r="AR6" s="192">
        <f>GDAM_PXI!O6</f>
        <v>0</v>
      </c>
    </row>
    <row r="7" spans="1:44">
      <c r="A7" t="s">
        <v>49</v>
      </c>
      <c r="E7">
        <f>GT_NG!Q7</f>
        <v>8.2563798219584577</v>
      </c>
      <c r="F7">
        <f>GT_Spot!Q7</f>
        <v>0</v>
      </c>
      <c r="G7">
        <f>PPCL_NG!Q7</f>
        <v>0</v>
      </c>
      <c r="H7">
        <f>PPCL_Spot!Q7</f>
        <v>0</v>
      </c>
      <c r="I7">
        <f>Bawana_NG!Q7</f>
        <v>50.004621926418935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BYPL_ISGS_exbus!BB7</f>
        <v>489.34215421481093</v>
      </c>
      <c r="P7" s="77">
        <v>68.040000000000006</v>
      </c>
      <c r="Q7" s="77">
        <v>9.27</v>
      </c>
      <c r="R7" s="80">
        <v>0</v>
      </c>
      <c r="S7" s="80">
        <v>0</v>
      </c>
      <c r="T7" s="78">
        <f>SUMPRODUCT(LTA!F7:AJ7,LTA!F$101:AJ$101,LTA!F$104:AJ$104)</f>
        <v>4.96</v>
      </c>
      <c r="U7" s="78">
        <f>SUMPRODUCT(LTA!F7:AJ7,LTA!F$102:AJ$102,LTA!F$104:AJ$104)</f>
        <v>103.98</v>
      </c>
      <c r="V7" s="108">
        <f>SUMPRODUCT(MTOA!B7:G7,MTOA!B$102:G$102,MTOA!B$104:G$104)</f>
        <v>0</v>
      </c>
      <c r="W7" s="108">
        <f>SUMPRODUCT(MTOA!B7:G7,MTOA!B$101:G$101,MTOA!B$104:G$104)</f>
        <v>0</v>
      </c>
      <c r="X7">
        <v>0</v>
      </c>
      <c r="Y7" s="75">
        <f>IEX!I7</f>
        <v>0</v>
      </c>
      <c r="Z7" s="75">
        <f>IEX!O7</f>
        <v>-112</v>
      </c>
      <c r="AA7" s="117">
        <f>STOA!I7</f>
        <v>0.72</v>
      </c>
      <c r="AB7" s="117">
        <f>-STOA!O7</f>
        <v>-224.62</v>
      </c>
      <c r="AC7">
        <f t="shared" si="0"/>
        <v>9.4527990589974458</v>
      </c>
      <c r="AD7">
        <f t="shared" si="1"/>
        <v>388.50035690419088</v>
      </c>
      <c r="AE7">
        <f>'IDT-1'!C7</f>
        <v>0</v>
      </c>
      <c r="AF7" s="26"/>
      <c r="AG7">
        <f t="shared" si="2"/>
        <v>388.50035690419088</v>
      </c>
      <c r="AI7" s="75">
        <f>PXIL!I7</f>
        <v>0</v>
      </c>
      <c r="AJ7" s="75">
        <f>PXIL!O7</f>
        <v>0</v>
      </c>
      <c r="AK7" s="75">
        <f>RTM_IEX!I7</f>
        <v>0</v>
      </c>
      <c r="AL7" s="75">
        <f>RTM_IEX!O7</f>
        <v>0</v>
      </c>
      <c r="AM7" s="75">
        <f>RTM_PXI!I7</f>
        <v>0</v>
      </c>
      <c r="AN7" s="75">
        <f>RTM_PXI!O7</f>
        <v>0</v>
      </c>
      <c r="AO7" s="192">
        <f>GDAM_IEX!I7</f>
        <v>0</v>
      </c>
      <c r="AP7" s="192">
        <f>GDAM_IEX!O7</f>
        <v>0</v>
      </c>
      <c r="AQ7" s="192">
        <f>GDAM_PXI!I7</f>
        <v>0</v>
      </c>
      <c r="AR7" s="192">
        <f>GDAM_PXI!O7</f>
        <v>0</v>
      </c>
    </row>
    <row r="8" spans="1:44">
      <c r="A8" t="s">
        <v>50</v>
      </c>
      <c r="E8">
        <f>GT_NG!Q8</f>
        <v>8.2563798219584577</v>
      </c>
      <c r="F8">
        <f>GT_Spot!Q8</f>
        <v>0</v>
      </c>
      <c r="G8">
        <f>PPCL_NG!Q8</f>
        <v>0</v>
      </c>
      <c r="H8">
        <f>PPCL_Spot!Q8</f>
        <v>0</v>
      </c>
      <c r="I8">
        <f>Bawana_NG!Q8</f>
        <v>50.004621926418935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BYPL_ISGS_exbus!BB8</f>
        <v>492.75906947483901</v>
      </c>
      <c r="P8" s="77">
        <v>68.040000000000006</v>
      </c>
      <c r="Q8" s="77">
        <v>9.27</v>
      </c>
      <c r="R8" s="80">
        <v>0</v>
      </c>
      <c r="S8" s="80">
        <v>0</v>
      </c>
      <c r="T8" s="78">
        <f>SUMPRODUCT(LTA!F8:AJ8,LTA!F$101:AJ$101,LTA!F$104:AJ$104)</f>
        <v>4.96</v>
      </c>
      <c r="U8" s="78">
        <f>SUMPRODUCT(LTA!F8:AJ8,LTA!F$102:AJ$102,LTA!F$104:AJ$104)</f>
        <v>104.05</v>
      </c>
      <c r="V8" s="108">
        <f>SUMPRODUCT(MTOA!B8:G8,MTOA!B$102:G$102,MTOA!B$104:G$104)</f>
        <v>0</v>
      </c>
      <c r="W8" s="108">
        <f>SUMPRODUCT(MTOA!B8:G8,MTOA!B$101:G$101,MTOA!B$104:G$104)</f>
        <v>0</v>
      </c>
      <c r="X8">
        <v>0</v>
      </c>
      <c r="Y8" s="75">
        <f>IEX!I8</f>
        <v>0</v>
      </c>
      <c r="Z8" s="75">
        <f>IEX!O8</f>
        <v>-122</v>
      </c>
      <c r="AA8" s="117">
        <f>STOA!I8</f>
        <v>0.72</v>
      </c>
      <c r="AB8" s="117">
        <f>-STOA!O8</f>
        <v>-224.62</v>
      </c>
      <c r="AC8">
        <f t="shared" si="0"/>
        <v>9.5722651885076466</v>
      </c>
      <c r="AD8">
        <f t="shared" si="1"/>
        <v>381.86780603470874</v>
      </c>
      <c r="AE8">
        <f>'IDT-1'!C8</f>
        <v>0</v>
      </c>
      <c r="AF8" s="26"/>
      <c r="AG8">
        <f t="shared" si="2"/>
        <v>381.86780603470874</v>
      </c>
      <c r="AI8" s="75">
        <f>PXIL!I8</f>
        <v>0</v>
      </c>
      <c r="AJ8" s="75">
        <f>PXIL!O8</f>
        <v>0</v>
      </c>
      <c r="AK8" s="75">
        <f>RTM_IEX!I8</f>
        <v>0</v>
      </c>
      <c r="AL8" s="75">
        <f>RTM_IEX!O8</f>
        <v>0</v>
      </c>
      <c r="AM8" s="75">
        <f>RTM_PXI!I8</f>
        <v>0</v>
      </c>
      <c r="AN8" s="75">
        <f>RTM_PXI!O8</f>
        <v>0</v>
      </c>
      <c r="AO8" s="192">
        <f>GDAM_IEX!I8</f>
        <v>0</v>
      </c>
      <c r="AP8" s="192">
        <f>GDAM_IEX!O8</f>
        <v>0</v>
      </c>
      <c r="AQ8" s="192">
        <f>GDAM_PXI!I8</f>
        <v>0</v>
      </c>
      <c r="AR8" s="192">
        <f>GDAM_PXI!O8</f>
        <v>0</v>
      </c>
    </row>
    <row r="9" spans="1:44">
      <c r="A9" t="s">
        <v>51</v>
      </c>
      <c r="E9">
        <f>GT_NG!Q9</f>
        <v>8.2563798219584577</v>
      </c>
      <c r="F9">
        <f>GT_Spot!Q9</f>
        <v>0</v>
      </c>
      <c r="G9">
        <f>PPCL_NG!Q9</f>
        <v>0</v>
      </c>
      <c r="H9">
        <f>PPCL_Spot!Q9</f>
        <v>0</v>
      </c>
      <c r="I9">
        <f>Bawana_NG!Q9</f>
        <v>50.004621926418935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BYPL_ISGS_exbus!BB9</f>
        <v>488.02570339483907</v>
      </c>
      <c r="P9" s="77">
        <v>68.040000000000006</v>
      </c>
      <c r="Q9" s="77">
        <v>9.27</v>
      </c>
      <c r="R9" s="80">
        <v>0</v>
      </c>
      <c r="S9" s="80">
        <v>0</v>
      </c>
      <c r="T9" s="78">
        <f>SUMPRODUCT(LTA!F9:AJ9,LTA!F$101:AJ$101,LTA!F$104:AJ$104)</f>
        <v>5.17</v>
      </c>
      <c r="U9" s="78">
        <f>SUMPRODUCT(LTA!F9:AJ9,LTA!F$102:AJ$102,LTA!F$104:AJ$104)</f>
        <v>102.56</v>
      </c>
      <c r="V9" s="108">
        <f>SUMPRODUCT(MTOA!B9:G9,MTOA!B$102:G$102,MTOA!B$104:G$104)</f>
        <v>0</v>
      </c>
      <c r="W9" s="108">
        <f>SUMPRODUCT(MTOA!B9:G9,MTOA!B$101:G$101,MTOA!B$104:G$104)</f>
        <v>0</v>
      </c>
      <c r="X9">
        <v>0</v>
      </c>
      <c r="Y9" s="75">
        <f>IEX!I9</f>
        <v>0</v>
      </c>
      <c r="Z9" s="75">
        <f>IEX!O9</f>
        <v>-127</v>
      </c>
      <c r="AA9" s="117">
        <f>STOA!I9</f>
        <v>0.72</v>
      </c>
      <c r="AB9" s="117">
        <f>-STOA!O9</f>
        <v>-224.62</v>
      </c>
      <c r="AC9">
        <f t="shared" si="0"/>
        <v>9.5637382046146246</v>
      </c>
      <c r="AD9">
        <f t="shared" si="1"/>
        <v>370.86296693860186</v>
      </c>
      <c r="AE9">
        <f>'IDT-1'!C9</f>
        <v>0</v>
      </c>
      <c r="AF9" s="26"/>
      <c r="AG9">
        <f t="shared" si="2"/>
        <v>370.86296693860186</v>
      </c>
      <c r="AI9" s="75">
        <f>PXIL!I9</f>
        <v>0</v>
      </c>
      <c r="AJ9" s="75">
        <f>PXIL!O9</f>
        <v>0</v>
      </c>
      <c r="AK9" s="75">
        <f>RTM_IEX!I9</f>
        <v>0</v>
      </c>
      <c r="AL9" s="75">
        <f>RTM_IEX!O9</f>
        <v>0</v>
      </c>
      <c r="AM9" s="75">
        <f>RTM_PXI!I9</f>
        <v>0</v>
      </c>
      <c r="AN9" s="75">
        <f>RTM_PXI!O9</f>
        <v>0</v>
      </c>
      <c r="AO9" s="192">
        <f>GDAM_IEX!I9</f>
        <v>0</v>
      </c>
      <c r="AP9" s="192">
        <f>GDAM_IEX!O9</f>
        <v>0</v>
      </c>
      <c r="AQ9" s="192">
        <f>GDAM_PXI!I9</f>
        <v>0</v>
      </c>
      <c r="AR9" s="192">
        <f>GDAM_PXI!O9</f>
        <v>0</v>
      </c>
    </row>
    <row r="10" spans="1:44">
      <c r="A10" t="s">
        <v>52</v>
      </c>
      <c r="E10">
        <f>GT_NG!Q10</f>
        <v>8.2563798219584577</v>
      </c>
      <c r="F10">
        <f>GT_Spot!Q10</f>
        <v>0</v>
      </c>
      <c r="G10">
        <f>PPCL_NG!Q10</f>
        <v>0</v>
      </c>
      <c r="H10">
        <f>PPCL_Spot!Q10</f>
        <v>0</v>
      </c>
      <c r="I10">
        <f>Bawana_NG!Q10</f>
        <v>50.004621926418935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BYPL_ISGS_exbus!BB10</f>
        <v>456.78572391648942</v>
      </c>
      <c r="P10" s="77">
        <v>31.51</v>
      </c>
      <c r="Q10" s="77">
        <v>9.27</v>
      </c>
      <c r="R10" s="80">
        <v>0</v>
      </c>
      <c r="S10" s="80">
        <v>0</v>
      </c>
      <c r="T10" s="78">
        <f>SUMPRODUCT(LTA!F10:AJ10,LTA!F$101:AJ$101,LTA!F$104:AJ$104)</f>
        <v>5.15</v>
      </c>
      <c r="U10" s="78">
        <f>SUMPRODUCT(LTA!F10:AJ10,LTA!F$102:AJ$102,LTA!F$104:AJ$104)</f>
        <v>102.57</v>
      </c>
      <c r="V10" s="108">
        <f>SUMPRODUCT(MTOA!B10:G10,MTOA!B$102:G$102,MTOA!B$104:G$104)</f>
        <v>0</v>
      </c>
      <c r="W10" s="108">
        <f>SUMPRODUCT(MTOA!B10:G10,MTOA!B$101:G$101,MTOA!B$104:G$104)</f>
        <v>0</v>
      </c>
      <c r="X10">
        <v>0</v>
      </c>
      <c r="Y10" s="75">
        <f>IEX!I10</f>
        <v>0</v>
      </c>
      <c r="Z10" s="75">
        <f>IEX!O10</f>
        <v>-96.85</v>
      </c>
      <c r="AA10" s="117">
        <f>STOA!I10</f>
        <v>0.72</v>
      </c>
      <c r="AB10" s="117">
        <f>-STOA!O10</f>
        <v>-224.62</v>
      </c>
      <c r="AC10">
        <f t="shared" si="0"/>
        <v>8.6995988404109568</v>
      </c>
      <c r="AD10">
        <f t="shared" si="1"/>
        <v>334.09712682445576</v>
      </c>
      <c r="AE10">
        <f>'IDT-1'!C10</f>
        <v>0</v>
      </c>
      <c r="AF10" s="26"/>
      <c r="AG10">
        <f t="shared" si="2"/>
        <v>334.09712682445576</v>
      </c>
      <c r="AI10" s="75">
        <f>PXIL!I10</f>
        <v>0</v>
      </c>
      <c r="AJ10" s="75">
        <f>PXIL!O10</f>
        <v>0</v>
      </c>
      <c r="AK10" s="75">
        <f>RTM_IEX!I10</f>
        <v>0</v>
      </c>
      <c r="AL10" s="75">
        <f>RTM_IEX!O10</f>
        <v>0</v>
      </c>
      <c r="AM10" s="75">
        <f>RTM_PXI!I10</f>
        <v>0</v>
      </c>
      <c r="AN10" s="75">
        <f>RTM_PXI!O10</f>
        <v>0</v>
      </c>
      <c r="AO10" s="192">
        <f>GDAM_IEX!I10</f>
        <v>0</v>
      </c>
      <c r="AP10" s="192">
        <f>GDAM_IEX!O10</f>
        <v>0</v>
      </c>
      <c r="AQ10" s="192">
        <f>GDAM_PXI!I10</f>
        <v>0</v>
      </c>
      <c r="AR10" s="192">
        <f>GDAM_PXI!O10</f>
        <v>0</v>
      </c>
    </row>
    <row r="11" spans="1:44">
      <c r="A11" t="s">
        <v>53</v>
      </c>
      <c r="E11">
        <f>GT_NG!Q11</f>
        <v>8.2563798219584577</v>
      </c>
      <c r="F11">
        <f>GT_Spot!Q11</f>
        <v>0</v>
      </c>
      <c r="G11">
        <f>PPCL_NG!Q11</f>
        <v>0</v>
      </c>
      <c r="H11">
        <f>PPCL_Spot!Q11</f>
        <v>0</v>
      </c>
      <c r="I11">
        <f>Bawana_NG!Q11</f>
        <v>50.004621926418935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BYPL_ISGS_exbus!BB11</f>
        <v>457.02351296820336</v>
      </c>
      <c r="P11" s="77">
        <v>31.51</v>
      </c>
      <c r="Q11" s="77">
        <v>9.27</v>
      </c>
      <c r="R11" s="80">
        <v>0</v>
      </c>
      <c r="S11" s="80">
        <v>0</v>
      </c>
      <c r="T11" s="78">
        <f>SUMPRODUCT(LTA!F11:AJ11,LTA!F$101:AJ$101,LTA!F$104:AJ$104)</f>
        <v>5.26</v>
      </c>
      <c r="U11" s="78">
        <f>SUMPRODUCT(LTA!F11:AJ11,LTA!F$102:AJ$102,LTA!F$104:AJ$104)</f>
        <v>102.56</v>
      </c>
      <c r="V11" s="108">
        <f>SUMPRODUCT(MTOA!B11:G11,MTOA!B$102:G$102,MTOA!B$104:G$104)</f>
        <v>0</v>
      </c>
      <c r="W11" s="108">
        <f>SUMPRODUCT(MTOA!B11:G11,MTOA!B$101:G$101,MTOA!B$104:G$104)</f>
        <v>0</v>
      </c>
      <c r="X11">
        <v>0</v>
      </c>
      <c r="Y11" s="75">
        <f>IEX!I11</f>
        <v>0</v>
      </c>
      <c r="Z11" s="75">
        <f>IEX!O11</f>
        <v>-90</v>
      </c>
      <c r="AA11" s="117">
        <f>STOA!I11</f>
        <v>0.72</v>
      </c>
      <c r="AB11" s="117">
        <f>-STOA!O11</f>
        <v>-224.62</v>
      </c>
      <c r="AC11">
        <f t="shared" si="0"/>
        <v>8.9081000362048623</v>
      </c>
      <c r="AD11">
        <f t="shared" si="1"/>
        <v>311.07641468037588</v>
      </c>
      <c r="AE11">
        <f>'IDT-1'!C11</f>
        <v>0</v>
      </c>
      <c r="AF11" s="26"/>
      <c r="AG11">
        <f t="shared" si="2"/>
        <v>311.07641468037588</v>
      </c>
      <c r="AI11" s="75">
        <f>PXIL!I11</f>
        <v>0</v>
      </c>
      <c r="AJ11" s="75">
        <f>PXIL!O11</f>
        <v>0</v>
      </c>
      <c r="AK11" s="75">
        <f>RTM_IEX!I11</f>
        <v>0</v>
      </c>
      <c r="AL11" s="75">
        <f>RTM_IEX!O11</f>
        <v>-30</v>
      </c>
      <c r="AM11" s="75">
        <f>RTM_PXI!I11</f>
        <v>0</v>
      </c>
      <c r="AN11" s="75">
        <f>RTM_PXI!O11</f>
        <v>0</v>
      </c>
      <c r="AO11" s="192">
        <f>GDAM_IEX!I11</f>
        <v>0</v>
      </c>
      <c r="AP11" s="192">
        <f>GDAM_IEX!O11</f>
        <v>0</v>
      </c>
      <c r="AQ11" s="192">
        <f>GDAM_PXI!I11</f>
        <v>0</v>
      </c>
      <c r="AR11" s="192">
        <f>GDAM_PXI!O11</f>
        <v>0</v>
      </c>
    </row>
    <row r="12" spans="1:44">
      <c r="A12" t="s">
        <v>54</v>
      </c>
      <c r="E12">
        <f>GT_NG!Q12</f>
        <v>8.2563798219584577</v>
      </c>
      <c r="F12">
        <f>GT_Spot!Q12</f>
        <v>0</v>
      </c>
      <c r="G12">
        <f>PPCL_NG!Q12</f>
        <v>0</v>
      </c>
      <c r="H12">
        <f>PPCL_Spot!Q12</f>
        <v>0</v>
      </c>
      <c r="I12">
        <f>Bawana_NG!Q12</f>
        <v>50.004621926418935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BYPL_ISGS_exbus!BB12</f>
        <v>457.02351296820336</v>
      </c>
      <c r="P12" s="77">
        <v>31.51</v>
      </c>
      <c r="Q12" s="77">
        <v>9.27</v>
      </c>
      <c r="R12" s="80">
        <v>0</v>
      </c>
      <c r="S12" s="80">
        <v>0</v>
      </c>
      <c r="T12" s="78">
        <f>SUMPRODUCT(LTA!F12:AJ12,LTA!F$101:AJ$101,LTA!F$104:AJ$104)</f>
        <v>5.09</v>
      </c>
      <c r="U12" s="78">
        <f>SUMPRODUCT(LTA!F12:AJ12,LTA!F$102:AJ$102,LTA!F$104:AJ$104)</f>
        <v>102.64</v>
      </c>
      <c r="V12" s="108">
        <f>SUMPRODUCT(MTOA!B12:G12,MTOA!B$102:G$102,MTOA!B$104:G$104)</f>
        <v>0</v>
      </c>
      <c r="W12" s="108">
        <f>SUMPRODUCT(MTOA!B12:G12,MTOA!B$101:G$101,MTOA!B$104:G$104)</f>
        <v>0</v>
      </c>
      <c r="X12">
        <v>0</v>
      </c>
      <c r="Y12" s="75">
        <f>IEX!I12</f>
        <v>0</v>
      </c>
      <c r="Z12" s="75">
        <f>IEX!O12</f>
        <v>-95</v>
      </c>
      <c r="AA12" s="117">
        <f>STOA!I12</f>
        <v>0.72</v>
      </c>
      <c r="AB12" s="117">
        <f>-STOA!O12</f>
        <v>-224.62</v>
      </c>
      <c r="AC12">
        <f t="shared" si="0"/>
        <v>8.6853548481499807</v>
      </c>
      <c r="AD12">
        <f t="shared" si="1"/>
        <v>336.20915986843085</v>
      </c>
      <c r="AE12">
        <f>'IDT-1'!C12</f>
        <v>0</v>
      </c>
      <c r="AF12" s="26"/>
      <c r="AG12">
        <f t="shared" si="2"/>
        <v>336.20915986843085</v>
      </c>
      <c r="AI12" s="75">
        <f>PXIL!I12</f>
        <v>0</v>
      </c>
      <c r="AJ12" s="75">
        <f>PXIL!O12</f>
        <v>0</v>
      </c>
      <c r="AK12" s="75">
        <f>RTM_IEX!I12</f>
        <v>0</v>
      </c>
      <c r="AL12" s="75">
        <f>RTM_IEX!O12</f>
        <v>0</v>
      </c>
      <c r="AM12" s="75">
        <f>RTM_PXI!I12</f>
        <v>0</v>
      </c>
      <c r="AN12" s="75">
        <f>RTM_PXI!O12</f>
        <v>0</v>
      </c>
      <c r="AO12" s="192">
        <f>GDAM_IEX!I12</f>
        <v>0</v>
      </c>
      <c r="AP12" s="192">
        <f>GDAM_IEX!O12</f>
        <v>0</v>
      </c>
      <c r="AQ12" s="192">
        <f>GDAM_PXI!I12</f>
        <v>0</v>
      </c>
      <c r="AR12" s="192">
        <f>GDAM_PXI!O12</f>
        <v>0</v>
      </c>
    </row>
    <row r="13" spans="1:44">
      <c r="A13" t="s">
        <v>55</v>
      </c>
      <c r="E13">
        <f>GT_NG!Q13</f>
        <v>8.2563798219584577</v>
      </c>
      <c r="F13">
        <f>GT_Spot!Q13</f>
        <v>0</v>
      </c>
      <c r="G13">
        <f>PPCL_NG!Q13</f>
        <v>0</v>
      </c>
      <c r="H13">
        <f>PPCL_Spot!Q13</f>
        <v>0</v>
      </c>
      <c r="I13">
        <f>Bawana_NG!Q13</f>
        <v>48.582248969955089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BYPL_ISGS_exbus!BB13</f>
        <v>459.85284144204132</v>
      </c>
      <c r="P13" s="77">
        <v>31.51</v>
      </c>
      <c r="Q13" s="77">
        <v>9.27</v>
      </c>
      <c r="R13" s="80">
        <v>0</v>
      </c>
      <c r="S13" s="80">
        <v>0</v>
      </c>
      <c r="T13" s="78">
        <f>SUMPRODUCT(LTA!F13:AJ13,LTA!F$101:AJ$101,LTA!F$104:AJ$104)</f>
        <v>5.03</v>
      </c>
      <c r="U13" s="78">
        <f>SUMPRODUCT(LTA!F13:AJ13,LTA!F$102:AJ$102,LTA!F$104:AJ$104)</f>
        <v>102.64</v>
      </c>
      <c r="V13" s="108">
        <f>SUMPRODUCT(MTOA!B13:G13,MTOA!B$102:G$102,MTOA!B$104:G$104)</f>
        <v>0</v>
      </c>
      <c r="W13" s="108">
        <f>SUMPRODUCT(MTOA!B13:G13,MTOA!B$101:G$101,MTOA!B$104:G$104)</f>
        <v>0</v>
      </c>
      <c r="X13">
        <v>0</v>
      </c>
      <c r="Y13" s="75">
        <f>IEX!I13</f>
        <v>0</v>
      </c>
      <c r="Z13" s="75">
        <f>IEX!O13</f>
        <v>-95</v>
      </c>
      <c r="AA13" s="117">
        <f>STOA!I13</f>
        <v>0.72</v>
      </c>
      <c r="AB13" s="117">
        <f>-STOA!O13</f>
        <v>-224.62</v>
      </c>
      <c r="AC13">
        <f t="shared" si="0"/>
        <v>8.6972080567028716</v>
      </c>
      <c r="AD13">
        <f t="shared" si="1"/>
        <v>337.54426217725194</v>
      </c>
      <c r="AE13">
        <f>'IDT-1'!C13</f>
        <v>0</v>
      </c>
      <c r="AF13" s="26"/>
      <c r="AG13">
        <f t="shared" si="2"/>
        <v>337.54426217725194</v>
      </c>
      <c r="AI13" s="75">
        <f>PXIL!I13</f>
        <v>0</v>
      </c>
      <c r="AJ13" s="75">
        <f>PXIL!O13</f>
        <v>0</v>
      </c>
      <c r="AK13" s="75">
        <f>RTM_IEX!I13</f>
        <v>0</v>
      </c>
      <c r="AL13" s="75">
        <f>RTM_IEX!O13</f>
        <v>0</v>
      </c>
      <c r="AM13" s="75">
        <f>RTM_PXI!I13</f>
        <v>0</v>
      </c>
      <c r="AN13" s="75">
        <f>RTM_PXI!O13</f>
        <v>0</v>
      </c>
      <c r="AO13" s="192">
        <f>GDAM_IEX!I13</f>
        <v>0</v>
      </c>
      <c r="AP13" s="192">
        <f>GDAM_IEX!O13</f>
        <v>0</v>
      </c>
      <c r="AQ13" s="192">
        <f>GDAM_PXI!I13</f>
        <v>0</v>
      </c>
      <c r="AR13" s="192">
        <f>GDAM_PXI!O13</f>
        <v>0</v>
      </c>
    </row>
    <row r="14" spans="1:44">
      <c r="A14" t="s">
        <v>56</v>
      </c>
      <c r="E14">
        <f>GT_NG!Q14</f>
        <v>8.2563798219584577</v>
      </c>
      <c r="F14">
        <f>GT_Spot!Q14</f>
        <v>0</v>
      </c>
      <c r="G14">
        <f>PPCL_NG!Q14</f>
        <v>0</v>
      </c>
      <c r="H14">
        <f>PPCL_Spot!Q14</f>
        <v>0</v>
      </c>
      <c r="I14">
        <f>Bawana_NG!Q14</f>
        <v>48.582248969955089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BYPL_ISGS_exbus!BB14</f>
        <v>468.41284144204127</v>
      </c>
      <c r="P14" s="77">
        <v>31.51</v>
      </c>
      <c r="Q14" s="77">
        <v>9.27</v>
      </c>
      <c r="R14" s="80">
        <v>0</v>
      </c>
      <c r="S14" s="80">
        <v>0</v>
      </c>
      <c r="T14" s="78">
        <f>SUMPRODUCT(LTA!F14:AJ14,LTA!F$101:AJ$101,LTA!F$104:AJ$104)</f>
        <v>5.0599999999999996</v>
      </c>
      <c r="U14" s="78">
        <f>SUMPRODUCT(LTA!F14:AJ14,LTA!F$102:AJ$102,LTA!F$104:AJ$104)</f>
        <v>102.51</v>
      </c>
      <c r="V14" s="108">
        <f>SUMPRODUCT(MTOA!B14:G14,MTOA!B$102:G$102,MTOA!B$104:G$104)</f>
        <v>0</v>
      </c>
      <c r="W14" s="108">
        <f>SUMPRODUCT(MTOA!B14:G14,MTOA!B$101:G$101,MTOA!B$104:G$104)</f>
        <v>0</v>
      </c>
      <c r="X14">
        <v>0</v>
      </c>
      <c r="Y14" s="75">
        <f>IEX!I14</f>
        <v>0</v>
      </c>
      <c r="Z14" s="75">
        <f>IEX!O14</f>
        <v>-100</v>
      </c>
      <c r="AA14" s="117">
        <f>STOA!I14</f>
        <v>0.72</v>
      </c>
      <c r="AB14" s="117">
        <f>-STOA!O14</f>
        <v>-224.62</v>
      </c>
      <c r="AC14">
        <f t="shared" si="0"/>
        <v>8.8160466943138474</v>
      </c>
      <c r="AD14">
        <f t="shared" si="1"/>
        <v>340.8854235396409</v>
      </c>
      <c r="AE14">
        <f>'IDT-1'!C14</f>
        <v>0</v>
      </c>
      <c r="AF14" s="26"/>
      <c r="AG14">
        <f t="shared" si="2"/>
        <v>340.8854235396409</v>
      </c>
      <c r="AI14" s="75">
        <f>PXIL!I14</f>
        <v>0</v>
      </c>
      <c r="AJ14" s="75">
        <f>PXIL!O14</f>
        <v>0</v>
      </c>
      <c r="AK14" s="75">
        <f>RTM_IEX!I14</f>
        <v>0</v>
      </c>
      <c r="AL14" s="75">
        <f>RTM_IEX!O14</f>
        <v>0</v>
      </c>
      <c r="AM14" s="75">
        <f>RTM_PXI!I14</f>
        <v>0</v>
      </c>
      <c r="AN14" s="75">
        <f>RTM_PXI!O14</f>
        <v>0</v>
      </c>
      <c r="AO14" s="192">
        <f>GDAM_IEX!I14</f>
        <v>0</v>
      </c>
      <c r="AP14" s="192">
        <f>GDAM_IEX!O14</f>
        <v>0</v>
      </c>
      <c r="AQ14" s="192">
        <f>GDAM_PXI!I14</f>
        <v>0</v>
      </c>
      <c r="AR14" s="192">
        <f>GDAM_PXI!O14</f>
        <v>0</v>
      </c>
    </row>
    <row r="15" spans="1:44">
      <c r="A15" t="s">
        <v>57</v>
      </c>
      <c r="E15">
        <f>GT_NG!Q15</f>
        <v>8.2563798219584577</v>
      </c>
      <c r="F15">
        <f>GT_Spot!Q15</f>
        <v>0</v>
      </c>
      <c r="G15">
        <f>PPCL_NG!Q15</f>
        <v>0</v>
      </c>
      <c r="H15">
        <f>PPCL_Spot!Q15</f>
        <v>0</v>
      </c>
      <c r="I15">
        <f>Bawana_NG!Q15</f>
        <v>48.582248969955089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BYPL_ISGS_exbus!BB15</f>
        <v>480.56400628850059</v>
      </c>
      <c r="P15" s="77">
        <v>31.51</v>
      </c>
      <c r="Q15" s="77">
        <v>9.27</v>
      </c>
      <c r="R15" s="80">
        <v>0</v>
      </c>
      <c r="S15" s="80">
        <v>0</v>
      </c>
      <c r="T15" s="78">
        <f>SUMPRODUCT(LTA!F15:AJ15,LTA!F$101:AJ$101,LTA!F$104:AJ$104)</f>
        <v>5.19</v>
      </c>
      <c r="U15" s="78">
        <f>SUMPRODUCT(LTA!F15:AJ15,LTA!F$102:AJ$102,LTA!F$104:AJ$104)</f>
        <v>102.61</v>
      </c>
      <c r="V15" s="108">
        <f>SUMPRODUCT(MTOA!B15:G15,MTOA!B$102:G$102,MTOA!B$104:G$104)</f>
        <v>0</v>
      </c>
      <c r="W15" s="108">
        <f>SUMPRODUCT(MTOA!B15:G15,MTOA!B$101:G$101,MTOA!B$104:G$104)</f>
        <v>0</v>
      </c>
      <c r="X15">
        <v>0</v>
      </c>
      <c r="Y15" s="75">
        <f>IEX!I15</f>
        <v>0</v>
      </c>
      <c r="Z15" s="75">
        <f>IEX!O15</f>
        <v>-105</v>
      </c>
      <c r="AA15" s="117">
        <f>STOA!I15</f>
        <v>0.72</v>
      </c>
      <c r="AB15" s="117">
        <f>-STOA!O15</f>
        <v>-224.62</v>
      </c>
      <c r="AC15">
        <f t="shared" si="0"/>
        <v>9.253491663283917</v>
      </c>
      <c r="AD15">
        <f t="shared" si="1"/>
        <v>315.8291434171303</v>
      </c>
      <c r="AE15">
        <f>'IDT-1'!C15</f>
        <v>0</v>
      </c>
      <c r="AF15" s="26"/>
      <c r="AG15">
        <f t="shared" si="2"/>
        <v>315.8291434171303</v>
      </c>
      <c r="AI15" s="75">
        <f>PXIL!I15</f>
        <v>0</v>
      </c>
      <c r="AJ15" s="75">
        <f>PXIL!O15</f>
        <v>0</v>
      </c>
      <c r="AK15" s="75">
        <f>RTM_IEX!I15</f>
        <v>0</v>
      </c>
      <c r="AL15" s="75">
        <f>RTM_IEX!O15</f>
        <v>-32</v>
      </c>
      <c r="AM15" s="75">
        <f>RTM_PXI!I15</f>
        <v>0</v>
      </c>
      <c r="AN15" s="75">
        <f>RTM_PXI!O15</f>
        <v>0</v>
      </c>
      <c r="AO15" s="192">
        <f>GDAM_IEX!I15</f>
        <v>0</v>
      </c>
      <c r="AP15" s="192">
        <f>GDAM_IEX!O15</f>
        <v>0</v>
      </c>
      <c r="AQ15" s="192">
        <f>GDAM_PXI!I15</f>
        <v>0</v>
      </c>
      <c r="AR15" s="192">
        <f>GDAM_PXI!O15</f>
        <v>0</v>
      </c>
    </row>
    <row r="16" spans="1:44">
      <c r="A16" t="s">
        <v>58</v>
      </c>
      <c r="E16">
        <f>GT_NG!Q16</f>
        <v>8.2563798219584577</v>
      </c>
      <c r="F16">
        <f>GT_Spot!Q16</f>
        <v>0</v>
      </c>
      <c r="G16">
        <f>PPCL_NG!Q16</f>
        <v>0</v>
      </c>
      <c r="H16">
        <f>PPCL_Spot!Q16</f>
        <v>0</v>
      </c>
      <c r="I16">
        <f>Bawana_NG!Q16</f>
        <v>48.582248969955089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BYPL_ISGS_exbus!BB16</f>
        <v>484.84766143972956</v>
      </c>
      <c r="P16" s="77">
        <v>31.51</v>
      </c>
      <c r="Q16" s="77">
        <v>9.27</v>
      </c>
      <c r="R16" s="80">
        <v>0</v>
      </c>
      <c r="S16" s="80">
        <v>0</v>
      </c>
      <c r="T16" s="78">
        <f>SUMPRODUCT(LTA!F16:AJ16,LTA!F$101:AJ$101,LTA!F$104:AJ$104)</f>
        <v>2.96</v>
      </c>
      <c r="U16" s="78">
        <f>SUMPRODUCT(LTA!F16:AJ16,LTA!F$102:AJ$102,LTA!F$104:AJ$104)</f>
        <v>101.81</v>
      </c>
      <c r="V16" s="108">
        <f>SUMPRODUCT(MTOA!B16:G16,MTOA!B$102:G$102,MTOA!B$104:G$104)</f>
        <v>0</v>
      </c>
      <c r="W16" s="108">
        <f>SUMPRODUCT(MTOA!B16:G16,MTOA!B$101:G$101,MTOA!B$104:G$104)</f>
        <v>0</v>
      </c>
      <c r="X16">
        <v>0</v>
      </c>
      <c r="Y16" s="75">
        <f>IEX!I16</f>
        <v>0</v>
      </c>
      <c r="Z16" s="75">
        <f>IEX!O16</f>
        <v>-100</v>
      </c>
      <c r="AA16" s="117">
        <f>STOA!I16</f>
        <v>0.72</v>
      </c>
      <c r="AB16" s="117">
        <f>-STOA!O16</f>
        <v>-224.62</v>
      </c>
      <c r="AC16">
        <f t="shared" si="0"/>
        <v>8.9360331102935042</v>
      </c>
      <c r="AD16">
        <f t="shared" si="1"/>
        <v>354.40025712134963</v>
      </c>
      <c r="AE16">
        <f>'IDT-1'!C16</f>
        <v>0</v>
      </c>
      <c r="AF16" s="26"/>
      <c r="AG16">
        <f t="shared" si="2"/>
        <v>354.40025712134963</v>
      </c>
      <c r="AI16" s="75">
        <f>PXIL!I16</f>
        <v>0</v>
      </c>
      <c r="AJ16" s="75">
        <f>PXIL!O16</f>
        <v>0</v>
      </c>
      <c r="AK16" s="75">
        <f>RTM_IEX!I16</f>
        <v>0</v>
      </c>
      <c r="AL16" s="75">
        <f>RTM_IEX!O16</f>
        <v>0</v>
      </c>
      <c r="AM16" s="75">
        <f>RTM_PXI!I16</f>
        <v>0</v>
      </c>
      <c r="AN16" s="75">
        <f>RTM_PXI!O16</f>
        <v>0</v>
      </c>
      <c r="AO16" s="192">
        <f>GDAM_IEX!I16</f>
        <v>0</v>
      </c>
      <c r="AP16" s="192">
        <f>GDAM_IEX!O16</f>
        <v>0</v>
      </c>
      <c r="AQ16" s="192">
        <f>GDAM_PXI!I16</f>
        <v>0</v>
      </c>
      <c r="AR16" s="192">
        <f>GDAM_PXI!O16</f>
        <v>0</v>
      </c>
    </row>
    <row r="17" spans="1:44">
      <c r="A17" t="s">
        <v>59</v>
      </c>
      <c r="E17">
        <f>GT_NG!Q17</f>
        <v>8.2563798219584577</v>
      </c>
      <c r="F17">
        <f>GT_Spot!Q17</f>
        <v>0</v>
      </c>
      <c r="G17">
        <f>PPCL_NG!Q17</f>
        <v>0</v>
      </c>
      <c r="H17">
        <f>PPCL_Spot!Q17</f>
        <v>0</v>
      </c>
      <c r="I17">
        <f>Bawana_NG!Q17</f>
        <v>48.582248969955089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BYPL_ISGS_exbus!BB17</f>
        <v>484.17735636197108</v>
      </c>
      <c r="P17" s="77">
        <v>31.51</v>
      </c>
      <c r="Q17" s="77">
        <v>9.27</v>
      </c>
      <c r="R17" s="80">
        <v>0</v>
      </c>
      <c r="S17" s="80">
        <v>0</v>
      </c>
      <c r="T17" s="78">
        <f>SUMPRODUCT(LTA!F17:AJ17,LTA!F$101:AJ$101,LTA!F$104:AJ$104)</f>
        <v>2.8</v>
      </c>
      <c r="U17" s="78">
        <f>SUMPRODUCT(LTA!F17:AJ17,LTA!F$102:AJ$102,LTA!F$104:AJ$104)</f>
        <v>101.84</v>
      </c>
      <c r="V17" s="108">
        <f>SUMPRODUCT(MTOA!B17:G17,MTOA!B$102:G$102,MTOA!B$104:G$104)</f>
        <v>0</v>
      </c>
      <c r="W17" s="108">
        <f>SUMPRODUCT(MTOA!B17:G17,MTOA!B$101:G$101,MTOA!B$104:G$104)</f>
        <v>0</v>
      </c>
      <c r="X17">
        <v>0</v>
      </c>
      <c r="Y17" s="75">
        <f>IEX!I17</f>
        <v>0</v>
      </c>
      <c r="Z17" s="75">
        <f>IEX!O17</f>
        <v>-90</v>
      </c>
      <c r="AA17" s="117">
        <f>STOA!I17</f>
        <v>0.72</v>
      </c>
      <c r="AB17" s="117">
        <f>-STOA!O17</f>
        <v>-224.62</v>
      </c>
      <c r="AC17">
        <f t="shared" si="0"/>
        <v>9.1065529760531376</v>
      </c>
      <c r="AD17">
        <f t="shared" si="1"/>
        <v>333.42943217783153</v>
      </c>
      <c r="AE17">
        <f>'IDT-1'!C17</f>
        <v>0</v>
      </c>
      <c r="AF17" s="26"/>
      <c r="AG17">
        <f t="shared" si="2"/>
        <v>333.42943217783153</v>
      </c>
      <c r="AI17" s="75">
        <f>PXIL!I17</f>
        <v>0</v>
      </c>
      <c r="AJ17" s="75">
        <f>PXIL!O17</f>
        <v>0</v>
      </c>
      <c r="AK17" s="75">
        <f>RTM_IEX!I17</f>
        <v>0</v>
      </c>
      <c r="AL17" s="75">
        <f>RTM_IEX!O17</f>
        <v>-30</v>
      </c>
      <c r="AM17" s="75">
        <f>RTM_PXI!I17</f>
        <v>0</v>
      </c>
      <c r="AN17" s="75">
        <f>RTM_PXI!O17</f>
        <v>0</v>
      </c>
      <c r="AO17" s="192">
        <f>GDAM_IEX!I17</f>
        <v>0</v>
      </c>
      <c r="AP17" s="192">
        <f>GDAM_IEX!O17</f>
        <v>0</v>
      </c>
      <c r="AQ17" s="192">
        <f>GDAM_PXI!I17</f>
        <v>0</v>
      </c>
      <c r="AR17" s="192">
        <f>GDAM_PXI!O17</f>
        <v>0</v>
      </c>
    </row>
    <row r="18" spans="1:44">
      <c r="A18" t="s">
        <v>60</v>
      </c>
      <c r="E18">
        <f>GT_NG!Q18</f>
        <v>8.2563798219584577</v>
      </c>
      <c r="F18">
        <f>GT_Spot!Q18</f>
        <v>0</v>
      </c>
      <c r="G18">
        <f>PPCL_NG!Q18</f>
        <v>0</v>
      </c>
      <c r="H18">
        <f>PPCL_Spot!Q18</f>
        <v>0</v>
      </c>
      <c r="I18">
        <f>Bawana_NG!Q18</f>
        <v>48.582248969955089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BYPL_ISGS_exbus!BB18</f>
        <v>488.46101151790015</v>
      </c>
      <c r="P18" s="77">
        <v>31.51</v>
      </c>
      <c r="Q18" s="77">
        <v>9.27</v>
      </c>
      <c r="R18" s="80">
        <v>0</v>
      </c>
      <c r="S18" s="80">
        <v>0</v>
      </c>
      <c r="T18" s="78">
        <f>SUMPRODUCT(LTA!F18:AJ18,LTA!F$101:AJ$101,LTA!F$104:AJ$104)</f>
        <v>2.82</v>
      </c>
      <c r="U18" s="78">
        <f>SUMPRODUCT(LTA!F18:AJ18,LTA!F$102:AJ$102,LTA!F$104:AJ$104)</f>
        <v>101.82</v>
      </c>
      <c r="V18" s="108">
        <f>SUMPRODUCT(MTOA!B18:G18,MTOA!B$102:G$102,MTOA!B$104:G$104)</f>
        <v>0</v>
      </c>
      <c r="W18" s="108">
        <f>SUMPRODUCT(MTOA!B18:G18,MTOA!B$101:G$101,MTOA!B$104:G$104)</f>
        <v>0</v>
      </c>
      <c r="X18">
        <v>0</v>
      </c>
      <c r="Y18" s="75">
        <f>IEX!I18</f>
        <v>0</v>
      </c>
      <c r="Z18" s="75">
        <f>IEX!O18</f>
        <v>-90</v>
      </c>
      <c r="AA18" s="117">
        <f>STOA!I18</f>
        <v>0.72</v>
      </c>
      <c r="AB18" s="117">
        <f>-STOA!O18</f>
        <v>-224.62</v>
      </c>
      <c r="AC18">
        <f t="shared" si="0"/>
        <v>9.2330304166472654</v>
      </c>
      <c r="AD18">
        <f t="shared" si="1"/>
        <v>327.5866098931665</v>
      </c>
      <c r="AE18">
        <f>'IDT-1'!C18</f>
        <v>0</v>
      </c>
      <c r="AF18" s="26"/>
      <c r="AG18">
        <f t="shared" si="2"/>
        <v>327.5866098931665</v>
      </c>
      <c r="AI18" s="75">
        <f>PXIL!I18</f>
        <v>0</v>
      </c>
      <c r="AJ18" s="75">
        <f>PXIL!O18</f>
        <v>0</v>
      </c>
      <c r="AK18" s="75">
        <f>RTM_IEX!I18</f>
        <v>0</v>
      </c>
      <c r="AL18" s="75">
        <f>RTM_IEX!O18</f>
        <v>-40</v>
      </c>
      <c r="AM18" s="75">
        <f>RTM_PXI!I18</f>
        <v>0</v>
      </c>
      <c r="AN18" s="75">
        <f>RTM_PXI!O18</f>
        <v>0</v>
      </c>
      <c r="AO18" s="192">
        <f>GDAM_IEX!I18</f>
        <v>0</v>
      </c>
      <c r="AP18" s="192">
        <f>GDAM_IEX!O18</f>
        <v>0</v>
      </c>
      <c r="AQ18" s="192">
        <f>GDAM_PXI!I18</f>
        <v>0</v>
      </c>
      <c r="AR18" s="192">
        <f>GDAM_PXI!O18</f>
        <v>0</v>
      </c>
    </row>
    <row r="19" spans="1:44">
      <c r="A19" t="s">
        <v>61</v>
      </c>
      <c r="E19">
        <f>GT_NG!Q19</f>
        <v>8.2563798219584577</v>
      </c>
      <c r="F19">
        <f>GT_Spot!Q19</f>
        <v>0</v>
      </c>
      <c r="G19">
        <f>PPCL_NG!Q19</f>
        <v>0</v>
      </c>
      <c r="H19">
        <f>PPCL_Spot!Q19</f>
        <v>0</v>
      </c>
      <c r="I19">
        <f>Bawana_NG!Q19</f>
        <v>48.582248969955089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BYPL_ISGS_exbus!BB19</f>
        <v>492.05492365804139</v>
      </c>
      <c r="P19" s="77">
        <v>31.51</v>
      </c>
      <c r="Q19" s="77">
        <v>9.27</v>
      </c>
      <c r="R19" s="80">
        <v>0</v>
      </c>
      <c r="S19" s="80">
        <v>0</v>
      </c>
      <c r="T19" s="78">
        <f>SUMPRODUCT(LTA!F19:AJ19,LTA!F$101:AJ$101,LTA!F$104:AJ$104)</f>
        <v>3.48</v>
      </c>
      <c r="U19" s="78">
        <f>SUMPRODUCT(LTA!F19:AJ19,LTA!F$102:AJ$102,LTA!F$104:AJ$104)</f>
        <v>101.92</v>
      </c>
      <c r="V19" s="108">
        <f>SUMPRODUCT(MTOA!B19:G19,MTOA!B$102:G$102,MTOA!B$104:G$104)</f>
        <v>0</v>
      </c>
      <c r="W19" s="108">
        <f>SUMPRODUCT(MTOA!B19:G19,MTOA!B$101:G$101,MTOA!B$104:G$104)</f>
        <v>0</v>
      </c>
      <c r="X19">
        <v>0</v>
      </c>
      <c r="Y19" s="75">
        <f>IEX!I19</f>
        <v>0</v>
      </c>
      <c r="Z19" s="75">
        <f>IEX!O19</f>
        <v>-140</v>
      </c>
      <c r="AA19" s="117">
        <f>STOA!I19</f>
        <v>0.72</v>
      </c>
      <c r="AB19" s="117">
        <f>-STOA!O19</f>
        <v>-174.62</v>
      </c>
      <c r="AC19">
        <f t="shared" si="0"/>
        <v>9.2713448434805077</v>
      </c>
      <c r="AD19">
        <f t="shared" si="1"/>
        <v>331.90220760647446</v>
      </c>
      <c r="AE19">
        <f>'IDT-1'!C19</f>
        <v>0</v>
      </c>
      <c r="AF19" s="26"/>
      <c r="AG19">
        <f t="shared" si="2"/>
        <v>331.90220760647446</v>
      </c>
      <c r="AI19" s="75">
        <f>PXIL!I19</f>
        <v>0</v>
      </c>
      <c r="AJ19" s="75">
        <f>PXIL!O19</f>
        <v>0</v>
      </c>
      <c r="AK19" s="75">
        <f>RTM_IEX!I19</f>
        <v>0</v>
      </c>
      <c r="AL19" s="75">
        <f>RTM_IEX!O19</f>
        <v>-40</v>
      </c>
      <c r="AM19" s="75">
        <f>RTM_PXI!I19</f>
        <v>0</v>
      </c>
      <c r="AN19" s="75">
        <f>RTM_PXI!O19</f>
        <v>0</v>
      </c>
      <c r="AO19" s="192">
        <f>GDAM_IEX!I19</f>
        <v>0</v>
      </c>
      <c r="AP19" s="192">
        <f>GDAM_IEX!O19</f>
        <v>0</v>
      </c>
      <c r="AQ19" s="192">
        <f>GDAM_PXI!I19</f>
        <v>0</v>
      </c>
      <c r="AR19" s="192">
        <f>GDAM_PXI!O19</f>
        <v>0</v>
      </c>
    </row>
    <row r="20" spans="1:44">
      <c r="A20" t="s">
        <v>62</v>
      </c>
      <c r="E20">
        <f>GT_NG!Q20</f>
        <v>8.2563798219584577</v>
      </c>
      <c r="F20">
        <f>GT_Spot!Q20</f>
        <v>0</v>
      </c>
      <c r="G20">
        <f>PPCL_NG!Q20</f>
        <v>0</v>
      </c>
      <c r="H20">
        <f>PPCL_Spot!Q20</f>
        <v>0</v>
      </c>
      <c r="I20">
        <f>Bawana_NG!Q20</f>
        <v>48.582248969955089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BYPL_ISGS_exbus!BB20</f>
        <v>492.05492365804139</v>
      </c>
      <c r="P20" s="77">
        <v>31.51</v>
      </c>
      <c r="Q20" s="77">
        <v>9.27</v>
      </c>
      <c r="R20" s="80">
        <v>0</v>
      </c>
      <c r="S20" s="80">
        <v>0</v>
      </c>
      <c r="T20" s="78">
        <f>SUMPRODUCT(LTA!F20:AJ20,LTA!F$101:AJ$101,LTA!F$104:AJ$104)</f>
        <v>3.94</v>
      </c>
      <c r="U20" s="78">
        <f>SUMPRODUCT(LTA!F20:AJ20,LTA!F$102:AJ$102,LTA!F$104:AJ$104)</f>
        <v>101.78</v>
      </c>
      <c r="V20" s="108">
        <f>SUMPRODUCT(MTOA!B20:G20,MTOA!B$102:G$102,MTOA!B$104:G$104)</f>
        <v>0</v>
      </c>
      <c r="W20" s="108">
        <f>SUMPRODUCT(MTOA!B20:G20,MTOA!B$101:G$101,MTOA!B$104:G$104)</f>
        <v>0</v>
      </c>
      <c r="X20">
        <v>0</v>
      </c>
      <c r="Y20" s="75">
        <f>IEX!I20</f>
        <v>0</v>
      </c>
      <c r="Z20" s="75">
        <f>IEX!O20</f>
        <v>-130</v>
      </c>
      <c r="AA20" s="117">
        <f>STOA!I20</f>
        <v>0.72</v>
      </c>
      <c r="AB20" s="117">
        <f>-STOA!O20</f>
        <v>-174.62</v>
      </c>
      <c r="AC20">
        <f t="shared" si="0"/>
        <v>9.5227484141019776</v>
      </c>
      <c r="AD20">
        <f t="shared" si="1"/>
        <v>303.97080403585306</v>
      </c>
      <c r="AE20">
        <f>'IDT-1'!C20</f>
        <v>-2</v>
      </c>
      <c r="AF20" s="26"/>
      <c r="AG20">
        <f t="shared" si="2"/>
        <v>301.97080403585306</v>
      </c>
      <c r="AI20" s="75">
        <f>PXIL!I20</f>
        <v>0</v>
      </c>
      <c r="AJ20" s="75">
        <f>PXIL!O20</f>
        <v>0</v>
      </c>
      <c r="AK20" s="75">
        <f>RTM_IEX!I20</f>
        <v>0</v>
      </c>
      <c r="AL20" s="75">
        <f>RTM_IEX!O20</f>
        <v>-78</v>
      </c>
      <c r="AM20" s="75">
        <f>RTM_PXI!I20</f>
        <v>0</v>
      </c>
      <c r="AN20" s="75">
        <f>RTM_PXI!O20</f>
        <v>0</v>
      </c>
      <c r="AO20" s="192">
        <f>GDAM_IEX!I20</f>
        <v>0</v>
      </c>
      <c r="AP20" s="192">
        <f>GDAM_IEX!O20</f>
        <v>0</v>
      </c>
      <c r="AQ20" s="192">
        <f>GDAM_PXI!I20</f>
        <v>0</v>
      </c>
      <c r="AR20" s="192">
        <f>GDAM_PXI!O20</f>
        <v>0</v>
      </c>
    </row>
    <row r="21" spans="1:44">
      <c r="A21" t="s">
        <v>63</v>
      </c>
      <c r="E21">
        <f>GT_NG!Q21</f>
        <v>8.2563798219584577</v>
      </c>
      <c r="F21">
        <f>GT_Spot!Q21</f>
        <v>0</v>
      </c>
      <c r="G21">
        <f>PPCL_NG!Q21</f>
        <v>0</v>
      </c>
      <c r="H21">
        <f>PPCL_Spot!Q21</f>
        <v>0</v>
      </c>
      <c r="I21">
        <f>Bawana_NG!Q21</f>
        <v>48.582248969955089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BYPL_ISGS_exbus!BB21</f>
        <v>522.86993802809695</v>
      </c>
      <c r="P21" s="77">
        <v>52.942531802965092</v>
      </c>
      <c r="Q21" s="77">
        <v>22.05</v>
      </c>
      <c r="R21" s="80">
        <v>0</v>
      </c>
      <c r="S21" s="80">
        <v>0</v>
      </c>
      <c r="T21" s="78">
        <f>SUMPRODUCT(LTA!F21:AJ21,LTA!F$101:AJ$101,LTA!F$104:AJ$104)</f>
        <v>4.41</v>
      </c>
      <c r="U21" s="78">
        <f>SUMPRODUCT(LTA!F21:AJ21,LTA!F$102:AJ$102,LTA!F$104:AJ$104)</f>
        <v>101.84</v>
      </c>
      <c r="V21" s="108">
        <f>SUMPRODUCT(MTOA!B21:G21,MTOA!B$102:G$102,MTOA!B$104:G$104)</f>
        <v>0</v>
      </c>
      <c r="W21" s="108">
        <f>SUMPRODUCT(MTOA!B21:G21,MTOA!B$101:G$101,MTOA!B$104:G$104)</f>
        <v>0</v>
      </c>
      <c r="X21">
        <v>0</v>
      </c>
      <c r="Y21" s="75">
        <f>IEX!I21</f>
        <v>0</v>
      </c>
      <c r="Z21" s="75">
        <f>IEX!O21</f>
        <v>-147</v>
      </c>
      <c r="AA21" s="117">
        <f>STOA!I21</f>
        <v>0.72</v>
      </c>
      <c r="AB21" s="117">
        <f>-STOA!O21</f>
        <v>-174.62</v>
      </c>
      <c r="AC21">
        <f t="shared" si="0"/>
        <v>9.9576047800694329</v>
      </c>
      <c r="AD21">
        <f t="shared" si="1"/>
        <v>385.09349384290601</v>
      </c>
      <c r="AE21">
        <f>'IDT-1'!C21</f>
        <v>-27</v>
      </c>
      <c r="AF21" s="26"/>
      <c r="AG21">
        <f t="shared" si="2"/>
        <v>358.09349384290601</v>
      </c>
      <c r="AI21" s="75">
        <f>PXIL!I21</f>
        <v>0</v>
      </c>
      <c r="AJ21" s="75">
        <f>PXIL!O21</f>
        <v>0</v>
      </c>
      <c r="AK21" s="75">
        <f>RTM_IEX!I21</f>
        <v>0</v>
      </c>
      <c r="AL21" s="75">
        <f>RTM_IEX!O21</f>
        <v>-45</v>
      </c>
      <c r="AM21" s="75">
        <f>RTM_PXI!I21</f>
        <v>0</v>
      </c>
      <c r="AN21" s="75">
        <f>RTM_PXI!O21</f>
        <v>0</v>
      </c>
      <c r="AO21" s="192">
        <f>GDAM_IEX!I21</f>
        <v>0</v>
      </c>
      <c r="AP21" s="192">
        <f>GDAM_IEX!O21</f>
        <v>0</v>
      </c>
      <c r="AQ21" s="192">
        <f>GDAM_PXI!I21</f>
        <v>0</v>
      </c>
      <c r="AR21" s="192">
        <f>GDAM_PXI!O21</f>
        <v>0</v>
      </c>
    </row>
    <row r="22" spans="1:44">
      <c r="A22" t="s">
        <v>64</v>
      </c>
      <c r="E22">
        <f>GT_NG!Q22</f>
        <v>8.2563798219584577</v>
      </c>
      <c r="F22">
        <f>GT_Spot!Q22</f>
        <v>0</v>
      </c>
      <c r="G22">
        <f>PPCL_NG!Q22</f>
        <v>0</v>
      </c>
      <c r="H22">
        <f>PPCL_Spot!Q22</f>
        <v>0</v>
      </c>
      <c r="I22">
        <f>Bawana_NG!Q22</f>
        <v>48.582248969955089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BYPL_ISGS_exbus!BB22</f>
        <v>525.6620411073701</v>
      </c>
      <c r="P22" s="77">
        <v>68.040000000000006</v>
      </c>
      <c r="Q22" s="77">
        <v>22.05</v>
      </c>
      <c r="R22" s="80">
        <v>0</v>
      </c>
      <c r="S22" s="80">
        <v>0</v>
      </c>
      <c r="T22" s="78">
        <f>SUMPRODUCT(LTA!F22:AJ22,LTA!F$101:AJ$101,LTA!F$104:AJ$104)</f>
        <v>5.05</v>
      </c>
      <c r="U22" s="78">
        <f>SUMPRODUCT(LTA!F22:AJ22,LTA!F$102:AJ$102,LTA!F$104:AJ$104)</f>
        <v>101.92</v>
      </c>
      <c r="V22" s="108">
        <f>SUMPRODUCT(MTOA!B22:G22,MTOA!B$102:G$102,MTOA!B$104:G$104)</f>
        <v>0</v>
      </c>
      <c r="W22" s="108">
        <f>SUMPRODUCT(MTOA!B22:G22,MTOA!B$101:G$101,MTOA!B$104:G$104)</f>
        <v>0</v>
      </c>
      <c r="X22">
        <v>0</v>
      </c>
      <c r="Y22" s="75">
        <f>IEX!I22</f>
        <v>0</v>
      </c>
      <c r="Z22" s="75">
        <f>IEX!O22</f>
        <v>-128</v>
      </c>
      <c r="AA22" s="117">
        <f>STOA!I22</f>
        <v>0.72</v>
      </c>
      <c r="AB22" s="117">
        <f>-STOA!O22</f>
        <v>-174.62</v>
      </c>
      <c r="AC22">
        <f t="shared" si="0"/>
        <v>10.174637772434115</v>
      </c>
      <c r="AD22">
        <f t="shared" si="1"/>
        <v>397.48603212684935</v>
      </c>
      <c r="AE22">
        <f>'IDT-1'!C22</f>
        <v>-48</v>
      </c>
      <c r="AF22" s="26"/>
      <c r="AG22">
        <f t="shared" si="2"/>
        <v>349.48603212684935</v>
      </c>
      <c r="AI22" s="75">
        <f>PXIL!I22</f>
        <v>0</v>
      </c>
      <c r="AJ22" s="75">
        <f>PXIL!O22</f>
        <v>0</v>
      </c>
      <c r="AK22" s="75">
        <f>RTM_IEX!I22</f>
        <v>0</v>
      </c>
      <c r="AL22" s="75">
        <f>RTM_IEX!O22</f>
        <v>-70</v>
      </c>
      <c r="AM22" s="75">
        <f>RTM_PXI!I22</f>
        <v>0</v>
      </c>
      <c r="AN22" s="75">
        <f>RTM_PXI!O22</f>
        <v>0</v>
      </c>
      <c r="AO22" s="192">
        <f>GDAM_IEX!I22</f>
        <v>0</v>
      </c>
      <c r="AP22" s="192">
        <f>GDAM_IEX!O22</f>
        <v>0</v>
      </c>
      <c r="AQ22" s="192">
        <f>GDAM_PXI!I22</f>
        <v>0</v>
      </c>
      <c r="AR22" s="192">
        <f>GDAM_PXI!O22</f>
        <v>0</v>
      </c>
    </row>
    <row r="23" spans="1:44">
      <c r="A23" t="s">
        <v>65</v>
      </c>
      <c r="E23">
        <f>GT_NG!Q23</f>
        <v>8.2563798219584577</v>
      </c>
      <c r="F23">
        <f>GT_Spot!Q23</f>
        <v>0</v>
      </c>
      <c r="G23">
        <f>PPCL_NG!Q23</f>
        <v>0</v>
      </c>
      <c r="H23">
        <f>PPCL_Spot!Q23</f>
        <v>0</v>
      </c>
      <c r="I23">
        <f>Bawana_NG!Q23</f>
        <v>50.004621926418935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BYPL_ISGS_exbus!BB23</f>
        <v>531.85399414106598</v>
      </c>
      <c r="P23" s="77">
        <v>68.040000000000006</v>
      </c>
      <c r="Q23" s="77">
        <v>22.05</v>
      </c>
      <c r="R23" s="80">
        <v>0</v>
      </c>
      <c r="S23" s="80">
        <v>0</v>
      </c>
      <c r="T23" s="78">
        <f>SUMPRODUCT(LTA!F23:AJ23,LTA!F$101:AJ$101,LTA!F$104:AJ$104)</f>
        <v>5.27</v>
      </c>
      <c r="U23" s="78">
        <f>SUMPRODUCT(LTA!F23:AJ23,LTA!F$102:AJ$102,LTA!F$104:AJ$104)</f>
        <v>102.02</v>
      </c>
      <c r="V23" s="108">
        <f>SUMPRODUCT(MTOA!B23:G23,MTOA!B$102:G$102,MTOA!B$104:G$104)</f>
        <v>0</v>
      </c>
      <c r="W23" s="108">
        <f>SUMPRODUCT(MTOA!B23:G23,MTOA!B$101:G$101,MTOA!B$104:G$104)</f>
        <v>0</v>
      </c>
      <c r="X23">
        <v>0</v>
      </c>
      <c r="Y23" s="75">
        <f>IEX!I23</f>
        <v>0</v>
      </c>
      <c r="Z23" s="75">
        <f>IEX!O23</f>
        <v>-109</v>
      </c>
      <c r="AA23" s="117">
        <f>STOA!I23</f>
        <v>0.72</v>
      </c>
      <c r="AB23" s="117">
        <f>-STOA!O23</f>
        <v>-174.62</v>
      </c>
      <c r="AC23">
        <f t="shared" si="0"/>
        <v>9.685137807249216</v>
      </c>
      <c r="AD23">
        <f t="shared" si="1"/>
        <v>468.90985808219415</v>
      </c>
      <c r="AE23">
        <f>'IDT-1'!C23</f>
        <v>-95</v>
      </c>
      <c r="AF23" s="26"/>
      <c r="AG23">
        <f t="shared" si="2"/>
        <v>373.90985808219415</v>
      </c>
      <c r="AI23" s="75">
        <f>PXIL!I23</f>
        <v>0</v>
      </c>
      <c r="AJ23" s="75">
        <f>PXIL!O23</f>
        <v>0</v>
      </c>
      <c r="AK23" s="75">
        <f>RTM_IEX!I23</f>
        <v>0</v>
      </c>
      <c r="AL23" s="75">
        <f>RTM_IEX!O23</f>
        <v>-26</v>
      </c>
      <c r="AM23" s="75">
        <f>RTM_PXI!I23</f>
        <v>0</v>
      </c>
      <c r="AN23" s="75">
        <f>RTM_PXI!O23</f>
        <v>0</v>
      </c>
      <c r="AO23" s="192">
        <f>GDAM_IEX!I23</f>
        <v>0</v>
      </c>
      <c r="AP23" s="192">
        <f>GDAM_IEX!O23</f>
        <v>0</v>
      </c>
      <c r="AQ23" s="192">
        <f>GDAM_PXI!I23</f>
        <v>0</v>
      </c>
      <c r="AR23" s="192">
        <f>GDAM_PXI!O23</f>
        <v>0</v>
      </c>
    </row>
    <row r="24" spans="1:44">
      <c r="A24" t="s">
        <v>66</v>
      </c>
      <c r="E24">
        <f>GT_NG!Q24</f>
        <v>8.2563798219584577</v>
      </c>
      <c r="F24">
        <f>GT_Spot!Q24</f>
        <v>0</v>
      </c>
      <c r="G24">
        <f>PPCL_NG!Q24</f>
        <v>0</v>
      </c>
      <c r="H24">
        <f>PPCL_Spot!Q24</f>
        <v>0</v>
      </c>
      <c r="I24">
        <f>Bawana_NG!Q24</f>
        <v>50.004621926418935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BYPL_ISGS_exbus!BB24</f>
        <v>547.03875287705432</v>
      </c>
      <c r="P24" s="77">
        <v>68.040000000000006</v>
      </c>
      <c r="Q24" s="77">
        <v>22.05</v>
      </c>
      <c r="R24" s="80">
        <v>0</v>
      </c>
      <c r="S24" s="80">
        <v>0</v>
      </c>
      <c r="T24" s="78">
        <f>SUMPRODUCT(LTA!F24:AJ24,LTA!F$101:AJ$101,LTA!F$104:AJ$104)</f>
        <v>5.47</v>
      </c>
      <c r="U24" s="78">
        <f>SUMPRODUCT(LTA!F24:AJ24,LTA!F$102:AJ$102,LTA!F$104:AJ$104)</f>
        <v>102.14</v>
      </c>
      <c r="V24" s="108">
        <f>SUMPRODUCT(MTOA!B24:G24,MTOA!B$102:G$102,MTOA!B$104:G$104)</f>
        <v>0</v>
      </c>
      <c r="W24" s="108">
        <f>SUMPRODUCT(MTOA!B24:G24,MTOA!B$101:G$101,MTOA!B$104:G$104)</f>
        <v>0</v>
      </c>
      <c r="X24">
        <v>0</v>
      </c>
      <c r="Y24" s="75">
        <f>IEX!I24</f>
        <v>0</v>
      </c>
      <c r="Z24" s="75">
        <f>IEX!O24</f>
        <v>-64</v>
      </c>
      <c r="AA24" s="117">
        <f>STOA!I24</f>
        <v>0.72</v>
      </c>
      <c r="AB24" s="117">
        <f>-STOA!O24</f>
        <v>-174.62</v>
      </c>
      <c r="AC24">
        <f t="shared" si="0"/>
        <v>9.4575764557159054</v>
      </c>
      <c r="AD24">
        <f t="shared" si="1"/>
        <v>525.64217816971575</v>
      </c>
      <c r="AE24">
        <f>'IDT-1'!C24</f>
        <v>-120</v>
      </c>
      <c r="AF24" s="26"/>
      <c r="AG24">
        <f t="shared" si="2"/>
        <v>405.64217816971575</v>
      </c>
      <c r="AI24" s="75">
        <f>PXIL!I24</f>
        <v>0</v>
      </c>
      <c r="AJ24" s="75">
        <f>PXIL!O24</f>
        <v>0</v>
      </c>
      <c r="AK24" s="75">
        <f>RTM_IEX!I24</f>
        <v>0</v>
      </c>
      <c r="AL24" s="75">
        <f>RTM_IEX!O24</f>
        <v>-30</v>
      </c>
      <c r="AM24" s="75">
        <f>RTM_PXI!I24</f>
        <v>0</v>
      </c>
      <c r="AN24" s="75">
        <f>RTM_PXI!O24</f>
        <v>0</v>
      </c>
      <c r="AO24" s="192">
        <f>GDAM_IEX!I24</f>
        <v>0</v>
      </c>
      <c r="AP24" s="192">
        <f>GDAM_IEX!O24</f>
        <v>0</v>
      </c>
      <c r="AQ24" s="192">
        <f>GDAM_PXI!I24</f>
        <v>0</v>
      </c>
      <c r="AR24" s="192">
        <f>GDAM_PXI!O24</f>
        <v>0</v>
      </c>
    </row>
    <row r="25" spans="1:44">
      <c r="A25" t="s">
        <v>67</v>
      </c>
      <c r="E25">
        <f>GT_NG!Q25</f>
        <v>8.2563798219584577</v>
      </c>
      <c r="F25">
        <f>GT_Spot!Q25</f>
        <v>0</v>
      </c>
      <c r="G25">
        <f>PPCL_NG!Q25</f>
        <v>0</v>
      </c>
      <c r="H25">
        <f>PPCL_Spot!Q25</f>
        <v>0</v>
      </c>
      <c r="I25">
        <f>Bawana_NG!Q25</f>
        <v>50.004621926418935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BYPL_ISGS_exbus!BB25</f>
        <v>563.88671767386529</v>
      </c>
      <c r="P25" s="77">
        <v>68.040000000000006</v>
      </c>
      <c r="Q25" s="77">
        <v>22.05</v>
      </c>
      <c r="R25" s="80">
        <v>0</v>
      </c>
      <c r="S25" s="80">
        <v>0</v>
      </c>
      <c r="T25" s="78">
        <f>SUMPRODUCT(LTA!F25:AJ25,LTA!F$101:AJ$101,LTA!F$104:AJ$104)</f>
        <v>5.67</v>
      </c>
      <c r="U25" s="78">
        <f>SUMPRODUCT(LTA!F25:AJ25,LTA!F$102:AJ$102,LTA!F$104:AJ$104)</f>
        <v>102.3</v>
      </c>
      <c r="V25" s="108">
        <f>SUMPRODUCT(MTOA!B25:G25,MTOA!B$102:G$102,MTOA!B$104:G$104)</f>
        <v>0</v>
      </c>
      <c r="W25" s="108">
        <f>SUMPRODUCT(MTOA!B25:G25,MTOA!B$101:G$101,MTOA!B$104:G$104)</f>
        <v>0</v>
      </c>
      <c r="X25">
        <v>0</v>
      </c>
      <c r="Y25" s="75">
        <f>IEX!I25</f>
        <v>0</v>
      </c>
      <c r="Z25" s="75">
        <f>IEX!O25</f>
        <v>-9</v>
      </c>
      <c r="AA25" s="117">
        <f>STOA!I25</f>
        <v>0.72</v>
      </c>
      <c r="AB25" s="117">
        <f>-STOA!O25</f>
        <v>-174.62</v>
      </c>
      <c r="AC25">
        <f t="shared" si="0"/>
        <v>8.9875376193741694</v>
      </c>
      <c r="AD25">
        <f t="shared" si="1"/>
        <v>613.32018180286843</v>
      </c>
      <c r="AE25">
        <f>'IDT-1'!C25</f>
        <v>-151</v>
      </c>
      <c r="AF25" s="26"/>
      <c r="AG25">
        <f t="shared" si="2"/>
        <v>462.32018180286843</v>
      </c>
      <c r="AI25" s="75">
        <f>PXIL!I25</f>
        <v>0</v>
      </c>
      <c r="AJ25" s="75">
        <f>PXIL!O25</f>
        <v>0</v>
      </c>
      <c r="AK25" s="75">
        <f>RTM_IEX!I25</f>
        <v>0</v>
      </c>
      <c r="AL25" s="75">
        <f>RTM_IEX!O25</f>
        <v>-15</v>
      </c>
      <c r="AM25" s="75">
        <f>RTM_PXI!I25</f>
        <v>0</v>
      </c>
      <c r="AN25" s="75">
        <f>RTM_PXI!O25</f>
        <v>0</v>
      </c>
      <c r="AO25" s="192">
        <f>GDAM_IEX!I25</f>
        <v>0</v>
      </c>
      <c r="AP25" s="192">
        <f>GDAM_IEX!O25</f>
        <v>0</v>
      </c>
      <c r="AQ25" s="192">
        <f>GDAM_PXI!I25</f>
        <v>0</v>
      </c>
      <c r="AR25" s="192">
        <f>GDAM_PXI!O25</f>
        <v>0</v>
      </c>
    </row>
    <row r="26" spans="1:44">
      <c r="A26" t="s">
        <v>68</v>
      </c>
      <c r="E26">
        <f>GT_NG!Q26</f>
        <v>8.2563798219584577</v>
      </c>
      <c r="F26">
        <f>GT_Spot!Q26</f>
        <v>0</v>
      </c>
      <c r="G26">
        <f>PPCL_NG!Q26</f>
        <v>0</v>
      </c>
      <c r="H26">
        <f>PPCL_Spot!Q26</f>
        <v>0</v>
      </c>
      <c r="I26">
        <f>Bawana_NG!Q26</f>
        <v>50.004621926418935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BYPL_ISGS_exbus!BB26</f>
        <v>586.88675216692639</v>
      </c>
      <c r="P26" s="77">
        <v>68.040000000000006</v>
      </c>
      <c r="Q26" s="77">
        <v>22.05</v>
      </c>
      <c r="R26" s="80">
        <v>0</v>
      </c>
      <c r="S26" s="80">
        <v>0</v>
      </c>
      <c r="T26" s="78">
        <f>SUMPRODUCT(LTA!F26:AJ26,LTA!F$101:AJ$101,LTA!F$104:AJ$104)</f>
        <v>5.86</v>
      </c>
      <c r="U26" s="78">
        <f>SUMPRODUCT(LTA!F26:AJ26,LTA!F$102:AJ$102,LTA!F$104:AJ$104)</f>
        <v>102.44</v>
      </c>
      <c r="V26" s="108">
        <f>SUMPRODUCT(MTOA!B26:G26,MTOA!B$102:G$102,MTOA!B$104:G$104)</f>
        <v>0</v>
      </c>
      <c r="W26" s="108">
        <f>SUMPRODUCT(MTOA!B26:G26,MTOA!B$101:G$101,MTOA!B$104:G$104)</f>
        <v>0</v>
      </c>
      <c r="X26">
        <v>0</v>
      </c>
      <c r="Y26" s="75">
        <f>IEX!I26</f>
        <v>0</v>
      </c>
      <c r="Z26" s="75">
        <f>IEX!O26</f>
        <v>-24</v>
      </c>
      <c r="AA26" s="117">
        <f>STOA!I26</f>
        <v>0.72</v>
      </c>
      <c r="AB26" s="117">
        <f>-STOA!O26</f>
        <v>-174.62</v>
      </c>
      <c r="AC26">
        <f t="shared" si="0"/>
        <v>9.5035763861899429</v>
      </c>
      <c r="AD26">
        <f t="shared" si="1"/>
        <v>601.1341775291138</v>
      </c>
      <c r="AE26">
        <f>'IDT-1'!C26</f>
        <v>-114</v>
      </c>
      <c r="AF26" s="26"/>
      <c r="AG26">
        <f t="shared" si="2"/>
        <v>487.1341775291138</v>
      </c>
      <c r="AI26" s="75">
        <f>PXIL!I26</f>
        <v>0</v>
      </c>
      <c r="AJ26" s="75">
        <f>PXIL!O26</f>
        <v>0</v>
      </c>
      <c r="AK26" s="75">
        <f>RTM_IEX!I26</f>
        <v>0</v>
      </c>
      <c r="AL26" s="75">
        <f>RTM_IEX!O26</f>
        <v>-35</v>
      </c>
      <c r="AM26" s="75">
        <f>RTM_PXI!I26</f>
        <v>0</v>
      </c>
      <c r="AN26" s="75">
        <f>RTM_PXI!O26</f>
        <v>0</v>
      </c>
      <c r="AO26" s="192">
        <f>GDAM_IEX!I26</f>
        <v>0</v>
      </c>
      <c r="AP26" s="192">
        <f>GDAM_IEX!O26</f>
        <v>0</v>
      </c>
      <c r="AQ26" s="192">
        <f>GDAM_PXI!I26</f>
        <v>0</v>
      </c>
      <c r="AR26" s="192">
        <f>GDAM_PXI!O26</f>
        <v>0</v>
      </c>
    </row>
    <row r="27" spans="1:44">
      <c r="A27" t="s">
        <v>69</v>
      </c>
      <c r="E27">
        <f>GT_NG!Q27</f>
        <v>8.2563798219584577</v>
      </c>
      <c r="F27">
        <f>GT_Spot!Q27</f>
        <v>0</v>
      </c>
      <c r="G27">
        <f>PPCL_NG!Q27</f>
        <v>0</v>
      </c>
      <c r="H27">
        <f>PPCL_Spot!Q27</f>
        <v>0</v>
      </c>
      <c r="I27">
        <f>Bawana_NG!Q27</f>
        <v>50.000000000000007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BYPL_ISGS_exbus!BB27</f>
        <v>613.889509242862</v>
      </c>
      <c r="P27" s="77">
        <v>68.040000000000006</v>
      </c>
      <c r="Q27" s="77">
        <v>22.05</v>
      </c>
      <c r="R27" s="80">
        <v>0</v>
      </c>
      <c r="S27" s="80">
        <v>0</v>
      </c>
      <c r="T27" s="78">
        <f>SUMPRODUCT(LTA!F27:AJ27,LTA!F$101:AJ$101,LTA!F$104:AJ$104)</f>
        <v>5.77</v>
      </c>
      <c r="U27" s="78">
        <f>SUMPRODUCT(LTA!F27:AJ27,LTA!F$102:AJ$102,LTA!F$104:AJ$104)</f>
        <v>102.56</v>
      </c>
      <c r="V27" s="108">
        <f>SUMPRODUCT(MTOA!B27:G27,MTOA!B$102:G$102,MTOA!B$104:G$104)</f>
        <v>0</v>
      </c>
      <c r="W27" s="108">
        <f>SUMPRODUCT(MTOA!B27:G27,MTOA!B$101:G$101,MTOA!B$104:G$104)</f>
        <v>0</v>
      </c>
      <c r="X27">
        <v>0</v>
      </c>
      <c r="Y27" s="75">
        <f>IEX!I27</f>
        <v>0</v>
      </c>
      <c r="Z27" s="75">
        <f>IEX!O27</f>
        <v>-9</v>
      </c>
      <c r="AA27" s="117">
        <f>STOA!I27</f>
        <v>0.72</v>
      </c>
      <c r="AB27" s="117">
        <f>-STOA!O27</f>
        <v>-204.13</v>
      </c>
      <c r="AC27">
        <f t="shared" si="0"/>
        <v>10.003417518685673</v>
      </c>
      <c r="AD27">
        <f t="shared" si="1"/>
        <v>598.15247154613473</v>
      </c>
      <c r="AE27">
        <f>'IDT-1'!C27</f>
        <v>-64</v>
      </c>
      <c r="AF27" s="26"/>
      <c r="AG27">
        <f t="shared" si="2"/>
        <v>534.15247154613473</v>
      </c>
      <c r="AI27" s="75">
        <f>PXIL!I27</f>
        <v>0</v>
      </c>
      <c r="AJ27" s="75">
        <f>PXIL!O27</f>
        <v>0</v>
      </c>
      <c r="AK27" s="75">
        <f>RTM_IEX!I27</f>
        <v>0</v>
      </c>
      <c r="AL27" s="75">
        <f>RTM_IEX!O27</f>
        <v>-50</v>
      </c>
      <c r="AM27" s="75">
        <f>RTM_PXI!I27</f>
        <v>0</v>
      </c>
      <c r="AN27" s="75">
        <f>RTM_PXI!O27</f>
        <v>0</v>
      </c>
      <c r="AO27" s="192">
        <f>GDAM_IEX!I27</f>
        <v>0</v>
      </c>
      <c r="AP27" s="192">
        <f>GDAM_IEX!O27</f>
        <v>0</v>
      </c>
      <c r="AQ27" s="192">
        <f>GDAM_PXI!I27</f>
        <v>0</v>
      </c>
      <c r="AR27" s="192">
        <f>GDAM_PXI!O27</f>
        <v>0</v>
      </c>
    </row>
    <row r="28" spans="1:44">
      <c r="A28" t="s">
        <v>70</v>
      </c>
      <c r="E28">
        <f>GT_NG!Q28</f>
        <v>8.2563798219584577</v>
      </c>
      <c r="F28">
        <f>GT_Spot!Q28</f>
        <v>0</v>
      </c>
      <c r="G28">
        <f>PPCL_NG!Q28</f>
        <v>0</v>
      </c>
      <c r="H28">
        <f>PPCL_Spot!Q28</f>
        <v>0</v>
      </c>
      <c r="I28">
        <f>Bawana_NG!Q28</f>
        <v>50.000000000000007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BYPL_ISGS_exbus!BB28</f>
        <v>626.96230330766207</v>
      </c>
      <c r="P28" s="77">
        <v>68.040000000000006</v>
      </c>
      <c r="Q28" s="77">
        <v>22.05</v>
      </c>
      <c r="R28" s="80">
        <v>1.7573453996983404</v>
      </c>
      <c r="S28" s="80">
        <v>0</v>
      </c>
      <c r="T28" s="78">
        <f>SUMPRODUCT(LTA!F28:AJ28,LTA!F$101:AJ$101,LTA!F$104:AJ$104)</f>
        <v>5.94</v>
      </c>
      <c r="U28" s="78">
        <f>SUMPRODUCT(LTA!F28:AJ28,LTA!F$102:AJ$102,LTA!F$104:AJ$104)</f>
        <v>102.58</v>
      </c>
      <c r="V28" s="108">
        <f>SUMPRODUCT(MTOA!B28:G28,MTOA!B$102:G$102,MTOA!B$104:G$104)</f>
        <v>0</v>
      </c>
      <c r="W28" s="108">
        <f>SUMPRODUCT(MTOA!B28:G28,MTOA!B$101:G$101,MTOA!B$104:G$104)</f>
        <v>0</v>
      </c>
      <c r="X28">
        <v>0</v>
      </c>
      <c r="Y28" s="75">
        <f>IEX!I28</f>
        <v>0</v>
      </c>
      <c r="Z28" s="75">
        <f>IEX!O28</f>
        <v>-9</v>
      </c>
      <c r="AA28" s="117">
        <f>STOA!I28</f>
        <v>0.72</v>
      </c>
      <c r="AB28" s="117">
        <f>-STOA!O28</f>
        <v>-204.13</v>
      </c>
      <c r="AC28">
        <f t="shared" si="0"/>
        <v>9.861088369863495</v>
      </c>
      <c r="AD28">
        <f t="shared" si="1"/>
        <v>682.56494015945543</v>
      </c>
      <c r="AE28">
        <f>'IDT-1'!C28</f>
        <v>-54</v>
      </c>
      <c r="AF28" s="26"/>
      <c r="AG28">
        <f t="shared" si="2"/>
        <v>628.56494015945543</v>
      </c>
      <c r="AI28" s="75">
        <f>PXIL!I28</f>
        <v>0</v>
      </c>
      <c r="AJ28" s="75">
        <f>PXIL!O28</f>
        <v>0</v>
      </c>
      <c r="AK28" s="75">
        <f>RTM_IEX!I28</f>
        <v>19.25</v>
      </c>
      <c r="AL28" s="75">
        <f>RTM_IEX!O28</f>
        <v>0</v>
      </c>
      <c r="AM28" s="75">
        <f>RTM_PXI!I28</f>
        <v>0</v>
      </c>
      <c r="AN28" s="75">
        <f>RTM_PXI!O28</f>
        <v>0</v>
      </c>
      <c r="AO28" s="192">
        <f>GDAM_IEX!I28</f>
        <v>0</v>
      </c>
      <c r="AP28" s="192">
        <f>GDAM_IEX!O28</f>
        <v>0</v>
      </c>
      <c r="AQ28" s="192">
        <f>GDAM_PXI!I28</f>
        <v>0</v>
      </c>
      <c r="AR28" s="192">
        <f>GDAM_PXI!O28</f>
        <v>0</v>
      </c>
    </row>
    <row r="29" spans="1:44">
      <c r="A29" t="s">
        <v>71</v>
      </c>
      <c r="E29">
        <f>GT_NG!Q29</f>
        <v>8.2563798219584577</v>
      </c>
      <c r="F29">
        <f>GT_Spot!Q29</f>
        <v>0</v>
      </c>
      <c r="G29">
        <f>PPCL_NG!Q29</f>
        <v>0</v>
      </c>
      <c r="H29">
        <f>PPCL_Spot!Q29</f>
        <v>0</v>
      </c>
      <c r="I29">
        <f>Bawana_NG!Q29</f>
        <v>55.000000000000007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BYPL_ISGS_exbus!BB29</f>
        <v>675.20497599603721</v>
      </c>
      <c r="P29" s="77">
        <v>68.040000000000006</v>
      </c>
      <c r="Q29" s="77">
        <v>22.05</v>
      </c>
      <c r="R29" s="80">
        <v>6.65</v>
      </c>
      <c r="S29" s="80">
        <v>0</v>
      </c>
      <c r="T29" s="78">
        <f>SUMPRODUCT(LTA!F29:AJ29,LTA!F$101:AJ$101,LTA!F$104:AJ$104)</f>
        <v>6.25</v>
      </c>
      <c r="U29" s="78">
        <f>SUMPRODUCT(LTA!F29:AJ29,LTA!F$102:AJ$102,LTA!F$104:AJ$104)</f>
        <v>102.67</v>
      </c>
      <c r="V29" s="108">
        <f>SUMPRODUCT(MTOA!B29:G29,MTOA!B$102:G$102,MTOA!B$104:G$104)</f>
        <v>0</v>
      </c>
      <c r="W29" s="108">
        <f>SUMPRODUCT(MTOA!B29:G29,MTOA!B$101:G$101,MTOA!B$104:G$104)</f>
        <v>0</v>
      </c>
      <c r="X29">
        <v>0</v>
      </c>
      <c r="Y29" s="75">
        <f>IEX!I29</f>
        <v>0</v>
      </c>
      <c r="Z29" s="75">
        <f>IEX!O29</f>
        <v>-45</v>
      </c>
      <c r="AA29" s="117">
        <f>STOA!I29</f>
        <v>0.72</v>
      </c>
      <c r="AB29" s="117">
        <f>-STOA!O29</f>
        <v>-204.13</v>
      </c>
      <c r="AC29">
        <f t="shared" si="0"/>
        <v>10.659583753635811</v>
      </c>
      <c r="AD29">
        <f t="shared" si="1"/>
        <v>670.05177206435974</v>
      </c>
      <c r="AE29">
        <f>'IDT-1'!C29</f>
        <v>-14</v>
      </c>
      <c r="AF29" s="26"/>
      <c r="AG29">
        <f t="shared" si="2"/>
        <v>656.05177206435974</v>
      </c>
      <c r="AI29" s="75">
        <f>PXIL!I29</f>
        <v>0</v>
      </c>
      <c r="AJ29" s="75">
        <f>PXIL!O29</f>
        <v>0</v>
      </c>
      <c r="AK29" s="75">
        <f>RTM_IEX!I29</f>
        <v>0</v>
      </c>
      <c r="AL29" s="75">
        <f>RTM_IEX!O29</f>
        <v>-15</v>
      </c>
      <c r="AM29" s="75">
        <f>RTM_PXI!I29</f>
        <v>0</v>
      </c>
      <c r="AN29" s="75">
        <f>RTM_PXI!O29</f>
        <v>0</v>
      </c>
      <c r="AO29" s="192">
        <f>GDAM_IEX!I29</f>
        <v>0</v>
      </c>
      <c r="AP29" s="192">
        <f>GDAM_IEX!O29</f>
        <v>0</v>
      </c>
      <c r="AQ29" s="192">
        <f>GDAM_PXI!I29</f>
        <v>0</v>
      </c>
      <c r="AR29" s="192">
        <f>GDAM_PXI!O29</f>
        <v>0</v>
      </c>
    </row>
    <row r="30" spans="1:44">
      <c r="A30" t="s">
        <v>72</v>
      </c>
      <c r="E30">
        <f>GT_NG!Q30</f>
        <v>8.2563798219584577</v>
      </c>
      <c r="F30">
        <f>GT_Spot!Q30</f>
        <v>0</v>
      </c>
      <c r="G30">
        <f>PPCL_NG!Q30</f>
        <v>0</v>
      </c>
      <c r="H30">
        <f>PPCL_Spot!Q30</f>
        <v>0</v>
      </c>
      <c r="I30">
        <f>Bawana_NG!Q30</f>
        <v>55.000000000000007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BYPL_ISGS_exbus!BB30</f>
        <v>675.20497599603721</v>
      </c>
      <c r="P30" s="77">
        <v>68.040000000000006</v>
      </c>
      <c r="Q30" s="77">
        <v>22.05</v>
      </c>
      <c r="R30" s="80">
        <v>11.750000000000002</v>
      </c>
      <c r="S30" s="80">
        <v>0</v>
      </c>
      <c r="T30" s="78">
        <f>SUMPRODUCT(LTA!F30:AJ30,LTA!F$101:AJ$101,LTA!F$104:AJ$104)</f>
        <v>7.12</v>
      </c>
      <c r="U30" s="78">
        <f>SUMPRODUCT(LTA!F30:AJ30,LTA!F$102:AJ$102,LTA!F$104:AJ$104)</f>
        <v>102.69</v>
      </c>
      <c r="V30" s="108">
        <f>SUMPRODUCT(MTOA!B30:G30,MTOA!B$102:G$102,MTOA!B$104:G$104)</f>
        <v>0</v>
      </c>
      <c r="W30" s="108">
        <f>SUMPRODUCT(MTOA!B30:G30,MTOA!B$101:G$101,MTOA!B$104:G$104)</f>
        <v>0</v>
      </c>
      <c r="X30">
        <v>0</v>
      </c>
      <c r="Y30" s="75">
        <f>IEX!I30</f>
        <v>0</v>
      </c>
      <c r="Z30" s="75">
        <f>IEX!O30</f>
        <v>-10</v>
      </c>
      <c r="AA30" s="117">
        <f>STOA!I30</f>
        <v>0.72</v>
      </c>
      <c r="AB30" s="117">
        <f>-STOA!O30</f>
        <v>-204.13</v>
      </c>
      <c r="AC30">
        <f t="shared" si="0"/>
        <v>10.357170652748</v>
      </c>
      <c r="AD30">
        <f t="shared" si="1"/>
        <v>716.34418516524772</v>
      </c>
      <c r="AE30">
        <f>'IDT-1'!C30</f>
        <v>-25</v>
      </c>
      <c r="AF30" s="26"/>
      <c r="AG30">
        <f t="shared" si="2"/>
        <v>691.34418516524772</v>
      </c>
      <c r="AI30" s="75">
        <f>PXIL!I30</f>
        <v>0</v>
      </c>
      <c r="AJ30" s="75">
        <f>PXIL!O30</f>
        <v>0</v>
      </c>
      <c r="AK30" s="75">
        <f>RTM_IEX!I30</f>
        <v>0</v>
      </c>
      <c r="AL30" s="75">
        <f>RTM_IEX!O30</f>
        <v>-10</v>
      </c>
      <c r="AM30" s="75">
        <f>RTM_PXI!I30</f>
        <v>0</v>
      </c>
      <c r="AN30" s="75">
        <f>RTM_PXI!O30</f>
        <v>0</v>
      </c>
      <c r="AO30" s="192">
        <f>GDAM_IEX!I30</f>
        <v>0</v>
      </c>
      <c r="AP30" s="192">
        <f>GDAM_IEX!O30</f>
        <v>0</v>
      </c>
      <c r="AQ30" s="192">
        <f>GDAM_PXI!I30</f>
        <v>0</v>
      </c>
      <c r="AR30" s="192">
        <f>GDAM_PXI!O30</f>
        <v>0</v>
      </c>
    </row>
    <row r="31" spans="1:44">
      <c r="A31" t="s">
        <v>73</v>
      </c>
      <c r="E31">
        <f>GT_NG!Q31</f>
        <v>8.2563798219584577</v>
      </c>
      <c r="F31">
        <f>GT_Spot!Q31</f>
        <v>0</v>
      </c>
      <c r="G31">
        <f>PPCL_NG!Q31</f>
        <v>0</v>
      </c>
      <c r="H31">
        <f>PPCL_Spot!Q31</f>
        <v>0</v>
      </c>
      <c r="I31">
        <f>Bawana_NG!Q31</f>
        <v>55.000000000000007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BYPL_ISGS_exbus!BB31</f>
        <v>674.64548810518011</v>
      </c>
      <c r="P31" s="77">
        <v>68.040000000000006</v>
      </c>
      <c r="Q31" s="77">
        <v>22.05</v>
      </c>
      <c r="R31" s="80">
        <v>20.34</v>
      </c>
      <c r="S31" s="80">
        <v>0</v>
      </c>
      <c r="T31" s="78">
        <f>SUMPRODUCT(LTA!F31:AJ31,LTA!F$101:AJ$101,LTA!F$104:AJ$104)</f>
        <v>7.7</v>
      </c>
      <c r="U31" s="78">
        <f>SUMPRODUCT(LTA!F31:AJ31,LTA!F$102:AJ$102,LTA!F$104:AJ$104)</f>
        <v>102.7</v>
      </c>
      <c r="V31" s="108">
        <f>SUMPRODUCT(MTOA!B31:G31,MTOA!B$102:G$102,MTOA!B$104:G$104)</f>
        <v>0</v>
      </c>
      <c r="W31" s="108">
        <f>SUMPRODUCT(MTOA!B31:G31,MTOA!B$101:G$101,MTOA!B$104:G$104)</f>
        <v>0</v>
      </c>
      <c r="X31">
        <v>0</v>
      </c>
      <c r="Y31" s="75">
        <f>IEX!I31</f>
        <v>0</v>
      </c>
      <c r="Z31" s="75">
        <f>IEX!O31</f>
        <v>-10</v>
      </c>
      <c r="AA31" s="117">
        <f>STOA!I31</f>
        <v>3.3499999999999996</v>
      </c>
      <c r="AB31" s="117">
        <f>-STOA!O31</f>
        <v>-204.13</v>
      </c>
      <c r="AC31">
        <f t="shared" si="0"/>
        <v>10.500565796919435</v>
      </c>
      <c r="AD31">
        <f t="shared" si="1"/>
        <v>722.45130213021923</v>
      </c>
      <c r="AE31">
        <f>'IDT-1'!C31</f>
        <v>-15</v>
      </c>
      <c r="AF31" s="26"/>
      <c r="AG31">
        <f t="shared" si="2"/>
        <v>707.45130213021923</v>
      </c>
      <c r="AI31" s="75">
        <f>PXIL!I31</f>
        <v>0</v>
      </c>
      <c r="AJ31" s="75">
        <f>PXIL!O31</f>
        <v>0</v>
      </c>
      <c r="AK31" s="75">
        <f>RTM_IEX!I31</f>
        <v>0</v>
      </c>
      <c r="AL31" s="75">
        <f>RTM_IEX!O31</f>
        <v>-15</v>
      </c>
      <c r="AM31" s="75">
        <f>RTM_PXI!I31</f>
        <v>0</v>
      </c>
      <c r="AN31" s="75">
        <f>RTM_PXI!O31</f>
        <v>0</v>
      </c>
      <c r="AO31" s="192">
        <f>GDAM_IEX!I31</f>
        <v>0</v>
      </c>
      <c r="AP31" s="192">
        <f>GDAM_IEX!O31</f>
        <v>0</v>
      </c>
      <c r="AQ31" s="192">
        <f>GDAM_PXI!I31</f>
        <v>0</v>
      </c>
      <c r="AR31" s="192">
        <f>GDAM_PXI!O31</f>
        <v>0</v>
      </c>
    </row>
    <row r="32" spans="1:44">
      <c r="A32" t="s">
        <v>74</v>
      </c>
      <c r="E32">
        <f>GT_NG!Q32</f>
        <v>8.2563798219584577</v>
      </c>
      <c r="F32">
        <f>GT_Spot!Q32</f>
        <v>0</v>
      </c>
      <c r="G32">
        <f>PPCL_NG!Q32</f>
        <v>0</v>
      </c>
      <c r="H32">
        <f>PPCL_Spot!Q32</f>
        <v>0</v>
      </c>
      <c r="I32">
        <f>Bawana_NG!Q32</f>
        <v>55.000000000000007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BYPL_ISGS_exbus!BB32</f>
        <v>668.95145487718014</v>
      </c>
      <c r="P32" s="77">
        <v>68.040000000000006</v>
      </c>
      <c r="Q32" s="77">
        <v>22.05</v>
      </c>
      <c r="R32" s="80">
        <v>23.35</v>
      </c>
      <c r="S32" s="80">
        <v>0</v>
      </c>
      <c r="T32" s="78">
        <f>SUMPRODUCT(LTA!F32:AJ32,LTA!F$101:AJ$101,LTA!F$104:AJ$104)</f>
        <v>13.21</v>
      </c>
      <c r="U32" s="78">
        <f>SUMPRODUCT(LTA!F32:AJ32,LTA!F$102:AJ$102,LTA!F$104:AJ$104)</f>
        <v>102.71</v>
      </c>
      <c r="V32" s="108">
        <f>SUMPRODUCT(MTOA!B32:G32,MTOA!B$102:G$102,MTOA!B$104:G$104)</f>
        <v>0</v>
      </c>
      <c r="W32" s="108">
        <f>SUMPRODUCT(MTOA!B32:G32,MTOA!B$101:G$101,MTOA!B$104:G$104)</f>
        <v>0</v>
      </c>
      <c r="X32">
        <v>0</v>
      </c>
      <c r="Y32" s="75">
        <f>IEX!I32</f>
        <v>0</v>
      </c>
      <c r="Z32" s="75">
        <f>IEX!O32</f>
        <v>-10</v>
      </c>
      <c r="AA32" s="117">
        <f>STOA!I32</f>
        <v>3.7199999999999998</v>
      </c>
      <c r="AB32" s="117">
        <f>-STOA!O32</f>
        <v>-204.13</v>
      </c>
      <c r="AC32">
        <f t="shared" si="0"/>
        <v>10.528778304513036</v>
      </c>
      <c r="AD32">
        <f t="shared" si="1"/>
        <v>725.62905639462565</v>
      </c>
      <c r="AE32">
        <f>'IDT-1'!C32</f>
        <v>-20</v>
      </c>
      <c r="AF32" s="26"/>
      <c r="AG32">
        <f t="shared" si="2"/>
        <v>705.62905639462565</v>
      </c>
      <c r="AI32" s="75">
        <f>PXIL!I32</f>
        <v>0</v>
      </c>
      <c r="AJ32" s="75">
        <f>PXIL!O32</f>
        <v>0</v>
      </c>
      <c r="AK32" s="75">
        <f>RTM_IEX!I32</f>
        <v>0</v>
      </c>
      <c r="AL32" s="75">
        <f>RTM_IEX!O32</f>
        <v>-15</v>
      </c>
      <c r="AM32" s="75">
        <f>RTM_PXI!I32</f>
        <v>0</v>
      </c>
      <c r="AN32" s="75">
        <f>RTM_PXI!O32</f>
        <v>0</v>
      </c>
      <c r="AO32" s="192">
        <f>GDAM_IEX!I32</f>
        <v>0</v>
      </c>
      <c r="AP32" s="192">
        <f>GDAM_IEX!O32</f>
        <v>0</v>
      </c>
      <c r="AQ32" s="192">
        <f>GDAM_PXI!I32</f>
        <v>0</v>
      </c>
      <c r="AR32" s="192">
        <f>GDAM_PXI!O32</f>
        <v>0</v>
      </c>
    </row>
    <row r="33" spans="1:44">
      <c r="A33" t="s">
        <v>75</v>
      </c>
      <c r="E33">
        <f>GT_NG!Q33</f>
        <v>8.2563798219584577</v>
      </c>
      <c r="F33">
        <f>GT_Spot!Q33</f>
        <v>0</v>
      </c>
      <c r="G33">
        <f>PPCL_NG!Q33</f>
        <v>0</v>
      </c>
      <c r="H33">
        <f>PPCL_Spot!Q33</f>
        <v>0</v>
      </c>
      <c r="I33">
        <f>Bawana_NG!Q33</f>
        <v>55.000000000000007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BYPL_ISGS_exbus!BB33</f>
        <v>664.33958484437449</v>
      </c>
      <c r="P33" s="77">
        <v>68.040000000000006</v>
      </c>
      <c r="Q33" s="77">
        <v>22.05</v>
      </c>
      <c r="R33" s="80">
        <v>23.35</v>
      </c>
      <c r="S33" s="80">
        <v>0</v>
      </c>
      <c r="T33" s="78">
        <f>SUMPRODUCT(LTA!F33:AJ33,LTA!F$101:AJ$101,LTA!F$104:AJ$104)</f>
        <v>21.7</v>
      </c>
      <c r="U33" s="78">
        <f>SUMPRODUCT(LTA!F33:AJ33,LTA!F$102:AJ$102,LTA!F$104:AJ$104)</f>
        <v>102.71</v>
      </c>
      <c r="V33" s="108">
        <f>SUMPRODUCT(MTOA!B33:G33,MTOA!B$102:G$102,MTOA!B$104:G$104)</f>
        <v>0</v>
      </c>
      <c r="W33" s="108">
        <f>SUMPRODUCT(MTOA!B33:G33,MTOA!B$101:G$101,MTOA!B$104:G$104)</f>
        <v>0</v>
      </c>
      <c r="X33">
        <v>0</v>
      </c>
      <c r="Y33" s="75">
        <f>IEX!I33</f>
        <v>0</v>
      </c>
      <c r="Z33" s="75">
        <f>IEX!O33</f>
        <v>-45</v>
      </c>
      <c r="AA33" s="117">
        <f>STOA!I33</f>
        <v>5.22</v>
      </c>
      <c r="AB33" s="117">
        <f>-STOA!O33</f>
        <v>-204.13</v>
      </c>
      <c r="AC33">
        <f t="shared" si="0"/>
        <v>10.886840311501182</v>
      </c>
      <c r="AD33">
        <f t="shared" si="1"/>
        <v>695.64912435483188</v>
      </c>
      <c r="AE33">
        <f>'IDT-1'!C33</f>
        <v>-4</v>
      </c>
      <c r="AF33" s="26"/>
      <c r="AG33">
        <f t="shared" si="2"/>
        <v>691.64912435483188</v>
      </c>
      <c r="AI33" s="75">
        <f>PXIL!I33</f>
        <v>0</v>
      </c>
      <c r="AJ33" s="75">
        <f>PXIL!O33</f>
        <v>0</v>
      </c>
      <c r="AK33" s="75">
        <f>RTM_IEX!I33</f>
        <v>0</v>
      </c>
      <c r="AL33" s="75">
        <f>RTM_IEX!O33</f>
        <v>-15</v>
      </c>
      <c r="AM33" s="75">
        <f>RTM_PXI!I33</f>
        <v>0</v>
      </c>
      <c r="AN33" s="75">
        <f>RTM_PXI!O33</f>
        <v>0</v>
      </c>
      <c r="AO33" s="192">
        <f>GDAM_IEX!I33</f>
        <v>0</v>
      </c>
      <c r="AP33" s="192">
        <f>GDAM_IEX!O33</f>
        <v>0</v>
      </c>
      <c r="AQ33" s="192">
        <f>GDAM_PXI!I33</f>
        <v>0</v>
      </c>
      <c r="AR33" s="192">
        <f>GDAM_PXI!O33</f>
        <v>0</v>
      </c>
    </row>
    <row r="34" spans="1:44">
      <c r="A34" t="s">
        <v>76</v>
      </c>
      <c r="E34">
        <f>GT_NG!Q34</f>
        <v>8.2563798219584577</v>
      </c>
      <c r="F34">
        <f>GT_Spot!Q34</f>
        <v>0</v>
      </c>
      <c r="G34">
        <f>PPCL_NG!Q34</f>
        <v>0</v>
      </c>
      <c r="H34">
        <f>PPCL_Spot!Q34</f>
        <v>0</v>
      </c>
      <c r="I34">
        <f>Bawana_NG!Q34</f>
        <v>55.000000000000007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BYPL_ISGS_exbus!BB34</f>
        <v>637.41197481627466</v>
      </c>
      <c r="P34" s="77">
        <v>68.040000000000006</v>
      </c>
      <c r="Q34" s="77">
        <v>22.05</v>
      </c>
      <c r="R34" s="80">
        <v>23.35</v>
      </c>
      <c r="S34" s="80">
        <v>0</v>
      </c>
      <c r="T34" s="78">
        <f>SUMPRODUCT(LTA!F34:AJ34,LTA!F$101:AJ$101,LTA!F$104:AJ$104)</f>
        <v>29.669999999999998</v>
      </c>
      <c r="U34" s="78">
        <f>SUMPRODUCT(LTA!F34:AJ34,LTA!F$102:AJ$102,LTA!F$104:AJ$104)</f>
        <v>102.72</v>
      </c>
      <c r="V34" s="108">
        <f>SUMPRODUCT(MTOA!B34:G34,MTOA!B$102:G$102,MTOA!B$104:G$104)</f>
        <v>0</v>
      </c>
      <c r="W34" s="108">
        <f>SUMPRODUCT(MTOA!B34:G34,MTOA!B$101:G$101,MTOA!B$104:G$104)</f>
        <v>0</v>
      </c>
      <c r="X34">
        <v>0</v>
      </c>
      <c r="Y34" s="75">
        <f>IEX!I34</f>
        <v>0</v>
      </c>
      <c r="Z34" s="75">
        <f>IEX!O34</f>
        <v>-45</v>
      </c>
      <c r="AA34" s="117">
        <f>STOA!I34</f>
        <v>8.2200000000000006</v>
      </c>
      <c r="AB34" s="117">
        <f>-STOA!O34</f>
        <v>-204.13</v>
      </c>
      <c r="AC34">
        <f t="shared" si="0"/>
        <v>10.790891980864878</v>
      </c>
      <c r="AD34">
        <f t="shared" si="1"/>
        <v>674.79746265736821</v>
      </c>
      <c r="AE34">
        <f>'IDT-1'!C34</f>
        <v>-19</v>
      </c>
      <c r="AF34" s="26"/>
      <c r="AG34">
        <f t="shared" si="2"/>
        <v>655.79746265736821</v>
      </c>
      <c r="AI34" s="75">
        <f>PXIL!I34</f>
        <v>0</v>
      </c>
      <c r="AJ34" s="75">
        <f>PXIL!O34</f>
        <v>0</v>
      </c>
      <c r="AK34" s="75">
        <f>RTM_IEX!I34</f>
        <v>0</v>
      </c>
      <c r="AL34" s="75">
        <f>RTM_IEX!O34</f>
        <v>-20</v>
      </c>
      <c r="AM34" s="75">
        <f>RTM_PXI!I34</f>
        <v>0</v>
      </c>
      <c r="AN34" s="75">
        <f>RTM_PXI!O34</f>
        <v>0</v>
      </c>
      <c r="AO34" s="192">
        <f>GDAM_IEX!I34</f>
        <v>0</v>
      </c>
      <c r="AP34" s="192">
        <f>GDAM_IEX!O34</f>
        <v>0</v>
      </c>
      <c r="AQ34" s="192">
        <f>GDAM_PXI!I34</f>
        <v>0</v>
      </c>
      <c r="AR34" s="192">
        <f>GDAM_PXI!O34</f>
        <v>0</v>
      </c>
    </row>
    <row r="35" spans="1:44">
      <c r="A35" t="s">
        <v>77</v>
      </c>
      <c r="E35">
        <f>GT_NG!Q35</f>
        <v>8.2563798219584577</v>
      </c>
      <c r="F35">
        <f>GT_Spot!Q35</f>
        <v>0</v>
      </c>
      <c r="G35">
        <f>PPCL_NG!Q35</f>
        <v>0</v>
      </c>
      <c r="H35">
        <f>PPCL_Spot!Q35</f>
        <v>0</v>
      </c>
      <c r="I35">
        <f>Bawana_NG!Q35</f>
        <v>55.000000000000007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BYPL_ISGS_exbus!BB35</f>
        <v>620.107878804743</v>
      </c>
      <c r="P35" s="77">
        <v>68.040000000000006</v>
      </c>
      <c r="Q35" s="77">
        <v>22.05</v>
      </c>
      <c r="R35" s="80">
        <v>24.899999999999995</v>
      </c>
      <c r="S35" s="80">
        <v>0</v>
      </c>
      <c r="T35" s="78">
        <f>SUMPRODUCT(LTA!F35:AJ35,LTA!F$101:AJ$101,LTA!F$104:AJ$104)</f>
        <v>39.550000000000004</v>
      </c>
      <c r="U35" s="78">
        <f>SUMPRODUCT(LTA!F35:AJ35,LTA!F$102:AJ$102,LTA!F$104:AJ$104)</f>
        <v>102.72</v>
      </c>
      <c r="V35" s="108">
        <f>SUMPRODUCT(MTOA!B35:G35,MTOA!B$102:G$102,MTOA!B$104:G$104)</f>
        <v>0</v>
      </c>
      <c r="W35" s="108">
        <f>SUMPRODUCT(MTOA!B35:G35,MTOA!B$101:G$101,MTOA!B$104:G$104)</f>
        <v>0</v>
      </c>
      <c r="X35">
        <v>0</v>
      </c>
      <c r="Y35" s="75">
        <f>IEX!I35</f>
        <v>0</v>
      </c>
      <c r="Z35" s="75">
        <f>IEX!O35</f>
        <v>-45</v>
      </c>
      <c r="AA35" s="117">
        <f>STOA!I35</f>
        <v>12.77</v>
      </c>
      <c r="AB35" s="117">
        <f>-STOA!O35</f>
        <v>-204.13</v>
      </c>
      <c r="AC35">
        <f t="shared" si="0"/>
        <v>10.686421385519493</v>
      </c>
      <c r="AD35">
        <f t="shared" si="1"/>
        <v>703.20783724118189</v>
      </c>
      <c r="AE35">
        <f>'IDT-1'!C35</f>
        <v>-24</v>
      </c>
      <c r="AF35" s="26"/>
      <c r="AG35">
        <f t="shared" si="2"/>
        <v>679.20783724118189</v>
      </c>
      <c r="AI35" s="75">
        <f>PXIL!I35</f>
        <v>0</v>
      </c>
      <c r="AJ35" s="75">
        <f>PXIL!O35</f>
        <v>0</v>
      </c>
      <c r="AK35" s="75">
        <f>RTM_IEX!I35</f>
        <v>9.6300000000000008</v>
      </c>
      <c r="AL35" s="75">
        <f>RTM_IEX!O35</f>
        <v>0</v>
      </c>
      <c r="AM35" s="75">
        <f>RTM_PXI!I35</f>
        <v>0</v>
      </c>
      <c r="AN35" s="75">
        <f>RTM_PXI!O35</f>
        <v>0</v>
      </c>
      <c r="AO35" s="192">
        <f>GDAM_IEX!I35</f>
        <v>0</v>
      </c>
      <c r="AP35" s="192">
        <f>GDAM_IEX!O35</f>
        <v>0</v>
      </c>
      <c r="AQ35" s="192">
        <f>GDAM_PXI!I35</f>
        <v>0</v>
      </c>
      <c r="AR35" s="192">
        <f>GDAM_PXI!O35</f>
        <v>0</v>
      </c>
    </row>
    <row r="36" spans="1:44">
      <c r="A36" t="s">
        <v>78</v>
      </c>
      <c r="E36">
        <f>GT_NG!Q36</f>
        <v>8.2563798219584577</v>
      </c>
      <c r="F36">
        <f>GT_Spot!Q36</f>
        <v>0</v>
      </c>
      <c r="G36">
        <f>PPCL_NG!Q36</f>
        <v>0</v>
      </c>
      <c r="H36">
        <f>PPCL_Spot!Q36</f>
        <v>0</v>
      </c>
      <c r="I36">
        <f>Bawana_NG!Q36</f>
        <v>55.000000000000007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BYPL_ISGS_exbus!BB36</f>
        <v>609.61388562784282</v>
      </c>
      <c r="P36" s="77">
        <v>68.040000000000006</v>
      </c>
      <c r="Q36" s="77">
        <v>22.05</v>
      </c>
      <c r="R36" s="80">
        <v>24.899999999999995</v>
      </c>
      <c r="S36" s="80">
        <v>0</v>
      </c>
      <c r="T36" s="78">
        <f>SUMPRODUCT(LTA!F36:AJ36,LTA!F$101:AJ$101,LTA!F$104:AJ$104)</f>
        <v>50.53</v>
      </c>
      <c r="U36" s="78">
        <f>SUMPRODUCT(LTA!F36:AJ36,LTA!F$102:AJ$102,LTA!F$104:AJ$104)</f>
        <v>102.69</v>
      </c>
      <c r="V36" s="108">
        <f>SUMPRODUCT(MTOA!B36:G36,MTOA!B$102:G$102,MTOA!B$104:G$104)</f>
        <v>0</v>
      </c>
      <c r="W36" s="108">
        <f>SUMPRODUCT(MTOA!B36:G36,MTOA!B$101:G$101,MTOA!B$104:G$104)</f>
        <v>0</v>
      </c>
      <c r="X36">
        <v>0</v>
      </c>
      <c r="Y36" s="75">
        <f>IEX!I36</f>
        <v>0</v>
      </c>
      <c r="Z36" s="75">
        <f>IEX!O36</f>
        <v>-10</v>
      </c>
      <c r="AA36" s="117">
        <f>STOA!I36</f>
        <v>14.27</v>
      </c>
      <c r="AB36" s="117">
        <f>-STOA!O36</f>
        <v>-204.13</v>
      </c>
      <c r="AC36">
        <f t="shared" si="0"/>
        <v>10.308155782285935</v>
      </c>
      <c r="AD36">
        <f t="shared" si="1"/>
        <v>730.91210966751521</v>
      </c>
      <c r="AE36">
        <f>'IDT-1'!C36</f>
        <v>-65</v>
      </c>
      <c r="AF36" s="26"/>
      <c r="AG36">
        <f t="shared" si="2"/>
        <v>665.91210966751521</v>
      </c>
      <c r="AI36" s="75">
        <f>PXIL!I36</f>
        <v>0</v>
      </c>
      <c r="AJ36" s="75">
        <f>PXIL!O36</f>
        <v>0</v>
      </c>
      <c r="AK36" s="75">
        <f>RTM_IEX!I36</f>
        <v>0</v>
      </c>
      <c r="AL36" s="75">
        <f>RTM_IEX!O36</f>
        <v>0</v>
      </c>
      <c r="AM36" s="75">
        <f>RTM_PXI!I36</f>
        <v>0</v>
      </c>
      <c r="AN36" s="75">
        <f>RTM_PXI!O36</f>
        <v>0</v>
      </c>
      <c r="AO36" s="192">
        <f>GDAM_IEX!I36</f>
        <v>0</v>
      </c>
      <c r="AP36" s="192">
        <f>GDAM_IEX!O36</f>
        <v>0</v>
      </c>
      <c r="AQ36" s="192">
        <f>GDAM_PXI!I36</f>
        <v>0</v>
      </c>
      <c r="AR36" s="192">
        <f>GDAM_PXI!O36</f>
        <v>0</v>
      </c>
    </row>
    <row r="37" spans="1:44">
      <c r="A37" t="s">
        <v>79</v>
      </c>
      <c r="E37">
        <f>GT_NG!Q37</f>
        <v>8.2563798219584577</v>
      </c>
      <c r="F37">
        <f>GT_Spot!Q37</f>
        <v>0</v>
      </c>
      <c r="G37">
        <f>PPCL_NG!Q37</f>
        <v>0</v>
      </c>
      <c r="H37">
        <f>PPCL_Spot!Q37</f>
        <v>0</v>
      </c>
      <c r="I37">
        <f>Bawana_NG!Q37</f>
        <v>50.002941993133717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BYPL_ISGS_exbus!BB37</f>
        <v>570.23401754085535</v>
      </c>
      <c r="P37" s="77">
        <v>68.040000000000006</v>
      </c>
      <c r="Q37" s="77">
        <v>22.05</v>
      </c>
      <c r="R37" s="80">
        <v>24.899999999999995</v>
      </c>
      <c r="S37" s="80">
        <v>0</v>
      </c>
      <c r="T37" s="78">
        <f>SUMPRODUCT(LTA!F37:AJ37,LTA!F$101:AJ$101,LTA!F$104:AJ$104)</f>
        <v>66.199999999999989</v>
      </c>
      <c r="U37" s="78">
        <f>SUMPRODUCT(LTA!F37:AJ37,LTA!F$102:AJ$102,LTA!F$104:AJ$104)</f>
        <v>102.6</v>
      </c>
      <c r="V37" s="108">
        <f>SUMPRODUCT(MTOA!B37:G37,MTOA!B$102:G$102,MTOA!B$104:G$104)</f>
        <v>0</v>
      </c>
      <c r="W37" s="108">
        <f>SUMPRODUCT(MTOA!B37:G37,MTOA!B$101:G$101,MTOA!B$104:G$104)</f>
        <v>0</v>
      </c>
      <c r="X37">
        <v>0</v>
      </c>
      <c r="Y37" s="75">
        <f>IEX!I37</f>
        <v>0</v>
      </c>
      <c r="Z37" s="75">
        <f>IEX!O37</f>
        <v>-9</v>
      </c>
      <c r="AA37" s="117">
        <f>STOA!I37</f>
        <v>19.669999999999998</v>
      </c>
      <c r="AB37" s="117">
        <f>-STOA!O37</f>
        <v>-204.13</v>
      </c>
      <c r="AC37">
        <f t="shared" si="0"/>
        <v>10.182165980359779</v>
      </c>
      <c r="AD37">
        <f t="shared" si="1"/>
        <v>698.64117337558775</v>
      </c>
      <c r="AE37">
        <f>'IDT-1'!C37</f>
        <v>-39</v>
      </c>
      <c r="AF37" s="26"/>
      <c r="AG37">
        <f t="shared" si="2"/>
        <v>659.64117337558775</v>
      </c>
      <c r="AI37" s="75">
        <f>PXIL!I37</f>
        <v>0</v>
      </c>
      <c r="AJ37" s="75">
        <f>PXIL!O37</f>
        <v>0</v>
      </c>
      <c r="AK37" s="75">
        <f>RTM_IEX!I37</f>
        <v>0</v>
      </c>
      <c r="AL37" s="75">
        <f>RTM_IEX!O37</f>
        <v>-10</v>
      </c>
      <c r="AM37" s="75">
        <f>RTM_PXI!I37</f>
        <v>0</v>
      </c>
      <c r="AN37" s="75">
        <f>RTM_PXI!O37</f>
        <v>0</v>
      </c>
      <c r="AO37" s="192">
        <f>GDAM_IEX!I37</f>
        <v>0</v>
      </c>
      <c r="AP37" s="192">
        <f>GDAM_IEX!O37</f>
        <v>0</v>
      </c>
      <c r="AQ37" s="192">
        <f>GDAM_PXI!I37</f>
        <v>0</v>
      </c>
      <c r="AR37" s="192">
        <f>GDAM_PXI!O37</f>
        <v>0</v>
      </c>
    </row>
    <row r="38" spans="1:44">
      <c r="A38" t="s">
        <v>80</v>
      </c>
      <c r="E38">
        <f>GT_NG!Q38</f>
        <v>8.2563798219584577</v>
      </c>
      <c r="F38">
        <f>GT_Spot!Q38</f>
        <v>0</v>
      </c>
      <c r="G38">
        <f>PPCL_NG!Q38</f>
        <v>0</v>
      </c>
      <c r="H38">
        <f>PPCL_Spot!Q38</f>
        <v>0</v>
      </c>
      <c r="I38">
        <f>Bawana_NG!Q38</f>
        <v>50.002941993133717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BYPL_ISGS_exbus!BB38</f>
        <v>565.8656475853553</v>
      </c>
      <c r="P38" s="77">
        <v>68.040000000000006</v>
      </c>
      <c r="Q38" s="77">
        <v>22.05</v>
      </c>
      <c r="R38" s="80">
        <v>24.899999999999995</v>
      </c>
      <c r="S38" s="80">
        <v>0</v>
      </c>
      <c r="T38" s="78">
        <f>SUMPRODUCT(LTA!F38:AJ38,LTA!F$101:AJ$101,LTA!F$104:AJ$104)</f>
        <v>77.140000000000015</v>
      </c>
      <c r="U38" s="78">
        <f>SUMPRODUCT(LTA!F38:AJ38,LTA!F$102:AJ$102,LTA!F$104:AJ$104)</f>
        <v>102.63</v>
      </c>
      <c r="V38" s="108">
        <f>SUMPRODUCT(MTOA!B38:G38,MTOA!B$102:G$102,MTOA!B$104:G$104)</f>
        <v>0</v>
      </c>
      <c r="W38" s="108">
        <f>SUMPRODUCT(MTOA!B38:G38,MTOA!B$101:G$101,MTOA!B$104:G$104)</f>
        <v>0</v>
      </c>
      <c r="X38">
        <v>0</v>
      </c>
      <c r="Y38" s="75">
        <f>IEX!I38</f>
        <v>0</v>
      </c>
      <c r="Z38" s="75">
        <f>IEX!O38</f>
        <v>-9</v>
      </c>
      <c r="AA38" s="117">
        <f>STOA!I38</f>
        <v>23.27</v>
      </c>
      <c r="AB38" s="117">
        <f>-STOA!O38</f>
        <v>-204.13</v>
      </c>
      <c r="AC38">
        <f t="shared" si="0"/>
        <v>10.316330962362356</v>
      </c>
      <c r="AD38">
        <f t="shared" si="1"/>
        <v>703.70863843808502</v>
      </c>
      <c r="AE38">
        <f>'IDT-1'!C38</f>
        <v>-49</v>
      </c>
      <c r="AF38" s="26"/>
      <c r="AG38">
        <f t="shared" si="2"/>
        <v>654.70863843808502</v>
      </c>
      <c r="AI38" s="75">
        <f>PXIL!I38</f>
        <v>0</v>
      </c>
      <c r="AJ38" s="75">
        <f>PXIL!O38</f>
        <v>0</v>
      </c>
      <c r="AK38" s="75">
        <f>RTM_IEX!I38</f>
        <v>0</v>
      </c>
      <c r="AL38" s="75">
        <f>RTM_IEX!O38</f>
        <v>-15</v>
      </c>
      <c r="AM38" s="75">
        <f>RTM_PXI!I38</f>
        <v>0</v>
      </c>
      <c r="AN38" s="75">
        <f>RTM_PXI!O38</f>
        <v>0</v>
      </c>
      <c r="AO38" s="192">
        <f>GDAM_IEX!I38</f>
        <v>0</v>
      </c>
      <c r="AP38" s="192">
        <f>GDAM_IEX!O38</f>
        <v>0</v>
      </c>
      <c r="AQ38" s="192">
        <f>GDAM_PXI!I38</f>
        <v>0</v>
      </c>
      <c r="AR38" s="192">
        <f>GDAM_PXI!O38</f>
        <v>0</v>
      </c>
    </row>
    <row r="39" spans="1:44">
      <c r="A39" t="s">
        <v>81</v>
      </c>
      <c r="E39">
        <f>GT_NG!Q39</f>
        <v>8.1905044510385761</v>
      </c>
      <c r="F39">
        <f>GT_Spot!Q39</f>
        <v>0</v>
      </c>
      <c r="G39">
        <f>PPCL_NG!Q39</f>
        <v>0</v>
      </c>
      <c r="H39">
        <f>PPCL_Spot!Q39</f>
        <v>0</v>
      </c>
      <c r="I39">
        <f>Bawana_NG!Q39</f>
        <v>50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BYPL_ISGS_exbus!BB39</f>
        <v>560.27426748041228</v>
      </c>
      <c r="P39" s="77">
        <v>68.040000000000006</v>
      </c>
      <c r="Q39" s="77">
        <v>22.05</v>
      </c>
      <c r="R39" s="80">
        <v>24.899999999999995</v>
      </c>
      <c r="S39" s="80">
        <v>0</v>
      </c>
      <c r="T39" s="78">
        <f>SUMPRODUCT(LTA!F39:AJ39,LTA!F$101:AJ$101,LTA!F$104:AJ$104)</f>
        <v>89.139999999999986</v>
      </c>
      <c r="U39" s="78">
        <f>SUMPRODUCT(LTA!F39:AJ39,LTA!F$102:AJ$102,LTA!F$104:AJ$104)</f>
        <v>102.6</v>
      </c>
      <c r="V39" s="108">
        <f>SUMPRODUCT(MTOA!B39:G39,MTOA!B$102:G$102,MTOA!B$104:G$104)</f>
        <v>0</v>
      </c>
      <c r="W39" s="108">
        <f>SUMPRODUCT(MTOA!B39:G39,MTOA!B$101:G$101,MTOA!B$104:G$104)</f>
        <v>0</v>
      </c>
      <c r="X39">
        <v>0</v>
      </c>
      <c r="Y39" s="75">
        <f>IEX!I39</f>
        <v>0</v>
      </c>
      <c r="Z39" s="75">
        <f>IEX!O39</f>
        <v>-9</v>
      </c>
      <c r="AA39" s="117">
        <f>STOA!I39</f>
        <v>26.57</v>
      </c>
      <c r="AB39" s="117">
        <f>-STOA!O39</f>
        <v>-204.13</v>
      </c>
      <c r="AC39">
        <f t="shared" si="0"/>
        <v>10.377813311802255</v>
      </c>
      <c r="AD39">
        <f t="shared" si="1"/>
        <v>740.76695861964856</v>
      </c>
      <c r="AE39">
        <f>'IDT-1'!C39</f>
        <v>-59</v>
      </c>
      <c r="AF39" s="26"/>
      <c r="AG39">
        <f t="shared" si="2"/>
        <v>681.76695861964856</v>
      </c>
      <c r="AI39" s="75">
        <f>PXIL!I39</f>
        <v>0</v>
      </c>
      <c r="AJ39" s="75">
        <f>PXIL!O39</f>
        <v>0</v>
      </c>
      <c r="AK39" s="75">
        <f>RTM_IEX!I39</f>
        <v>12.51</v>
      </c>
      <c r="AL39" s="75">
        <f>RTM_IEX!O39</f>
        <v>0</v>
      </c>
      <c r="AM39" s="75">
        <f>RTM_PXI!I39</f>
        <v>0</v>
      </c>
      <c r="AN39" s="75">
        <f>RTM_PXI!O39</f>
        <v>0</v>
      </c>
      <c r="AO39" s="192">
        <f>GDAM_IEX!I39</f>
        <v>0</v>
      </c>
      <c r="AP39" s="192">
        <f>GDAM_IEX!O39</f>
        <v>0</v>
      </c>
      <c r="AQ39" s="192">
        <f>GDAM_PXI!I39</f>
        <v>0</v>
      </c>
      <c r="AR39" s="192">
        <f>GDAM_PXI!O39</f>
        <v>0</v>
      </c>
    </row>
    <row r="40" spans="1:44">
      <c r="A40" t="s">
        <v>82</v>
      </c>
      <c r="E40">
        <f>GT_NG!Q40</f>
        <v>8.1905044510385761</v>
      </c>
      <c r="F40">
        <f>GT_Spot!Q40</f>
        <v>0</v>
      </c>
      <c r="G40">
        <f>PPCL_NG!Q40</f>
        <v>0</v>
      </c>
      <c r="H40">
        <f>PPCL_Spot!Q40</f>
        <v>0</v>
      </c>
      <c r="I40">
        <f>Bawana_NG!Q40</f>
        <v>50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BYPL_ISGS_exbus!BB40</f>
        <v>583.92696445609977</v>
      </c>
      <c r="P40" s="77">
        <v>68.040000000000006</v>
      </c>
      <c r="Q40" s="77">
        <v>22.05</v>
      </c>
      <c r="R40" s="80">
        <v>24.899999999999995</v>
      </c>
      <c r="S40" s="80">
        <v>0</v>
      </c>
      <c r="T40" s="78">
        <f>SUMPRODUCT(LTA!F40:AJ40,LTA!F$101:AJ$101,LTA!F$104:AJ$104)</f>
        <v>99.01</v>
      </c>
      <c r="U40" s="78">
        <f>SUMPRODUCT(LTA!F40:AJ40,LTA!F$102:AJ$102,LTA!F$104:AJ$104)</f>
        <v>102.71</v>
      </c>
      <c r="V40" s="108">
        <f>SUMPRODUCT(MTOA!B40:G40,MTOA!B$102:G$102,MTOA!B$104:G$104)</f>
        <v>0</v>
      </c>
      <c r="W40" s="108">
        <f>SUMPRODUCT(MTOA!B40:G40,MTOA!B$101:G$101,MTOA!B$104:G$104)</f>
        <v>0</v>
      </c>
      <c r="X40">
        <v>0</v>
      </c>
      <c r="Y40" s="75">
        <f>IEX!I40</f>
        <v>0</v>
      </c>
      <c r="Z40" s="75">
        <f>IEX!O40</f>
        <v>-45</v>
      </c>
      <c r="AA40" s="117">
        <f>STOA!I40</f>
        <v>29.27</v>
      </c>
      <c r="AB40" s="117">
        <f>-STOA!O40</f>
        <v>-204.13</v>
      </c>
      <c r="AC40">
        <f t="shared" si="0"/>
        <v>11.040237548820267</v>
      </c>
      <c r="AD40">
        <f t="shared" si="1"/>
        <v>712.92723135831795</v>
      </c>
      <c r="AE40">
        <f>'IDT-1'!C40</f>
        <v>-59</v>
      </c>
      <c r="AF40" s="26"/>
      <c r="AG40">
        <f t="shared" si="2"/>
        <v>653.92723135831795</v>
      </c>
      <c r="AI40" s="75">
        <f>PXIL!I40</f>
        <v>0</v>
      </c>
      <c r="AJ40" s="75">
        <f>PXIL!O40</f>
        <v>0</v>
      </c>
      <c r="AK40" s="75">
        <f>RTM_IEX!I40</f>
        <v>0</v>
      </c>
      <c r="AL40" s="75">
        <f>RTM_IEX!O40</f>
        <v>-15</v>
      </c>
      <c r="AM40" s="75">
        <f>RTM_PXI!I40</f>
        <v>0</v>
      </c>
      <c r="AN40" s="75">
        <f>RTM_PXI!O40</f>
        <v>0</v>
      </c>
      <c r="AO40" s="192">
        <f>GDAM_IEX!I40</f>
        <v>0</v>
      </c>
      <c r="AP40" s="192">
        <f>GDAM_IEX!O40</f>
        <v>0</v>
      </c>
      <c r="AQ40" s="192">
        <f>GDAM_PXI!I40</f>
        <v>0</v>
      </c>
      <c r="AR40" s="192">
        <f>GDAM_PXI!O40</f>
        <v>0</v>
      </c>
    </row>
    <row r="41" spans="1:44">
      <c r="A41" t="s">
        <v>83</v>
      </c>
      <c r="E41">
        <f>GT_NG!Q41</f>
        <v>8.1905044510385761</v>
      </c>
      <c r="F41">
        <f>GT_Spot!Q41</f>
        <v>0</v>
      </c>
      <c r="G41">
        <f>PPCL_NG!Q41</f>
        <v>0</v>
      </c>
      <c r="H41">
        <f>PPCL_Spot!Q41</f>
        <v>0</v>
      </c>
      <c r="I41">
        <f>Bawana_NG!Q41</f>
        <v>49.999174304351421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BYPL_ISGS_exbus!BB41</f>
        <v>571.24597809049044</v>
      </c>
      <c r="P41" s="77">
        <v>68.040000000000006</v>
      </c>
      <c r="Q41" s="77">
        <v>22.05</v>
      </c>
      <c r="R41" s="80">
        <v>24.899999999999995</v>
      </c>
      <c r="S41" s="80">
        <v>0</v>
      </c>
      <c r="T41" s="78">
        <f>SUMPRODUCT(LTA!F41:AJ41,LTA!F$101:AJ$101,LTA!F$104:AJ$104)</f>
        <v>109.2</v>
      </c>
      <c r="U41" s="78">
        <f>SUMPRODUCT(LTA!F41:AJ41,LTA!F$102:AJ$102,LTA!F$104:AJ$104)</f>
        <v>102.76</v>
      </c>
      <c r="V41" s="108">
        <f>SUMPRODUCT(MTOA!B41:G41,MTOA!B$102:G$102,MTOA!B$104:G$104)</f>
        <v>0</v>
      </c>
      <c r="W41" s="108">
        <f>SUMPRODUCT(MTOA!B41:G41,MTOA!B$101:G$101,MTOA!B$104:G$104)</f>
        <v>0</v>
      </c>
      <c r="X41">
        <v>0</v>
      </c>
      <c r="Y41" s="75">
        <f>IEX!I41</f>
        <v>0</v>
      </c>
      <c r="Z41" s="75">
        <f>IEX!O41</f>
        <v>-45</v>
      </c>
      <c r="AA41" s="117">
        <f>STOA!I41</f>
        <v>32.870000000000005</v>
      </c>
      <c r="AB41" s="117">
        <f>-STOA!O41</f>
        <v>-204.13</v>
      </c>
      <c r="AC41">
        <f t="shared" si="0"/>
        <v>10.917257689848268</v>
      </c>
      <c r="AD41">
        <f t="shared" si="1"/>
        <v>729.2083991560321</v>
      </c>
      <c r="AE41">
        <f>'IDT-1'!C41</f>
        <v>-39</v>
      </c>
      <c r="AF41" s="26"/>
      <c r="AG41">
        <f t="shared" si="2"/>
        <v>690.2083991560321</v>
      </c>
      <c r="AI41" s="75">
        <f>PXIL!I41</f>
        <v>0</v>
      </c>
      <c r="AJ41" s="75">
        <f>PXIL!O41</f>
        <v>0</v>
      </c>
      <c r="AK41" s="75">
        <f>RTM_IEX!I41</f>
        <v>0</v>
      </c>
      <c r="AL41" s="75">
        <f>RTM_IEX!O41</f>
        <v>0</v>
      </c>
      <c r="AM41" s="75">
        <f>RTM_PXI!I41</f>
        <v>0</v>
      </c>
      <c r="AN41" s="75">
        <f>RTM_PXI!O41</f>
        <v>0</v>
      </c>
      <c r="AO41" s="192">
        <f>GDAM_IEX!I41</f>
        <v>0</v>
      </c>
      <c r="AP41" s="192">
        <f>GDAM_IEX!O41</f>
        <v>0</v>
      </c>
      <c r="AQ41" s="192">
        <f>GDAM_PXI!I41</f>
        <v>0</v>
      </c>
      <c r="AR41" s="192">
        <f>GDAM_PXI!O41</f>
        <v>0</v>
      </c>
    </row>
    <row r="42" spans="1:44">
      <c r="A42" t="s">
        <v>84</v>
      </c>
      <c r="E42">
        <f>GT_NG!Q42</f>
        <v>8.1905044510385761</v>
      </c>
      <c r="F42">
        <f>GT_Spot!Q42</f>
        <v>0</v>
      </c>
      <c r="G42">
        <f>PPCL_NG!Q42</f>
        <v>0</v>
      </c>
      <c r="H42">
        <f>PPCL_Spot!Q42</f>
        <v>0</v>
      </c>
      <c r="I42">
        <f>Bawana_NG!Q42</f>
        <v>49.999174304351421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BYPL_ISGS_exbus!BB42</f>
        <v>571.24597809049044</v>
      </c>
      <c r="P42" s="77">
        <v>68.040000000000006</v>
      </c>
      <c r="Q42" s="77">
        <v>22.05</v>
      </c>
      <c r="R42" s="80">
        <v>24.899999999999995</v>
      </c>
      <c r="S42" s="80">
        <v>0</v>
      </c>
      <c r="T42" s="78">
        <f>SUMPRODUCT(LTA!F42:AJ42,LTA!F$101:AJ$101,LTA!F$104:AJ$104)</f>
        <v>118.47</v>
      </c>
      <c r="U42" s="78">
        <f>SUMPRODUCT(LTA!F42:AJ42,LTA!F$102:AJ$102,LTA!F$104:AJ$104)</f>
        <v>102.89</v>
      </c>
      <c r="V42" s="108">
        <f>SUMPRODUCT(MTOA!B42:G42,MTOA!B$102:G$102,MTOA!B$104:G$104)</f>
        <v>0</v>
      </c>
      <c r="W42" s="108">
        <f>SUMPRODUCT(MTOA!B42:G42,MTOA!B$101:G$101,MTOA!B$104:G$104)</f>
        <v>0</v>
      </c>
      <c r="X42">
        <v>0</v>
      </c>
      <c r="Y42" s="75">
        <f>IEX!I42</f>
        <v>0</v>
      </c>
      <c r="Z42" s="75">
        <f>IEX!O42</f>
        <v>-45</v>
      </c>
      <c r="AA42" s="117">
        <f>STOA!I42</f>
        <v>34.370000000000005</v>
      </c>
      <c r="AB42" s="117">
        <f>-STOA!O42</f>
        <v>-204.13</v>
      </c>
      <c r="AC42">
        <f t="shared" si="0"/>
        <v>11.013177689848268</v>
      </c>
      <c r="AD42">
        <f t="shared" si="1"/>
        <v>740.0124791560321</v>
      </c>
      <c r="AE42">
        <f>'IDT-1'!C42</f>
        <v>-39</v>
      </c>
      <c r="AF42" s="26"/>
      <c r="AG42">
        <f t="shared" si="2"/>
        <v>701.0124791560321</v>
      </c>
      <c r="AI42" s="75">
        <f>PXIL!I42</f>
        <v>0</v>
      </c>
      <c r="AJ42" s="75">
        <f>PXIL!O42</f>
        <v>0</v>
      </c>
      <c r="AK42" s="75">
        <f>RTM_IEX!I42</f>
        <v>0</v>
      </c>
      <c r="AL42" s="75">
        <f>RTM_IEX!O42</f>
        <v>0</v>
      </c>
      <c r="AM42" s="75">
        <f>RTM_PXI!I42</f>
        <v>0</v>
      </c>
      <c r="AN42" s="75">
        <f>RTM_PXI!O42</f>
        <v>0</v>
      </c>
      <c r="AO42" s="192">
        <f>GDAM_IEX!I42</f>
        <v>0</v>
      </c>
      <c r="AP42" s="192">
        <f>GDAM_IEX!O42</f>
        <v>0</v>
      </c>
      <c r="AQ42" s="192">
        <f>GDAM_PXI!I42</f>
        <v>0</v>
      </c>
      <c r="AR42" s="192">
        <f>GDAM_PXI!O42</f>
        <v>0</v>
      </c>
    </row>
    <row r="43" spans="1:44">
      <c r="A43" t="s">
        <v>85</v>
      </c>
      <c r="E43">
        <f>GT_NG!Q43</f>
        <v>8.1905044510385761</v>
      </c>
      <c r="F43">
        <f>GT_Spot!Q43</f>
        <v>0</v>
      </c>
      <c r="G43">
        <f>PPCL_NG!Q43</f>
        <v>0</v>
      </c>
      <c r="H43">
        <f>PPCL_Spot!Q43</f>
        <v>0</v>
      </c>
      <c r="I43">
        <f>Bawana_NG!Q43</f>
        <v>50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BYPL_ISGS_exbus!BB43</f>
        <v>570.45398236727613</v>
      </c>
      <c r="P43" s="77">
        <v>68.040000000000006</v>
      </c>
      <c r="Q43" s="77">
        <v>22.05</v>
      </c>
      <c r="R43" s="80">
        <v>24.899999999999995</v>
      </c>
      <c r="S43" s="80">
        <v>0</v>
      </c>
      <c r="T43" s="78">
        <f>SUMPRODUCT(LTA!F43:AJ43,LTA!F$101:AJ$101,LTA!F$104:AJ$104)</f>
        <v>128.72</v>
      </c>
      <c r="U43" s="78">
        <f>SUMPRODUCT(LTA!F43:AJ43,LTA!F$102:AJ$102,LTA!F$104:AJ$104)</f>
        <v>102.89</v>
      </c>
      <c r="V43" s="108">
        <f>SUMPRODUCT(MTOA!B43:G43,MTOA!B$102:G$102,MTOA!B$104:G$104)</f>
        <v>0</v>
      </c>
      <c r="W43" s="108">
        <f>SUMPRODUCT(MTOA!B43:G43,MTOA!B$101:G$101,MTOA!B$104:G$104)</f>
        <v>0</v>
      </c>
      <c r="X43">
        <v>0</v>
      </c>
      <c r="Y43" s="75">
        <f>IEX!I43</f>
        <v>0</v>
      </c>
      <c r="Z43" s="75">
        <f>IEX!O43</f>
        <v>-9</v>
      </c>
      <c r="AA43" s="117">
        <f>STOA!I43</f>
        <v>37.67</v>
      </c>
      <c r="AB43" s="117">
        <f>-STOA!O43</f>
        <v>-204.13</v>
      </c>
      <c r="AC43">
        <f t="shared" si="0"/>
        <v>11.2941398165274</v>
      </c>
      <c r="AD43">
        <f t="shared" si="1"/>
        <v>733.4903470017872</v>
      </c>
      <c r="AE43">
        <f>'IDT-1'!C43</f>
        <v>-39</v>
      </c>
      <c r="AF43" s="26"/>
      <c r="AG43">
        <f t="shared" si="2"/>
        <v>694.4903470017872</v>
      </c>
      <c r="AI43" s="75">
        <f>PXIL!I43</f>
        <v>0</v>
      </c>
      <c r="AJ43" s="75">
        <f>PXIL!O43</f>
        <v>0</v>
      </c>
      <c r="AK43" s="75">
        <f>RTM_IEX!I43</f>
        <v>0</v>
      </c>
      <c r="AL43" s="75">
        <f>RTM_IEX!O43</f>
        <v>-55</v>
      </c>
      <c r="AM43" s="75">
        <f>RTM_PXI!I43</f>
        <v>0</v>
      </c>
      <c r="AN43" s="75">
        <f>RTM_PXI!O43</f>
        <v>0</v>
      </c>
      <c r="AO43" s="192">
        <f>GDAM_IEX!I43</f>
        <v>0</v>
      </c>
      <c r="AP43" s="192">
        <f>GDAM_IEX!O43</f>
        <v>0</v>
      </c>
      <c r="AQ43" s="192">
        <f>GDAM_PXI!I43</f>
        <v>0</v>
      </c>
      <c r="AR43" s="192">
        <f>GDAM_PXI!O43</f>
        <v>0</v>
      </c>
    </row>
    <row r="44" spans="1:44">
      <c r="A44" t="s">
        <v>86</v>
      </c>
      <c r="E44">
        <f>GT_NG!Q44</f>
        <v>8.1905044510385761</v>
      </c>
      <c r="F44">
        <f>GT_Spot!Q44</f>
        <v>0</v>
      </c>
      <c r="G44">
        <f>PPCL_NG!Q44</f>
        <v>0</v>
      </c>
      <c r="H44">
        <f>PPCL_Spot!Q44</f>
        <v>0</v>
      </c>
      <c r="I44">
        <f>Bawana_NG!Q44</f>
        <v>50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BYPL_ISGS_exbus!BB44</f>
        <v>570.45398236727613</v>
      </c>
      <c r="P44" s="77">
        <v>68.040000000000006</v>
      </c>
      <c r="Q44" s="77">
        <v>22.05</v>
      </c>
      <c r="R44" s="80">
        <v>24.899999999999995</v>
      </c>
      <c r="S44" s="80">
        <v>0</v>
      </c>
      <c r="T44" s="78">
        <f>SUMPRODUCT(LTA!F44:AJ44,LTA!F$101:AJ$101,LTA!F$104:AJ$104)</f>
        <v>138.82</v>
      </c>
      <c r="U44" s="78">
        <f>SUMPRODUCT(LTA!F44:AJ44,LTA!F$102:AJ$102,LTA!F$104:AJ$104)</f>
        <v>102.95</v>
      </c>
      <c r="V44" s="108">
        <f>SUMPRODUCT(MTOA!B44:G44,MTOA!B$102:G$102,MTOA!B$104:G$104)</f>
        <v>0</v>
      </c>
      <c r="W44" s="108">
        <f>SUMPRODUCT(MTOA!B44:G44,MTOA!B$101:G$101,MTOA!B$104:G$104)</f>
        <v>0</v>
      </c>
      <c r="X44">
        <v>0</v>
      </c>
      <c r="Y44" s="75">
        <f>IEX!I44</f>
        <v>0</v>
      </c>
      <c r="Z44" s="75">
        <f>IEX!O44</f>
        <v>-9</v>
      </c>
      <c r="AA44" s="117">
        <f>STOA!I44</f>
        <v>40.67</v>
      </c>
      <c r="AB44" s="117">
        <f>-STOA!O44</f>
        <v>-204.13</v>
      </c>
      <c r="AC44">
        <f t="shared" si="0"/>
        <v>11.454338454138377</v>
      </c>
      <c r="AD44">
        <f t="shared" si="1"/>
        <v>741.49014836417621</v>
      </c>
      <c r="AE44">
        <f>'IDT-1'!C44</f>
        <v>-39</v>
      </c>
      <c r="AF44" s="26"/>
      <c r="AG44">
        <f t="shared" si="2"/>
        <v>702.49014836417621</v>
      </c>
      <c r="AI44" s="75">
        <f>PXIL!I44</f>
        <v>0</v>
      </c>
      <c r="AJ44" s="75">
        <f>PXIL!O44</f>
        <v>0</v>
      </c>
      <c r="AK44" s="75">
        <f>RTM_IEX!I44</f>
        <v>0</v>
      </c>
      <c r="AL44" s="75">
        <f>RTM_IEX!O44</f>
        <v>-60</v>
      </c>
      <c r="AM44" s="75">
        <f>RTM_PXI!I44</f>
        <v>0</v>
      </c>
      <c r="AN44" s="75">
        <f>RTM_PXI!O44</f>
        <v>0</v>
      </c>
      <c r="AO44" s="192">
        <f>GDAM_IEX!I44</f>
        <v>0</v>
      </c>
      <c r="AP44" s="192">
        <f>GDAM_IEX!O44</f>
        <v>0</v>
      </c>
      <c r="AQ44" s="192">
        <f>GDAM_PXI!I44</f>
        <v>0</v>
      </c>
      <c r="AR44" s="192">
        <f>GDAM_PXI!O44</f>
        <v>0</v>
      </c>
    </row>
    <row r="45" spans="1:44">
      <c r="A45" t="s">
        <v>87</v>
      </c>
      <c r="E45">
        <f>GT_NG!Q45</f>
        <v>7.8317803660565719</v>
      </c>
      <c r="F45">
        <f>GT_Spot!Q45</f>
        <v>0</v>
      </c>
      <c r="G45">
        <f>PPCL_NG!Q45</f>
        <v>0</v>
      </c>
      <c r="H45">
        <f>PPCL_Spot!Q45</f>
        <v>0</v>
      </c>
      <c r="I45">
        <f>Bawana_NG!Q45</f>
        <v>50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BYPL_ISGS_exbus!BB45</f>
        <v>571.81032122014733</v>
      </c>
      <c r="P45" s="77">
        <v>68.040000000000006</v>
      </c>
      <c r="Q45" s="77">
        <v>22.05</v>
      </c>
      <c r="R45" s="80">
        <v>24.899999999999995</v>
      </c>
      <c r="S45" s="80">
        <v>0</v>
      </c>
      <c r="T45" s="78">
        <f>SUMPRODUCT(LTA!F45:AJ45,LTA!F$101:AJ$101,LTA!F$104:AJ$104)</f>
        <v>147.23000000000002</v>
      </c>
      <c r="U45" s="78">
        <f>SUMPRODUCT(LTA!F45:AJ45,LTA!F$102:AJ$102,LTA!F$104:AJ$104)</f>
        <v>102.96</v>
      </c>
      <c r="V45" s="108">
        <f>SUMPRODUCT(MTOA!B45:G45,MTOA!B$102:G$102,MTOA!B$104:G$104)</f>
        <v>0</v>
      </c>
      <c r="W45" s="108">
        <f>SUMPRODUCT(MTOA!B45:G45,MTOA!B$101:G$101,MTOA!B$104:G$104)</f>
        <v>0</v>
      </c>
      <c r="X45">
        <v>0</v>
      </c>
      <c r="Y45" s="75">
        <f>IEX!I45</f>
        <v>0</v>
      </c>
      <c r="Z45" s="75">
        <f>IEX!O45</f>
        <v>-9</v>
      </c>
      <c r="AA45" s="117">
        <f>STOA!I45</f>
        <v>43.370000000000005</v>
      </c>
      <c r="AB45" s="117">
        <f>-STOA!O45</f>
        <v>-204.13</v>
      </c>
      <c r="AC45">
        <f t="shared" si="0"/>
        <v>11.60536410170678</v>
      </c>
      <c r="AD45">
        <f t="shared" si="1"/>
        <v>748.45673748449724</v>
      </c>
      <c r="AE45">
        <f>'IDT-1'!C45</f>
        <v>-39</v>
      </c>
      <c r="AF45" s="26"/>
      <c r="AG45">
        <f t="shared" si="2"/>
        <v>709.45673748449724</v>
      </c>
      <c r="AI45" s="75">
        <f>PXIL!I45</f>
        <v>0</v>
      </c>
      <c r="AJ45" s="75">
        <f>PXIL!O45</f>
        <v>0</v>
      </c>
      <c r="AK45" s="75">
        <f>RTM_IEX!I45</f>
        <v>0</v>
      </c>
      <c r="AL45" s="75">
        <f>RTM_IEX!O45</f>
        <v>-65</v>
      </c>
      <c r="AM45" s="75">
        <f>RTM_PXI!I45</f>
        <v>0</v>
      </c>
      <c r="AN45" s="75">
        <f>RTM_PXI!O45</f>
        <v>0</v>
      </c>
      <c r="AO45" s="192">
        <f>GDAM_IEX!I45</f>
        <v>0</v>
      </c>
      <c r="AP45" s="192">
        <f>GDAM_IEX!O45</f>
        <v>0</v>
      </c>
      <c r="AQ45" s="192">
        <f>GDAM_PXI!I45</f>
        <v>0</v>
      </c>
      <c r="AR45" s="192">
        <f>GDAM_PXI!O45</f>
        <v>0</v>
      </c>
    </row>
    <row r="46" spans="1:44">
      <c r="A46" t="s">
        <v>88</v>
      </c>
      <c r="E46">
        <f>GT_NG!Q46</f>
        <v>7.8317803660565719</v>
      </c>
      <c r="F46">
        <f>GT_Spot!Q46</f>
        <v>0</v>
      </c>
      <c r="G46">
        <f>PPCL_NG!Q46</f>
        <v>0</v>
      </c>
      <c r="H46">
        <f>PPCL_Spot!Q46</f>
        <v>0</v>
      </c>
      <c r="I46">
        <f>Bawana_NG!Q46</f>
        <v>50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BYPL_ISGS_exbus!BB46</f>
        <v>571.81032122014733</v>
      </c>
      <c r="P46" s="77">
        <v>68.040000000000006</v>
      </c>
      <c r="Q46" s="77">
        <v>22.05</v>
      </c>
      <c r="R46" s="80">
        <v>24.899999999999995</v>
      </c>
      <c r="S46" s="80">
        <v>0</v>
      </c>
      <c r="T46" s="78">
        <f>SUMPRODUCT(LTA!F46:AJ46,LTA!F$101:AJ$101,LTA!F$104:AJ$104)</f>
        <v>150.82</v>
      </c>
      <c r="U46" s="78">
        <f>SUMPRODUCT(LTA!F46:AJ46,LTA!F$102:AJ$102,LTA!F$104:AJ$104)</f>
        <v>102.86</v>
      </c>
      <c r="V46" s="108">
        <f>SUMPRODUCT(MTOA!B46:G46,MTOA!B$102:G$102,MTOA!B$104:G$104)</f>
        <v>0</v>
      </c>
      <c r="W46" s="108">
        <f>SUMPRODUCT(MTOA!B46:G46,MTOA!B$101:G$101,MTOA!B$104:G$104)</f>
        <v>0</v>
      </c>
      <c r="X46">
        <v>0</v>
      </c>
      <c r="Y46" s="75">
        <f>IEX!I46</f>
        <v>0</v>
      </c>
      <c r="Z46" s="75">
        <f>IEX!O46</f>
        <v>-9</v>
      </c>
      <c r="AA46" s="117">
        <f>STOA!I46</f>
        <v>43.970000000000006</v>
      </c>
      <c r="AB46" s="117">
        <f>-STOA!O46</f>
        <v>-204.13</v>
      </c>
      <c r="AC46">
        <f t="shared" si="0"/>
        <v>11.375012276040916</v>
      </c>
      <c r="AD46">
        <f t="shared" si="1"/>
        <v>782.77708931016275</v>
      </c>
      <c r="AE46">
        <f>'IDT-1'!C46</f>
        <v>-39</v>
      </c>
      <c r="AF46" s="26"/>
      <c r="AG46">
        <f t="shared" si="2"/>
        <v>743.77708931016275</v>
      </c>
      <c r="AI46" s="75">
        <f>PXIL!I46</f>
        <v>0</v>
      </c>
      <c r="AJ46" s="75">
        <f>PXIL!O46</f>
        <v>0</v>
      </c>
      <c r="AK46" s="75">
        <f>RTM_IEX!I46</f>
        <v>0</v>
      </c>
      <c r="AL46" s="75">
        <f>RTM_IEX!O46</f>
        <v>-35</v>
      </c>
      <c r="AM46" s="75">
        <f>RTM_PXI!I46</f>
        <v>0</v>
      </c>
      <c r="AN46" s="75">
        <f>RTM_PXI!O46</f>
        <v>0</v>
      </c>
      <c r="AO46" s="192">
        <f>GDAM_IEX!I46</f>
        <v>0</v>
      </c>
      <c r="AP46" s="192">
        <f>GDAM_IEX!O46</f>
        <v>0</v>
      </c>
      <c r="AQ46" s="192">
        <f>GDAM_PXI!I46</f>
        <v>0</v>
      </c>
      <c r="AR46" s="192">
        <f>GDAM_PXI!O46</f>
        <v>0</v>
      </c>
    </row>
    <row r="47" spans="1:44">
      <c r="A47" t="s">
        <v>89</v>
      </c>
      <c r="E47">
        <f>GT_NG!Q47</f>
        <v>7.8317803660565719</v>
      </c>
      <c r="F47">
        <f>GT_Spot!Q47</f>
        <v>0</v>
      </c>
      <c r="G47">
        <f>PPCL_NG!Q47</f>
        <v>0</v>
      </c>
      <c r="H47">
        <f>PPCL_Spot!Q47</f>
        <v>0</v>
      </c>
      <c r="I47">
        <f>Bawana_NG!Q47</f>
        <v>50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BYPL_ISGS_exbus!BB47</f>
        <v>579.56568392286329</v>
      </c>
      <c r="P47" s="77">
        <v>68.040000000000006</v>
      </c>
      <c r="Q47" s="77">
        <v>22.05</v>
      </c>
      <c r="R47" s="80">
        <v>24.899999999999995</v>
      </c>
      <c r="S47" s="80">
        <v>0</v>
      </c>
      <c r="T47" s="78">
        <f>SUMPRODUCT(LTA!F47:AJ47,LTA!F$101:AJ$101,LTA!F$104:AJ$104)</f>
        <v>154.22999999999999</v>
      </c>
      <c r="U47" s="78">
        <f>SUMPRODUCT(LTA!F47:AJ47,LTA!F$102:AJ$102,LTA!F$104:AJ$104)</f>
        <v>102.62</v>
      </c>
      <c r="V47" s="108">
        <f>SUMPRODUCT(MTOA!B47:G47,MTOA!B$102:G$102,MTOA!B$104:G$104)</f>
        <v>0</v>
      </c>
      <c r="W47" s="108">
        <f>SUMPRODUCT(MTOA!B47:G47,MTOA!B$101:G$101,MTOA!B$104:G$104)</f>
        <v>0</v>
      </c>
      <c r="X47">
        <v>0</v>
      </c>
      <c r="Y47" s="75">
        <f>IEX!I47</f>
        <v>0</v>
      </c>
      <c r="Z47" s="75">
        <f>IEX!O47</f>
        <v>0</v>
      </c>
      <c r="AA47" s="117">
        <f>STOA!I47</f>
        <v>43.970000000000006</v>
      </c>
      <c r="AB47" s="117">
        <f>-STOA!O47</f>
        <v>-204.13</v>
      </c>
      <c r="AC47">
        <f t="shared" si="0"/>
        <v>11.701986783401896</v>
      </c>
      <c r="AD47">
        <f t="shared" si="1"/>
        <v>767.37547750551778</v>
      </c>
      <c r="AE47">
        <f>'IDT-1'!C47</f>
        <v>-49</v>
      </c>
      <c r="AF47" s="26"/>
      <c r="AG47">
        <f t="shared" si="2"/>
        <v>718.37547750551778</v>
      </c>
      <c r="AI47" s="75">
        <f>PXIL!I47</f>
        <v>0</v>
      </c>
      <c r="AJ47" s="75">
        <f>PXIL!O47</f>
        <v>0</v>
      </c>
      <c r="AK47" s="75">
        <f>RTM_IEX!I47</f>
        <v>0</v>
      </c>
      <c r="AL47" s="75">
        <f>RTM_IEX!O47</f>
        <v>-70</v>
      </c>
      <c r="AM47" s="75">
        <f>RTM_PXI!I47</f>
        <v>0</v>
      </c>
      <c r="AN47" s="75">
        <f>RTM_PXI!O47</f>
        <v>0</v>
      </c>
      <c r="AO47" s="192">
        <f>GDAM_IEX!I47</f>
        <v>0</v>
      </c>
      <c r="AP47" s="192">
        <f>GDAM_IEX!O47</f>
        <v>0</v>
      </c>
      <c r="AQ47" s="192">
        <f>GDAM_PXI!I47</f>
        <v>0</v>
      </c>
      <c r="AR47" s="192">
        <f>GDAM_PXI!O47</f>
        <v>0</v>
      </c>
    </row>
    <row r="48" spans="1:44">
      <c r="A48" t="s">
        <v>90</v>
      </c>
      <c r="E48">
        <f>GT_NG!Q48</f>
        <v>7.8317803660565719</v>
      </c>
      <c r="F48">
        <f>GT_Spot!Q48</f>
        <v>0</v>
      </c>
      <c r="G48">
        <f>PPCL_NG!Q48</f>
        <v>0</v>
      </c>
      <c r="H48">
        <f>PPCL_Spot!Q48</f>
        <v>0</v>
      </c>
      <c r="I48">
        <f>Bawana_NG!Q48</f>
        <v>50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BYPL_ISGS_exbus!BB48</f>
        <v>579.56568392286329</v>
      </c>
      <c r="P48" s="77">
        <v>68.040000000000006</v>
      </c>
      <c r="Q48" s="77">
        <v>22.05</v>
      </c>
      <c r="R48" s="80">
        <v>24.899999999999995</v>
      </c>
      <c r="S48" s="80">
        <v>0</v>
      </c>
      <c r="T48" s="78">
        <f>SUMPRODUCT(LTA!F48:AJ48,LTA!F$101:AJ$101,LTA!F$104:AJ$104)</f>
        <v>157.11999999999998</v>
      </c>
      <c r="U48" s="78">
        <f>SUMPRODUCT(LTA!F48:AJ48,LTA!F$102:AJ$102,LTA!F$104:AJ$104)</f>
        <v>102.42999999999999</v>
      </c>
      <c r="V48" s="108">
        <f>SUMPRODUCT(MTOA!B48:G48,MTOA!B$102:G$102,MTOA!B$104:G$104)</f>
        <v>0</v>
      </c>
      <c r="W48" s="108">
        <f>SUMPRODUCT(MTOA!B48:G48,MTOA!B$101:G$101,MTOA!B$104:G$104)</f>
        <v>0</v>
      </c>
      <c r="X48">
        <v>0</v>
      </c>
      <c r="Y48" s="75">
        <f>IEX!I48</f>
        <v>0</v>
      </c>
      <c r="Z48" s="75">
        <f>IEX!O48</f>
        <v>0</v>
      </c>
      <c r="AA48" s="117">
        <f>STOA!I48</f>
        <v>43.970000000000006</v>
      </c>
      <c r="AB48" s="117">
        <f>-STOA!O48</f>
        <v>-204.13</v>
      </c>
      <c r="AC48">
        <f t="shared" si="0"/>
        <v>11.725746783401897</v>
      </c>
      <c r="AD48">
        <f t="shared" si="1"/>
        <v>770.0517175055179</v>
      </c>
      <c r="AE48">
        <f>'IDT-1'!C48</f>
        <v>-49</v>
      </c>
      <c r="AF48" s="26"/>
      <c r="AG48">
        <f t="shared" si="2"/>
        <v>721.0517175055179</v>
      </c>
      <c r="AI48" s="75">
        <f>PXIL!I48</f>
        <v>0</v>
      </c>
      <c r="AJ48" s="75">
        <f>PXIL!O48</f>
        <v>0</v>
      </c>
      <c r="AK48" s="75">
        <f>RTM_IEX!I48</f>
        <v>0</v>
      </c>
      <c r="AL48" s="75">
        <f>RTM_IEX!O48</f>
        <v>-70</v>
      </c>
      <c r="AM48" s="75">
        <f>RTM_PXI!I48</f>
        <v>0</v>
      </c>
      <c r="AN48" s="75">
        <f>RTM_PXI!O48</f>
        <v>0</v>
      </c>
      <c r="AO48" s="192">
        <f>GDAM_IEX!I48</f>
        <v>0</v>
      </c>
      <c r="AP48" s="192">
        <f>GDAM_IEX!O48</f>
        <v>0</v>
      </c>
      <c r="AQ48" s="192">
        <f>GDAM_PXI!I48</f>
        <v>0</v>
      </c>
      <c r="AR48" s="192">
        <f>GDAM_PXI!O48</f>
        <v>0</v>
      </c>
    </row>
    <row r="49" spans="1:44">
      <c r="A49" t="s">
        <v>91</v>
      </c>
      <c r="E49">
        <f>GT_NG!Q49</f>
        <v>7.8317803660565719</v>
      </c>
      <c r="F49">
        <f>GT_Spot!Q49</f>
        <v>0</v>
      </c>
      <c r="G49">
        <f>PPCL_NG!Q49</f>
        <v>0</v>
      </c>
      <c r="H49">
        <f>PPCL_Spot!Q49</f>
        <v>0</v>
      </c>
      <c r="I49">
        <f>Bawana_NG!Q49</f>
        <v>50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BYPL_ISGS_exbus!BB49</f>
        <v>523.79995552020182</v>
      </c>
      <c r="P49" s="77">
        <v>68.040000000000006</v>
      </c>
      <c r="Q49" s="77">
        <v>22.05</v>
      </c>
      <c r="R49" s="80">
        <v>24.899999999999995</v>
      </c>
      <c r="S49" s="80">
        <v>0</v>
      </c>
      <c r="T49" s="78">
        <f>SUMPRODUCT(LTA!F49:AJ49,LTA!F$101:AJ$101,LTA!F$104:AJ$104)</f>
        <v>158.26999999999998</v>
      </c>
      <c r="U49" s="78">
        <f>SUMPRODUCT(LTA!F49:AJ49,LTA!F$102:AJ$102,LTA!F$104:AJ$104)</f>
        <v>102.16</v>
      </c>
      <c r="V49" s="108">
        <f>SUMPRODUCT(MTOA!B49:G49,MTOA!B$102:G$102,MTOA!B$104:G$104)</f>
        <v>0</v>
      </c>
      <c r="W49" s="108">
        <f>SUMPRODUCT(MTOA!B49:G49,MTOA!B$101:G$101,MTOA!B$104:G$104)</f>
        <v>0</v>
      </c>
      <c r="X49">
        <v>0</v>
      </c>
      <c r="Y49" s="75">
        <f>IEX!I49</f>
        <v>0</v>
      </c>
      <c r="Z49" s="75">
        <f>IEX!O49</f>
        <v>0</v>
      </c>
      <c r="AA49" s="117">
        <f>STOA!I49</f>
        <v>43.970000000000006</v>
      </c>
      <c r="AB49" s="117">
        <f>-STOA!O49</f>
        <v>-204.13</v>
      </c>
      <c r="AC49">
        <f t="shared" si="0"/>
        <v>10.773787446904803</v>
      </c>
      <c r="AD49">
        <f t="shared" si="1"/>
        <v>803.44794843935358</v>
      </c>
      <c r="AE49">
        <f>'IDT-1'!C49</f>
        <v>-44</v>
      </c>
      <c r="AF49" s="26"/>
      <c r="AG49">
        <f t="shared" si="2"/>
        <v>759.44794843935358</v>
      </c>
      <c r="AI49" s="75">
        <f>PXIL!I49</f>
        <v>0</v>
      </c>
      <c r="AJ49" s="75">
        <f>PXIL!O49</f>
        <v>0</v>
      </c>
      <c r="AK49" s="75">
        <f>RTM_IEX!I49</f>
        <v>17.329999999999998</v>
      </c>
      <c r="AL49" s="75">
        <f>RTM_IEX!O49</f>
        <v>0</v>
      </c>
      <c r="AM49" s="75">
        <f>RTM_PXI!I49</f>
        <v>0</v>
      </c>
      <c r="AN49" s="75">
        <f>RTM_PXI!O49</f>
        <v>0</v>
      </c>
      <c r="AO49" s="192">
        <f>GDAM_IEX!I49</f>
        <v>0</v>
      </c>
      <c r="AP49" s="192">
        <f>GDAM_IEX!O49</f>
        <v>0</v>
      </c>
      <c r="AQ49" s="192">
        <f>GDAM_PXI!I49</f>
        <v>0</v>
      </c>
      <c r="AR49" s="192">
        <f>GDAM_PXI!O49</f>
        <v>0</v>
      </c>
    </row>
    <row r="50" spans="1:44">
      <c r="A50" t="s">
        <v>92</v>
      </c>
      <c r="E50">
        <f>GT_NG!Q50</f>
        <v>7.8317803660565719</v>
      </c>
      <c r="F50">
        <f>GT_Spot!Q50</f>
        <v>0</v>
      </c>
      <c r="G50">
        <f>PPCL_NG!Q50</f>
        <v>0</v>
      </c>
      <c r="H50">
        <f>PPCL_Spot!Q50</f>
        <v>0</v>
      </c>
      <c r="I50">
        <f>Bawana_NG!Q50</f>
        <v>50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BYPL_ISGS_exbus!BB50</f>
        <v>523.79888954994499</v>
      </c>
      <c r="P50" s="77">
        <v>68.040000000000006</v>
      </c>
      <c r="Q50" s="77">
        <v>22.05</v>
      </c>
      <c r="R50" s="80">
        <v>24.899999999999995</v>
      </c>
      <c r="S50" s="80">
        <v>0</v>
      </c>
      <c r="T50" s="78">
        <f>SUMPRODUCT(LTA!F50:AJ50,LTA!F$101:AJ$101,LTA!F$104:AJ$104)</f>
        <v>158.59</v>
      </c>
      <c r="U50" s="78">
        <f>SUMPRODUCT(LTA!F50:AJ50,LTA!F$102:AJ$102,LTA!F$104:AJ$104)</f>
        <v>101.92999999999999</v>
      </c>
      <c r="V50" s="108">
        <f>SUMPRODUCT(MTOA!B50:G50,MTOA!B$102:G$102,MTOA!B$104:G$104)</f>
        <v>0</v>
      </c>
      <c r="W50" s="108">
        <f>SUMPRODUCT(MTOA!B50:G50,MTOA!B$101:G$101,MTOA!B$104:G$104)</f>
        <v>0</v>
      </c>
      <c r="X50">
        <v>0</v>
      </c>
      <c r="Y50" s="75">
        <f>IEX!I50</f>
        <v>0</v>
      </c>
      <c r="Z50" s="75">
        <f>IEX!O50</f>
        <v>-9</v>
      </c>
      <c r="AA50" s="117">
        <f>STOA!I50</f>
        <v>43.970000000000006</v>
      </c>
      <c r="AB50" s="117">
        <f>-STOA!O50</f>
        <v>-204.13</v>
      </c>
      <c r="AC50">
        <f t="shared" si="0"/>
        <v>10.879531764510206</v>
      </c>
      <c r="AD50">
        <f t="shared" si="1"/>
        <v>757.10113815149123</v>
      </c>
      <c r="AE50">
        <f>'IDT-1'!C50</f>
        <v>-34</v>
      </c>
      <c r="AF50" s="26"/>
      <c r="AG50">
        <f t="shared" si="2"/>
        <v>723.10113815149123</v>
      </c>
      <c r="AI50" s="75">
        <f>PXIL!I50</f>
        <v>0</v>
      </c>
      <c r="AJ50" s="75">
        <f>PXIL!O50</f>
        <v>0</v>
      </c>
      <c r="AK50" s="75">
        <f>RTM_IEX!I50</f>
        <v>0</v>
      </c>
      <c r="AL50" s="75">
        <f>RTM_IEX!O50</f>
        <v>-20</v>
      </c>
      <c r="AM50" s="75">
        <f>RTM_PXI!I50</f>
        <v>0</v>
      </c>
      <c r="AN50" s="75">
        <f>RTM_PXI!O50</f>
        <v>0</v>
      </c>
      <c r="AO50" s="192">
        <f>GDAM_IEX!I50</f>
        <v>0</v>
      </c>
      <c r="AP50" s="192">
        <f>GDAM_IEX!O50</f>
        <v>0</v>
      </c>
      <c r="AQ50" s="192">
        <f>GDAM_PXI!I50</f>
        <v>0</v>
      </c>
      <c r="AR50" s="192">
        <f>GDAM_PXI!O50</f>
        <v>0</v>
      </c>
    </row>
    <row r="51" spans="1:44">
      <c r="A51" t="s">
        <v>93</v>
      </c>
      <c r="E51">
        <f>GT_NG!Q51</f>
        <v>7.8317803660565719</v>
      </c>
      <c r="F51">
        <f>GT_Spot!Q51</f>
        <v>0</v>
      </c>
      <c r="G51">
        <f>PPCL_NG!Q51</f>
        <v>0</v>
      </c>
      <c r="H51">
        <f>PPCL_Spot!Q51</f>
        <v>0</v>
      </c>
      <c r="I51">
        <f>Bawana_NG!Q51</f>
        <v>50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BYPL_ISGS_exbus!BB51</f>
        <v>522.87784606271123</v>
      </c>
      <c r="P51" s="77">
        <v>68.040000000000006</v>
      </c>
      <c r="Q51" s="77">
        <v>22.05</v>
      </c>
      <c r="R51" s="80">
        <v>24.899999999999995</v>
      </c>
      <c r="S51" s="80">
        <v>0</v>
      </c>
      <c r="T51" s="78">
        <f>SUMPRODUCT(LTA!F51:AJ51,LTA!F$101:AJ$101,LTA!F$104:AJ$104)</f>
        <v>157.57</v>
      </c>
      <c r="U51" s="78">
        <f>SUMPRODUCT(LTA!F51:AJ51,LTA!F$102:AJ$102,LTA!F$104:AJ$104)</f>
        <v>101.92</v>
      </c>
      <c r="V51" s="108">
        <f>SUMPRODUCT(MTOA!B51:G51,MTOA!B$102:G$102,MTOA!B$104:G$104)</f>
        <v>0</v>
      </c>
      <c r="W51" s="108">
        <f>SUMPRODUCT(MTOA!B51:G51,MTOA!B$101:G$101,MTOA!B$104:G$104)</f>
        <v>0</v>
      </c>
      <c r="X51">
        <v>0</v>
      </c>
      <c r="Y51" s="75">
        <f>IEX!I51</f>
        <v>0</v>
      </c>
      <c r="Z51" s="75">
        <f>IEX!O51</f>
        <v>-9</v>
      </c>
      <c r="AA51" s="117">
        <f>STOA!I51</f>
        <v>43.970000000000006</v>
      </c>
      <c r="AB51" s="117">
        <f>-STOA!O51</f>
        <v>-204.13</v>
      </c>
      <c r="AC51">
        <f t="shared" si="0"/>
        <v>10.88011883686694</v>
      </c>
      <c r="AD51">
        <f t="shared" si="1"/>
        <v>753.14950759190071</v>
      </c>
      <c r="AE51">
        <f>'IDT-1'!C51</f>
        <v>-39</v>
      </c>
      <c r="AF51" s="26"/>
      <c r="AG51">
        <f t="shared" si="2"/>
        <v>714.14950759190071</v>
      </c>
      <c r="AI51" s="75">
        <f>PXIL!I51</f>
        <v>0</v>
      </c>
      <c r="AJ51" s="75">
        <f>PXIL!O51</f>
        <v>0</v>
      </c>
      <c r="AK51" s="75">
        <f>RTM_IEX!I51</f>
        <v>0</v>
      </c>
      <c r="AL51" s="75">
        <f>RTM_IEX!O51</f>
        <v>-22</v>
      </c>
      <c r="AM51" s="75">
        <f>RTM_PXI!I51</f>
        <v>0</v>
      </c>
      <c r="AN51" s="75">
        <f>RTM_PXI!O51</f>
        <v>0</v>
      </c>
      <c r="AO51" s="192">
        <f>GDAM_IEX!I51</f>
        <v>0</v>
      </c>
      <c r="AP51" s="192">
        <f>GDAM_IEX!O51</f>
        <v>0</v>
      </c>
      <c r="AQ51" s="192">
        <f>GDAM_PXI!I51</f>
        <v>0</v>
      </c>
      <c r="AR51" s="192">
        <f>GDAM_PXI!O51</f>
        <v>0</v>
      </c>
    </row>
    <row r="52" spans="1:44">
      <c r="A52" t="s">
        <v>94</v>
      </c>
      <c r="E52">
        <f>GT_NG!Q52</f>
        <v>7.8317803660565719</v>
      </c>
      <c r="F52">
        <f>GT_Spot!Q52</f>
        <v>0</v>
      </c>
      <c r="G52">
        <f>PPCL_NG!Q52</f>
        <v>0</v>
      </c>
      <c r="H52">
        <f>PPCL_Spot!Q52</f>
        <v>0</v>
      </c>
      <c r="I52">
        <f>Bawana_NG!Q52</f>
        <v>50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BYPL_ISGS_exbus!BB52</f>
        <v>522.87573044509452</v>
      </c>
      <c r="P52" s="77">
        <v>68.040000000000006</v>
      </c>
      <c r="Q52" s="77">
        <v>22.05</v>
      </c>
      <c r="R52" s="80">
        <v>24.899999999999995</v>
      </c>
      <c r="S52" s="80">
        <v>0</v>
      </c>
      <c r="T52" s="78">
        <f>SUMPRODUCT(LTA!F52:AJ52,LTA!F$101:AJ$101,LTA!F$104:AJ$104)</f>
        <v>157.88</v>
      </c>
      <c r="U52" s="78">
        <f>SUMPRODUCT(LTA!F52:AJ52,LTA!F$102:AJ$102,LTA!F$104:AJ$104)</f>
        <v>101.89</v>
      </c>
      <c r="V52" s="108">
        <f>SUMPRODUCT(MTOA!B52:G52,MTOA!B$102:G$102,MTOA!B$104:G$104)</f>
        <v>0</v>
      </c>
      <c r="W52" s="108">
        <f>SUMPRODUCT(MTOA!B52:G52,MTOA!B$101:G$101,MTOA!B$104:G$104)</f>
        <v>0</v>
      </c>
      <c r="X52">
        <v>0</v>
      </c>
      <c r="Y52" s="75">
        <f>IEX!I52</f>
        <v>0</v>
      </c>
      <c r="Z52" s="75">
        <f>IEX!O52</f>
        <v>-9</v>
      </c>
      <c r="AA52" s="117">
        <f>STOA!I52</f>
        <v>43.970000000000006</v>
      </c>
      <c r="AB52" s="117">
        <f>-STOA!O52</f>
        <v>-204.13</v>
      </c>
      <c r="AC52">
        <f t="shared" si="0"/>
        <v>10.900320474476306</v>
      </c>
      <c r="AD52">
        <f t="shared" si="1"/>
        <v>751.40719033667472</v>
      </c>
      <c r="AE52">
        <f>'IDT-1'!C52</f>
        <v>-44</v>
      </c>
      <c r="AF52" s="26"/>
      <c r="AG52">
        <f t="shared" si="2"/>
        <v>707.40719033667472</v>
      </c>
      <c r="AI52" s="75">
        <f>PXIL!I52</f>
        <v>0</v>
      </c>
      <c r="AJ52" s="75">
        <f>PXIL!O52</f>
        <v>0</v>
      </c>
      <c r="AK52" s="75">
        <f>RTM_IEX!I52</f>
        <v>0</v>
      </c>
      <c r="AL52" s="75">
        <f>RTM_IEX!O52</f>
        <v>-24</v>
      </c>
      <c r="AM52" s="75">
        <f>RTM_PXI!I52</f>
        <v>0</v>
      </c>
      <c r="AN52" s="75">
        <f>RTM_PXI!O52</f>
        <v>0</v>
      </c>
      <c r="AO52" s="192">
        <f>GDAM_IEX!I52</f>
        <v>0</v>
      </c>
      <c r="AP52" s="192">
        <f>GDAM_IEX!O52</f>
        <v>0</v>
      </c>
      <c r="AQ52" s="192">
        <f>GDAM_PXI!I52</f>
        <v>0</v>
      </c>
      <c r="AR52" s="192">
        <f>GDAM_PXI!O52</f>
        <v>0</v>
      </c>
    </row>
    <row r="53" spans="1:44">
      <c r="A53" t="s">
        <v>95</v>
      </c>
      <c r="E53">
        <f>GT_NG!Q53</f>
        <v>7.8317803660565719</v>
      </c>
      <c r="F53">
        <f>GT_Spot!Q53</f>
        <v>0</v>
      </c>
      <c r="G53">
        <f>PPCL_NG!Q53</f>
        <v>0</v>
      </c>
      <c r="H53">
        <f>PPCL_Spot!Q53</f>
        <v>0</v>
      </c>
      <c r="I53">
        <f>Bawana_NG!Q53</f>
        <v>50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BYPL_ISGS_exbus!BB53</f>
        <v>524.22113319163054</v>
      </c>
      <c r="P53" s="77">
        <v>68.040000000000006</v>
      </c>
      <c r="Q53" s="77">
        <v>22.05</v>
      </c>
      <c r="R53" s="80">
        <v>24.899999999999995</v>
      </c>
      <c r="S53" s="80">
        <v>0</v>
      </c>
      <c r="T53" s="78">
        <f>SUMPRODUCT(LTA!F53:AJ53,LTA!F$101:AJ$101,LTA!F$104:AJ$104)</f>
        <v>157.65</v>
      </c>
      <c r="U53" s="78">
        <f>SUMPRODUCT(LTA!F53:AJ53,LTA!F$102:AJ$102,LTA!F$104:AJ$104)</f>
        <v>101.86</v>
      </c>
      <c r="V53" s="108">
        <f>SUMPRODUCT(MTOA!B53:G53,MTOA!B$102:G$102,MTOA!B$104:G$104)</f>
        <v>0</v>
      </c>
      <c r="W53" s="108">
        <f>SUMPRODUCT(MTOA!B53:G53,MTOA!B$101:G$101,MTOA!B$104:G$104)</f>
        <v>0</v>
      </c>
      <c r="X53">
        <v>0</v>
      </c>
      <c r="Y53" s="75">
        <f>IEX!I53</f>
        <v>0</v>
      </c>
      <c r="Z53" s="75">
        <f>IEX!O53</f>
        <v>-9</v>
      </c>
      <c r="AA53" s="117">
        <f>STOA!I53</f>
        <v>43.970000000000006</v>
      </c>
      <c r="AB53" s="117">
        <f>-STOA!O53</f>
        <v>-204.13</v>
      </c>
      <c r="AC53">
        <f t="shared" si="0"/>
        <v>10.87435950855704</v>
      </c>
      <c r="AD53">
        <f t="shared" si="1"/>
        <v>756.51855404912999</v>
      </c>
      <c r="AE53">
        <f>'IDT-1'!C53</f>
        <v>-49</v>
      </c>
      <c r="AF53" s="26"/>
      <c r="AG53">
        <f t="shared" si="2"/>
        <v>707.51855404912999</v>
      </c>
      <c r="AI53" s="75">
        <f>PXIL!I53</f>
        <v>0</v>
      </c>
      <c r="AJ53" s="75">
        <f>PXIL!O53</f>
        <v>0</v>
      </c>
      <c r="AK53" s="75">
        <f>RTM_IEX!I53</f>
        <v>0</v>
      </c>
      <c r="AL53" s="75">
        <f>RTM_IEX!O53</f>
        <v>-20</v>
      </c>
      <c r="AM53" s="75">
        <f>RTM_PXI!I53</f>
        <v>0</v>
      </c>
      <c r="AN53" s="75">
        <f>RTM_PXI!O53</f>
        <v>0</v>
      </c>
      <c r="AO53" s="192">
        <f>GDAM_IEX!I53</f>
        <v>0</v>
      </c>
      <c r="AP53" s="192">
        <f>GDAM_IEX!O53</f>
        <v>0</v>
      </c>
      <c r="AQ53" s="192">
        <f>GDAM_PXI!I53</f>
        <v>0</v>
      </c>
      <c r="AR53" s="192">
        <f>GDAM_PXI!O53</f>
        <v>0</v>
      </c>
    </row>
    <row r="54" spans="1:44">
      <c r="A54" t="s">
        <v>96</v>
      </c>
      <c r="E54">
        <f>GT_NG!Q54</f>
        <v>7.8317803660565719</v>
      </c>
      <c r="F54">
        <f>GT_Spot!Q54</f>
        <v>0</v>
      </c>
      <c r="G54">
        <f>PPCL_NG!Q54</f>
        <v>0</v>
      </c>
      <c r="H54">
        <f>PPCL_Spot!Q54</f>
        <v>0</v>
      </c>
      <c r="I54">
        <f>Bawana_NG!Q54</f>
        <v>50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BYPL_ISGS_exbus!BB54</f>
        <v>524.2257671136997</v>
      </c>
      <c r="P54" s="77">
        <v>68.040000000000006</v>
      </c>
      <c r="Q54" s="77">
        <v>22.05</v>
      </c>
      <c r="R54" s="80">
        <v>24.899999999999995</v>
      </c>
      <c r="S54" s="80">
        <v>0</v>
      </c>
      <c r="T54" s="78">
        <f>SUMPRODUCT(LTA!F54:AJ54,LTA!F$101:AJ$101,LTA!F$104:AJ$104)</f>
        <v>157.44</v>
      </c>
      <c r="U54" s="78">
        <f>SUMPRODUCT(LTA!F54:AJ54,LTA!F$102:AJ$102,LTA!F$104:AJ$104)</f>
        <v>101.87</v>
      </c>
      <c r="V54" s="108">
        <f>SUMPRODUCT(MTOA!B54:G54,MTOA!B$102:G$102,MTOA!B$104:G$104)</f>
        <v>0</v>
      </c>
      <c r="W54" s="108">
        <f>SUMPRODUCT(MTOA!B54:G54,MTOA!B$101:G$101,MTOA!B$104:G$104)</f>
        <v>0</v>
      </c>
      <c r="X54">
        <v>0</v>
      </c>
      <c r="Y54" s="75">
        <f>IEX!I54</f>
        <v>0</v>
      </c>
      <c r="Z54" s="75">
        <f>IEX!O54</f>
        <v>-9</v>
      </c>
      <c r="AA54" s="117">
        <f>STOA!I54</f>
        <v>43.970000000000006</v>
      </c>
      <c r="AB54" s="117">
        <f>-STOA!O54</f>
        <v>-204.13</v>
      </c>
      <c r="AC54">
        <f t="shared" si="0"/>
        <v>10.872640287071247</v>
      </c>
      <c r="AD54">
        <f t="shared" si="1"/>
        <v>756.32490719268492</v>
      </c>
      <c r="AE54">
        <f>'IDT-1'!C54</f>
        <v>-59</v>
      </c>
      <c r="AF54" s="26"/>
      <c r="AG54">
        <f t="shared" si="2"/>
        <v>697.32490719268492</v>
      </c>
      <c r="AI54" s="75">
        <f>PXIL!I54</f>
        <v>0</v>
      </c>
      <c r="AJ54" s="75">
        <f>PXIL!O54</f>
        <v>0</v>
      </c>
      <c r="AK54" s="75">
        <f>RTM_IEX!I54</f>
        <v>0</v>
      </c>
      <c r="AL54" s="75">
        <f>RTM_IEX!O54</f>
        <v>-20</v>
      </c>
      <c r="AM54" s="75">
        <f>RTM_PXI!I54</f>
        <v>0</v>
      </c>
      <c r="AN54" s="75">
        <f>RTM_PXI!O54</f>
        <v>0</v>
      </c>
      <c r="AO54" s="192">
        <f>GDAM_IEX!I54</f>
        <v>0</v>
      </c>
      <c r="AP54" s="192">
        <f>GDAM_IEX!O54</f>
        <v>0</v>
      </c>
      <c r="AQ54" s="192">
        <f>GDAM_PXI!I54</f>
        <v>0</v>
      </c>
      <c r="AR54" s="192">
        <f>GDAM_PXI!O54</f>
        <v>0</v>
      </c>
    </row>
    <row r="55" spans="1:44">
      <c r="A55" t="s">
        <v>97</v>
      </c>
      <c r="E55">
        <f>GT_NG!Q55</f>
        <v>7.8317803660565719</v>
      </c>
      <c r="F55">
        <f>GT_Spot!Q55</f>
        <v>0</v>
      </c>
      <c r="G55">
        <f>PPCL_NG!Q55</f>
        <v>0</v>
      </c>
      <c r="H55">
        <f>PPCL_Spot!Q55</f>
        <v>0</v>
      </c>
      <c r="I55">
        <f>Bawana_NG!Q55</f>
        <v>49.997647280255975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BYPL_ISGS_exbus!BB55</f>
        <v>531.1355308693345</v>
      </c>
      <c r="P55" s="77">
        <v>68.040000000000006</v>
      </c>
      <c r="Q55" s="77">
        <v>22.05</v>
      </c>
      <c r="R55" s="80">
        <v>24.899999999999995</v>
      </c>
      <c r="S55" s="80">
        <v>0</v>
      </c>
      <c r="T55" s="78">
        <f>SUMPRODUCT(LTA!F55:AJ55,LTA!F$101:AJ$101,LTA!F$104:AJ$104)</f>
        <v>156.57999999999998</v>
      </c>
      <c r="U55" s="78">
        <f>SUMPRODUCT(LTA!F55:AJ55,LTA!F$102:AJ$102,LTA!F$104:AJ$104)</f>
        <v>101.8</v>
      </c>
      <c r="V55" s="108">
        <f>SUMPRODUCT(MTOA!B55:G55,MTOA!B$102:G$102,MTOA!B$104:G$104)</f>
        <v>0</v>
      </c>
      <c r="W55" s="108">
        <f>SUMPRODUCT(MTOA!B55:G55,MTOA!B$101:G$101,MTOA!B$104:G$104)</f>
        <v>0</v>
      </c>
      <c r="X55">
        <v>0</v>
      </c>
      <c r="Y55" s="75">
        <f>IEX!I55</f>
        <v>0</v>
      </c>
      <c r="Z55" s="75">
        <f>IEX!O55</f>
        <v>-19</v>
      </c>
      <c r="AA55" s="117">
        <f>STOA!I55</f>
        <v>43.970000000000006</v>
      </c>
      <c r="AB55" s="117">
        <f>-STOA!O55</f>
        <v>-204.13</v>
      </c>
      <c r="AC55">
        <f t="shared" si="0"/>
        <v>11.235975967463924</v>
      </c>
      <c r="AD55">
        <f t="shared" si="1"/>
        <v>726.93898254818293</v>
      </c>
      <c r="AE55">
        <f>'IDT-1'!C55</f>
        <v>-70</v>
      </c>
      <c r="AF55" s="26"/>
      <c r="AG55">
        <f t="shared" si="2"/>
        <v>656.93898254818293</v>
      </c>
      <c r="AI55" s="75">
        <f>PXIL!I55</f>
        <v>0</v>
      </c>
      <c r="AJ55" s="75">
        <f>PXIL!O55</f>
        <v>0</v>
      </c>
      <c r="AK55" s="75">
        <f>RTM_IEX!I55</f>
        <v>0</v>
      </c>
      <c r="AL55" s="75">
        <f>RTM_IEX!O55</f>
        <v>-45</v>
      </c>
      <c r="AM55" s="75">
        <f>RTM_PXI!I55</f>
        <v>0</v>
      </c>
      <c r="AN55" s="75">
        <f>RTM_PXI!O55</f>
        <v>0</v>
      </c>
      <c r="AO55" s="192">
        <f>GDAM_IEX!I55</f>
        <v>0</v>
      </c>
      <c r="AP55" s="192">
        <f>GDAM_IEX!O55</f>
        <v>0</v>
      </c>
      <c r="AQ55" s="192">
        <f>GDAM_PXI!I55</f>
        <v>0</v>
      </c>
      <c r="AR55" s="192">
        <f>GDAM_PXI!O55</f>
        <v>0</v>
      </c>
    </row>
    <row r="56" spans="1:44">
      <c r="A56" t="s">
        <v>98</v>
      </c>
      <c r="E56">
        <f>GT_NG!Q56</f>
        <v>7.8317803660565719</v>
      </c>
      <c r="F56">
        <f>GT_Spot!Q56</f>
        <v>0</v>
      </c>
      <c r="G56">
        <f>PPCL_NG!Q56</f>
        <v>0</v>
      </c>
      <c r="H56">
        <f>PPCL_Spot!Q56</f>
        <v>0</v>
      </c>
      <c r="I56">
        <f>Bawana_NG!Q56</f>
        <v>49.997647280255975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BYPL_ISGS_exbus!BB56</f>
        <v>531.13681880231275</v>
      </c>
      <c r="P56" s="77">
        <v>68.040000000000006</v>
      </c>
      <c r="Q56" s="77">
        <v>22.05</v>
      </c>
      <c r="R56" s="80">
        <v>24.899999999999995</v>
      </c>
      <c r="S56" s="80">
        <v>0</v>
      </c>
      <c r="T56" s="78">
        <f>SUMPRODUCT(LTA!F56:AJ56,LTA!F$101:AJ$101,LTA!F$104:AJ$104)</f>
        <v>154.81</v>
      </c>
      <c r="U56" s="78">
        <f>SUMPRODUCT(LTA!F56:AJ56,LTA!F$102:AJ$102,LTA!F$104:AJ$104)</f>
        <v>101.77</v>
      </c>
      <c r="V56" s="108">
        <f>SUMPRODUCT(MTOA!B56:G56,MTOA!B$102:G$102,MTOA!B$104:G$104)</f>
        <v>0</v>
      </c>
      <c r="W56" s="108">
        <f>SUMPRODUCT(MTOA!B56:G56,MTOA!B$101:G$101,MTOA!B$104:G$104)</f>
        <v>0</v>
      </c>
      <c r="X56">
        <v>0</v>
      </c>
      <c r="Y56" s="75">
        <f>IEX!I56</f>
        <v>0</v>
      </c>
      <c r="Z56" s="75">
        <f>IEX!O56</f>
        <v>-49</v>
      </c>
      <c r="AA56" s="117">
        <f>STOA!I56</f>
        <v>43.970000000000006</v>
      </c>
      <c r="AB56" s="117">
        <f>-STOA!O56</f>
        <v>-204.13</v>
      </c>
      <c r="AC56">
        <f t="shared" si="0"/>
        <v>11.158000408618767</v>
      </c>
      <c r="AD56">
        <f t="shared" si="1"/>
        <v>732.21824604000642</v>
      </c>
      <c r="AE56">
        <f>'IDT-1'!C56</f>
        <v>-53</v>
      </c>
      <c r="AF56" s="26"/>
      <c r="AG56">
        <f t="shared" si="2"/>
        <v>679.21824604000642</v>
      </c>
      <c r="AI56" s="75">
        <f>PXIL!I56</f>
        <v>0</v>
      </c>
      <c r="AJ56" s="75">
        <f>PXIL!O56</f>
        <v>0</v>
      </c>
      <c r="AK56" s="75">
        <f>RTM_IEX!I56</f>
        <v>0</v>
      </c>
      <c r="AL56" s="75">
        <f>RTM_IEX!O56</f>
        <v>-8</v>
      </c>
      <c r="AM56" s="75">
        <f>RTM_PXI!I56</f>
        <v>0</v>
      </c>
      <c r="AN56" s="75">
        <f>RTM_PXI!O56</f>
        <v>0</v>
      </c>
      <c r="AO56" s="192">
        <f>GDAM_IEX!I56</f>
        <v>0</v>
      </c>
      <c r="AP56" s="192">
        <f>GDAM_IEX!O56</f>
        <v>0</v>
      </c>
      <c r="AQ56" s="192">
        <f>GDAM_PXI!I56</f>
        <v>0</v>
      </c>
      <c r="AR56" s="192">
        <f>GDAM_PXI!O56</f>
        <v>0</v>
      </c>
    </row>
    <row r="57" spans="1:44">
      <c r="A57" t="s">
        <v>99</v>
      </c>
      <c r="E57">
        <f>GT_NG!Q57</f>
        <v>7.8317803660565719</v>
      </c>
      <c r="F57">
        <f>GT_Spot!Q57</f>
        <v>0</v>
      </c>
      <c r="G57">
        <f>PPCL_NG!Q57</f>
        <v>0</v>
      </c>
      <c r="H57">
        <f>PPCL_Spot!Q57</f>
        <v>0</v>
      </c>
      <c r="I57">
        <f>Bawana_NG!Q57</f>
        <v>49.997647280255975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BYPL_ISGS_exbus!BB57</f>
        <v>525.34765195594264</v>
      </c>
      <c r="P57" s="77">
        <v>68.040000000000006</v>
      </c>
      <c r="Q57" s="77">
        <v>22.05</v>
      </c>
      <c r="R57" s="80">
        <v>24.899999999999995</v>
      </c>
      <c r="S57" s="80">
        <v>0</v>
      </c>
      <c r="T57" s="78">
        <f>SUMPRODUCT(LTA!F57:AJ57,LTA!F$101:AJ$101,LTA!F$104:AJ$104)</f>
        <v>149.66</v>
      </c>
      <c r="U57" s="78">
        <f>SUMPRODUCT(LTA!F57:AJ57,LTA!F$102:AJ$102,LTA!F$104:AJ$104)</f>
        <v>101.8</v>
      </c>
      <c r="V57" s="108">
        <f>SUMPRODUCT(MTOA!B57:G57,MTOA!B$102:G$102,MTOA!B$104:G$104)</f>
        <v>0</v>
      </c>
      <c r="W57" s="108">
        <f>SUMPRODUCT(MTOA!B57:G57,MTOA!B$101:G$101,MTOA!B$104:G$104)</f>
        <v>0</v>
      </c>
      <c r="X57">
        <v>0</v>
      </c>
      <c r="Y57" s="75">
        <f>IEX!I57</f>
        <v>0</v>
      </c>
      <c r="Z57" s="75">
        <f>IEX!O57</f>
        <v>-54</v>
      </c>
      <c r="AA57" s="117">
        <f>STOA!I57</f>
        <v>43.970000000000006</v>
      </c>
      <c r="AB57" s="117">
        <f>-STOA!O57</f>
        <v>-204.13</v>
      </c>
      <c r="AC57">
        <f t="shared" si="0"/>
        <v>11.23068416329242</v>
      </c>
      <c r="AD57">
        <f t="shared" si="1"/>
        <v>702.23639543896263</v>
      </c>
      <c r="AE57">
        <f>'IDT-1'!C57</f>
        <v>-55</v>
      </c>
      <c r="AF57" s="26"/>
      <c r="AG57">
        <f t="shared" si="2"/>
        <v>647.23639543896263</v>
      </c>
      <c r="AI57" s="75">
        <f>PXIL!I57</f>
        <v>0</v>
      </c>
      <c r="AJ57" s="75">
        <f>PXIL!O57</f>
        <v>0</v>
      </c>
      <c r="AK57" s="75">
        <f>RTM_IEX!I57</f>
        <v>0</v>
      </c>
      <c r="AL57" s="75">
        <f>RTM_IEX!O57</f>
        <v>-22</v>
      </c>
      <c r="AM57" s="75">
        <f>RTM_PXI!I57</f>
        <v>0</v>
      </c>
      <c r="AN57" s="75">
        <f>RTM_PXI!O57</f>
        <v>0</v>
      </c>
      <c r="AO57" s="192">
        <f>GDAM_IEX!I57</f>
        <v>0</v>
      </c>
      <c r="AP57" s="192">
        <f>GDAM_IEX!O57</f>
        <v>0</v>
      </c>
      <c r="AQ57" s="192">
        <f>GDAM_PXI!I57</f>
        <v>0</v>
      </c>
      <c r="AR57" s="192">
        <f>GDAM_PXI!O57</f>
        <v>0</v>
      </c>
    </row>
    <row r="58" spans="1:44">
      <c r="A58" t="s">
        <v>100</v>
      </c>
      <c r="E58">
        <f>GT_NG!Q58</f>
        <v>7.8317803660565719</v>
      </c>
      <c r="F58">
        <f>GT_Spot!Q58</f>
        <v>0</v>
      </c>
      <c r="G58">
        <f>PPCL_NG!Q58</f>
        <v>0</v>
      </c>
      <c r="H58">
        <f>PPCL_Spot!Q58</f>
        <v>0</v>
      </c>
      <c r="I58">
        <f>Bawana_NG!Q58</f>
        <v>50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BYPL_ISGS_exbus!BB58</f>
        <v>525.35567708721533</v>
      </c>
      <c r="P58" s="77">
        <v>68.040000000000006</v>
      </c>
      <c r="Q58" s="77">
        <v>22.05</v>
      </c>
      <c r="R58" s="80">
        <v>24.899999999999995</v>
      </c>
      <c r="S58" s="80">
        <v>0</v>
      </c>
      <c r="T58" s="78">
        <f>SUMPRODUCT(LTA!F58:AJ58,LTA!F$101:AJ$101,LTA!F$104:AJ$104)</f>
        <v>144.69999999999999</v>
      </c>
      <c r="U58" s="78">
        <f>SUMPRODUCT(LTA!F58:AJ58,LTA!F$102:AJ$102,LTA!F$104:AJ$104)</f>
        <v>101.87</v>
      </c>
      <c r="V58" s="108">
        <f>SUMPRODUCT(MTOA!B58:G58,MTOA!B$102:G$102,MTOA!B$104:G$104)</f>
        <v>0</v>
      </c>
      <c r="W58" s="108">
        <f>SUMPRODUCT(MTOA!B58:G58,MTOA!B$101:G$101,MTOA!B$104:G$104)</f>
        <v>0</v>
      </c>
      <c r="X58">
        <v>0</v>
      </c>
      <c r="Y58" s="75">
        <f>IEX!I58</f>
        <v>0</v>
      </c>
      <c r="Z58" s="75">
        <f>IEX!O58</f>
        <v>-44</v>
      </c>
      <c r="AA58" s="117">
        <f>STOA!I58</f>
        <v>42.77</v>
      </c>
      <c r="AB58" s="117">
        <f>-STOA!O58</f>
        <v>-204.13</v>
      </c>
      <c r="AC58">
        <f t="shared" si="0"/>
        <v>11.026255320504047</v>
      </c>
      <c r="AD58">
        <f t="shared" si="1"/>
        <v>713.36120213276774</v>
      </c>
      <c r="AE58">
        <f>'IDT-1'!C58</f>
        <v>-68.968000000000004</v>
      </c>
      <c r="AF58" s="26"/>
      <c r="AG58">
        <f t="shared" si="2"/>
        <v>644.39320213276778</v>
      </c>
      <c r="AI58" s="75">
        <f>PXIL!I58</f>
        <v>0</v>
      </c>
      <c r="AJ58" s="75">
        <f>PXIL!O58</f>
        <v>0</v>
      </c>
      <c r="AK58" s="75">
        <f>RTM_IEX!I58</f>
        <v>0</v>
      </c>
      <c r="AL58" s="75">
        <f>RTM_IEX!O58</f>
        <v>-15</v>
      </c>
      <c r="AM58" s="75">
        <f>RTM_PXI!I58</f>
        <v>0</v>
      </c>
      <c r="AN58" s="75">
        <f>RTM_PXI!O58</f>
        <v>0</v>
      </c>
      <c r="AO58" s="192">
        <f>GDAM_IEX!I58</f>
        <v>0</v>
      </c>
      <c r="AP58" s="192">
        <f>GDAM_IEX!O58</f>
        <v>0</v>
      </c>
      <c r="AQ58" s="192">
        <f>GDAM_PXI!I58</f>
        <v>0</v>
      </c>
      <c r="AR58" s="192">
        <f>GDAM_PXI!O58</f>
        <v>0</v>
      </c>
    </row>
    <row r="59" spans="1:44">
      <c r="A59" t="s">
        <v>101</v>
      </c>
      <c r="E59">
        <f>GT_NG!Q59</f>
        <v>7.8317803660565719</v>
      </c>
      <c r="F59">
        <f>GT_Spot!Q59</f>
        <v>0</v>
      </c>
      <c r="G59">
        <f>PPCL_NG!Q59</f>
        <v>0</v>
      </c>
      <c r="H59">
        <f>PPCL_Spot!Q59</f>
        <v>0</v>
      </c>
      <c r="I59">
        <f>Bawana_NG!Q59</f>
        <v>50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BYPL_ISGS_exbus!BB59</f>
        <v>530.48352818606293</v>
      </c>
      <c r="P59" s="77">
        <v>68.040000000000006</v>
      </c>
      <c r="Q59" s="77">
        <v>22.05</v>
      </c>
      <c r="R59" s="80">
        <v>24.899999999999995</v>
      </c>
      <c r="S59" s="80">
        <v>0</v>
      </c>
      <c r="T59" s="78">
        <f>SUMPRODUCT(LTA!F59:AJ59,LTA!F$101:AJ$101,LTA!F$104:AJ$104)</f>
        <v>137.62</v>
      </c>
      <c r="U59" s="78">
        <f>SUMPRODUCT(LTA!F59:AJ59,LTA!F$102:AJ$102,LTA!F$104:AJ$104)</f>
        <v>101.92</v>
      </c>
      <c r="V59" s="108">
        <f>SUMPRODUCT(MTOA!B59:G59,MTOA!B$102:G$102,MTOA!B$104:G$104)</f>
        <v>0</v>
      </c>
      <c r="W59" s="108">
        <f>SUMPRODUCT(MTOA!B59:G59,MTOA!B$101:G$101,MTOA!B$104:G$104)</f>
        <v>0</v>
      </c>
      <c r="X59">
        <v>0</v>
      </c>
      <c r="Y59" s="75">
        <f>IEX!I59</f>
        <v>0</v>
      </c>
      <c r="Z59" s="75">
        <f>IEX!O59</f>
        <v>-9</v>
      </c>
      <c r="AA59" s="117">
        <f>STOA!I59</f>
        <v>41.57</v>
      </c>
      <c r="AB59" s="117">
        <f>-STOA!O59</f>
        <v>-204.13</v>
      </c>
      <c r="AC59">
        <f t="shared" si="0"/>
        <v>10.732612584508045</v>
      </c>
      <c r="AD59">
        <f t="shared" si="1"/>
        <v>740.55269596761138</v>
      </c>
      <c r="AE59">
        <f>'IDT-1'!C59</f>
        <v>-104</v>
      </c>
      <c r="AF59" s="26"/>
      <c r="AG59">
        <f t="shared" si="2"/>
        <v>636.55269596761138</v>
      </c>
      <c r="AI59" s="75">
        <f>PXIL!I59</f>
        <v>0</v>
      </c>
      <c r="AJ59" s="75">
        <f>PXIL!O59</f>
        <v>0</v>
      </c>
      <c r="AK59" s="75">
        <f>RTM_IEX!I59</f>
        <v>0</v>
      </c>
      <c r="AL59" s="75">
        <f>RTM_IEX!O59</f>
        <v>-20</v>
      </c>
      <c r="AM59" s="75">
        <f>RTM_PXI!I59</f>
        <v>0</v>
      </c>
      <c r="AN59" s="75">
        <f>RTM_PXI!O59</f>
        <v>0</v>
      </c>
      <c r="AO59" s="192">
        <f>GDAM_IEX!I59</f>
        <v>0</v>
      </c>
      <c r="AP59" s="192">
        <f>GDAM_IEX!O59</f>
        <v>0</v>
      </c>
      <c r="AQ59" s="192">
        <f>GDAM_PXI!I59</f>
        <v>0</v>
      </c>
      <c r="AR59" s="192">
        <f>GDAM_PXI!O59</f>
        <v>0</v>
      </c>
    </row>
    <row r="60" spans="1:44">
      <c r="A60" t="s">
        <v>102</v>
      </c>
      <c r="E60">
        <f>GT_NG!Q60</f>
        <v>7.8317803660565719</v>
      </c>
      <c r="F60">
        <f>GT_Spot!Q60</f>
        <v>0</v>
      </c>
      <c r="G60">
        <f>PPCL_NG!Q60</f>
        <v>0</v>
      </c>
      <c r="H60">
        <f>PPCL_Spot!Q60</f>
        <v>0</v>
      </c>
      <c r="I60">
        <f>Bawana_NG!Q60</f>
        <v>50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BYPL_ISGS_exbus!BB60</f>
        <v>530.48352818606293</v>
      </c>
      <c r="P60" s="77">
        <v>68.040000000000006</v>
      </c>
      <c r="Q60" s="77">
        <v>22.05</v>
      </c>
      <c r="R60" s="80">
        <v>24.899999999999995</v>
      </c>
      <c r="S60" s="80">
        <v>0</v>
      </c>
      <c r="T60" s="78">
        <f>SUMPRODUCT(LTA!F60:AJ60,LTA!F$101:AJ$101,LTA!F$104:AJ$104)</f>
        <v>132.97</v>
      </c>
      <c r="U60" s="78">
        <f>SUMPRODUCT(LTA!F60:AJ60,LTA!F$102:AJ$102,LTA!F$104:AJ$104)</f>
        <v>101.91</v>
      </c>
      <c r="V60" s="108">
        <f>SUMPRODUCT(MTOA!B60:G60,MTOA!B$102:G$102,MTOA!B$104:G$104)</f>
        <v>0</v>
      </c>
      <c r="W60" s="108">
        <f>SUMPRODUCT(MTOA!B60:G60,MTOA!B$101:G$101,MTOA!B$104:G$104)</f>
        <v>0</v>
      </c>
      <c r="X60">
        <v>0</v>
      </c>
      <c r="Y60" s="75">
        <f>IEX!I60</f>
        <v>0</v>
      </c>
      <c r="Z60" s="75">
        <f>IEX!O60</f>
        <v>-9</v>
      </c>
      <c r="AA60" s="117">
        <f>STOA!I60</f>
        <v>39.770000000000003</v>
      </c>
      <c r="AB60" s="117">
        <f>-STOA!O60</f>
        <v>-204.13</v>
      </c>
      <c r="AC60">
        <f t="shared" si="0"/>
        <v>10.586983309286092</v>
      </c>
      <c r="AD60">
        <f t="shared" si="1"/>
        <v>744.2383252428333</v>
      </c>
      <c r="AE60">
        <f>'IDT-1'!C60</f>
        <v>-104</v>
      </c>
      <c r="AF60" s="26"/>
      <c r="AG60">
        <f t="shared" si="2"/>
        <v>640.2383252428333</v>
      </c>
      <c r="AI60" s="75">
        <f>PXIL!I60</f>
        <v>0</v>
      </c>
      <c r="AJ60" s="75">
        <f>PXIL!O60</f>
        <v>0</v>
      </c>
      <c r="AK60" s="75">
        <f>RTM_IEX!I60</f>
        <v>0</v>
      </c>
      <c r="AL60" s="75">
        <f>RTM_IEX!O60</f>
        <v>-10</v>
      </c>
      <c r="AM60" s="75">
        <f>RTM_PXI!I60</f>
        <v>0</v>
      </c>
      <c r="AN60" s="75">
        <f>RTM_PXI!O60</f>
        <v>0</v>
      </c>
      <c r="AO60" s="192">
        <f>GDAM_IEX!I60</f>
        <v>0</v>
      </c>
      <c r="AP60" s="192">
        <f>GDAM_IEX!O60</f>
        <v>0</v>
      </c>
      <c r="AQ60" s="192">
        <f>GDAM_PXI!I60</f>
        <v>0</v>
      </c>
      <c r="AR60" s="192">
        <f>GDAM_PXI!O60</f>
        <v>0</v>
      </c>
    </row>
    <row r="61" spans="1:44">
      <c r="A61" t="s">
        <v>103</v>
      </c>
      <c r="E61">
        <f>GT_NG!Q61</f>
        <v>7.8317803660565719</v>
      </c>
      <c r="F61">
        <f>GT_Spot!Q61</f>
        <v>0</v>
      </c>
      <c r="G61">
        <f>PPCL_NG!Q61</f>
        <v>0</v>
      </c>
      <c r="H61">
        <f>PPCL_Spot!Q61</f>
        <v>0</v>
      </c>
      <c r="I61">
        <f>Bawana_NG!Q61</f>
        <v>50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BYPL_ISGS_exbus!BB61</f>
        <v>524.34545239831516</v>
      </c>
      <c r="P61" s="77">
        <v>68.040000000000006</v>
      </c>
      <c r="Q61" s="77">
        <v>22.05</v>
      </c>
      <c r="R61" s="80">
        <v>24.899999999999995</v>
      </c>
      <c r="S61" s="80">
        <v>0</v>
      </c>
      <c r="T61" s="78">
        <f>SUMPRODUCT(LTA!F61:AJ61,LTA!F$101:AJ$101,LTA!F$104:AJ$104)</f>
        <v>127.59</v>
      </c>
      <c r="U61" s="78">
        <f>SUMPRODUCT(LTA!F61:AJ61,LTA!F$102:AJ$102,LTA!F$104:AJ$104)</f>
        <v>101.89999999999999</v>
      </c>
      <c r="V61" s="108">
        <f>SUMPRODUCT(MTOA!B61:G61,MTOA!B$102:G$102,MTOA!B$104:G$104)</f>
        <v>0</v>
      </c>
      <c r="W61" s="108">
        <f>SUMPRODUCT(MTOA!B61:G61,MTOA!B$101:G$101,MTOA!B$104:G$104)</f>
        <v>0</v>
      </c>
      <c r="X61">
        <v>0</v>
      </c>
      <c r="Y61" s="75">
        <f>IEX!I61</f>
        <v>0</v>
      </c>
      <c r="Z61" s="75">
        <f>IEX!O61</f>
        <v>-9</v>
      </c>
      <c r="AA61" s="117">
        <f>STOA!I61</f>
        <v>37.370000000000005</v>
      </c>
      <c r="AB61" s="117">
        <f>-STOA!O61</f>
        <v>-204.13</v>
      </c>
      <c r="AC61">
        <f t="shared" si="0"/>
        <v>10.535441262531474</v>
      </c>
      <c r="AD61">
        <f t="shared" si="1"/>
        <v>722.36179150184023</v>
      </c>
      <c r="AE61">
        <f>'IDT-1'!C61</f>
        <v>-94</v>
      </c>
      <c r="AF61" s="26"/>
      <c r="AG61">
        <f t="shared" si="2"/>
        <v>628.36179150184023</v>
      </c>
      <c r="AI61" s="75">
        <f>PXIL!I61</f>
        <v>0</v>
      </c>
      <c r="AJ61" s="75">
        <f>PXIL!O61</f>
        <v>0</v>
      </c>
      <c r="AK61" s="75">
        <f>RTM_IEX!I61</f>
        <v>0</v>
      </c>
      <c r="AL61" s="75">
        <f>RTM_IEX!O61</f>
        <v>-18</v>
      </c>
      <c r="AM61" s="75">
        <f>RTM_PXI!I61</f>
        <v>0</v>
      </c>
      <c r="AN61" s="75">
        <f>RTM_PXI!O61</f>
        <v>0</v>
      </c>
      <c r="AO61" s="192">
        <f>GDAM_IEX!I61</f>
        <v>0</v>
      </c>
      <c r="AP61" s="192">
        <f>GDAM_IEX!O61</f>
        <v>0</v>
      </c>
      <c r="AQ61" s="192">
        <f>GDAM_PXI!I61</f>
        <v>0</v>
      </c>
      <c r="AR61" s="192">
        <f>GDAM_PXI!O61</f>
        <v>0</v>
      </c>
    </row>
    <row r="62" spans="1:44">
      <c r="A62" t="s">
        <v>104</v>
      </c>
      <c r="E62">
        <f>GT_NG!Q62</f>
        <v>7.8317803660565719</v>
      </c>
      <c r="F62">
        <f>GT_Spot!Q62</f>
        <v>0</v>
      </c>
      <c r="G62">
        <f>PPCL_NG!Q62</f>
        <v>0</v>
      </c>
      <c r="H62">
        <f>PPCL_Spot!Q62</f>
        <v>0</v>
      </c>
      <c r="I62">
        <f>Bawana_NG!Q62</f>
        <v>50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BYPL_ISGS_exbus!BB62</f>
        <v>524.34545239831516</v>
      </c>
      <c r="P62" s="77">
        <v>68.040000000000006</v>
      </c>
      <c r="Q62" s="77">
        <v>22.05</v>
      </c>
      <c r="R62" s="80">
        <v>24.899999999999995</v>
      </c>
      <c r="S62" s="80">
        <v>0</v>
      </c>
      <c r="T62" s="78">
        <f>SUMPRODUCT(LTA!F62:AJ62,LTA!F$101:AJ$101,LTA!F$104:AJ$104)</f>
        <v>117.83</v>
      </c>
      <c r="U62" s="78">
        <f>SUMPRODUCT(LTA!F62:AJ62,LTA!F$102:AJ$102,LTA!F$104:AJ$104)</f>
        <v>101.89</v>
      </c>
      <c r="V62" s="108">
        <f>SUMPRODUCT(MTOA!B62:G62,MTOA!B$102:G$102,MTOA!B$104:G$104)</f>
        <v>0</v>
      </c>
      <c r="W62" s="108">
        <f>SUMPRODUCT(MTOA!B62:G62,MTOA!B$101:G$101,MTOA!B$104:G$104)</f>
        <v>0</v>
      </c>
      <c r="X62">
        <v>0</v>
      </c>
      <c r="Y62" s="75">
        <f>IEX!I62</f>
        <v>0</v>
      </c>
      <c r="Z62" s="75">
        <f>IEX!O62</f>
        <v>-9</v>
      </c>
      <c r="AA62" s="117">
        <f>STOA!I62</f>
        <v>34.67</v>
      </c>
      <c r="AB62" s="117">
        <f>-STOA!O62</f>
        <v>-204.13</v>
      </c>
      <c r="AC62">
        <f t="shared" si="0"/>
        <v>10.416827135009278</v>
      </c>
      <c r="AD62">
        <f t="shared" si="1"/>
        <v>711.01040562936237</v>
      </c>
      <c r="AE62">
        <f>'IDT-1'!C62</f>
        <v>-79</v>
      </c>
      <c r="AF62" s="26"/>
      <c r="AG62">
        <f t="shared" si="2"/>
        <v>632.01040562936237</v>
      </c>
      <c r="AI62" s="75">
        <f>PXIL!I62</f>
        <v>0</v>
      </c>
      <c r="AJ62" s="75">
        <f>PXIL!O62</f>
        <v>0</v>
      </c>
      <c r="AK62" s="75">
        <f>RTM_IEX!I62</f>
        <v>0</v>
      </c>
      <c r="AL62" s="75">
        <f>RTM_IEX!O62</f>
        <v>-17</v>
      </c>
      <c r="AM62" s="75">
        <f>RTM_PXI!I62</f>
        <v>0</v>
      </c>
      <c r="AN62" s="75">
        <f>RTM_PXI!O62</f>
        <v>0</v>
      </c>
      <c r="AO62" s="192">
        <f>GDAM_IEX!I62</f>
        <v>0</v>
      </c>
      <c r="AP62" s="192">
        <f>GDAM_IEX!O62</f>
        <v>0</v>
      </c>
      <c r="AQ62" s="192">
        <f>GDAM_PXI!I62</f>
        <v>0</v>
      </c>
      <c r="AR62" s="192">
        <f>GDAM_PXI!O62</f>
        <v>0</v>
      </c>
    </row>
    <row r="63" spans="1:44">
      <c r="A63" t="s">
        <v>105</v>
      </c>
      <c r="E63">
        <f>GT_NG!Q63</f>
        <v>8.2491340261124435</v>
      </c>
      <c r="F63">
        <f>GT_Spot!Q63</f>
        <v>0</v>
      </c>
      <c r="G63">
        <f>PPCL_NG!Q63</f>
        <v>0</v>
      </c>
      <c r="H63">
        <f>PPCL_Spot!Q63</f>
        <v>0</v>
      </c>
      <c r="I63">
        <f>Bawana_NG!Q63</f>
        <v>50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BYPL_ISGS_exbus!BB63</f>
        <v>525.36956342399969</v>
      </c>
      <c r="P63" s="77">
        <v>68.040000000000006</v>
      </c>
      <c r="Q63" s="77">
        <v>22.05</v>
      </c>
      <c r="R63" s="80">
        <v>24.899999999999995</v>
      </c>
      <c r="S63" s="80">
        <v>0</v>
      </c>
      <c r="T63" s="78">
        <f>SUMPRODUCT(LTA!F63:AJ63,LTA!F$101:AJ$101,LTA!F$104:AJ$104)</f>
        <v>108.87</v>
      </c>
      <c r="U63" s="78">
        <f>SUMPRODUCT(LTA!F63:AJ63,LTA!F$102:AJ$102,LTA!F$104:AJ$104)</f>
        <v>101.8</v>
      </c>
      <c r="V63" s="108">
        <f>SUMPRODUCT(MTOA!B63:G63,MTOA!B$102:G$102,MTOA!B$104:G$104)</f>
        <v>0</v>
      </c>
      <c r="W63" s="108">
        <f>SUMPRODUCT(MTOA!B63:G63,MTOA!B$101:G$101,MTOA!B$104:G$104)</f>
        <v>0</v>
      </c>
      <c r="X63">
        <v>0</v>
      </c>
      <c r="Y63" s="75">
        <f>IEX!I63</f>
        <v>0</v>
      </c>
      <c r="Z63" s="75">
        <f>IEX!O63</f>
        <v>-9</v>
      </c>
      <c r="AA63" s="117">
        <f>STOA!I63</f>
        <v>32.270000000000003</v>
      </c>
      <c r="AB63" s="117">
        <f>-STOA!O63</f>
        <v>-204.13</v>
      </c>
      <c r="AC63">
        <f t="shared" si="0"/>
        <v>10.431967856366473</v>
      </c>
      <c r="AD63">
        <f t="shared" si="1"/>
        <v>746.8667295937455</v>
      </c>
      <c r="AE63">
        <f>'IDT-1'!C63</f>
        <v>-79</v>
      </c>
      <c r="AF63" s="26"/>
      <c r="AG63">
        <f t="shared" si="2"/>
        <v>667.8667295937455</v>
      </c>
      <c r="AI63" s="75">
        <f>PXIL!I63</f>
        <v>0</v>
      </c>
      <c r="AJ63" s="75">
        <f>PXIL!O63</f>
        <v>0</v>
      </c>
      <c r="AK63" s="75">
        <f>RTM_IEX!I63</f>
        <v>28.88</v>
      </c>
      <c r="AL63" s="75">
        <f>RTM_IEX!O63</f>
        <v>0</v>
      </c>
      <c r="AM63" s="75">
        <f>RTM_PXI!I63</f>
        <v>0</v>
      </c>
      <c r="AN63" s="75">
        <f>RTM_PXI!O63</f>
        <v>0</v>
      </c>
      <c r="AO63" s="192">
        <f>GDAM_IEX!I63</f>
        <v>0</v>
      </c>
      <c r="AP63" s="192">
        <f>GDAM_IEX!O63</f>
        <v>0</v>
      </c>
      <c r="AQ63" s="192">
        <f>GDAM_PXI!I63</f>
        <v>0</v>
      </c>
      <c r="AR63" s="192">
        <f>GDAM_PXI!O63</f>
        <v>0</v>
      </c>
    </row>
    <row r="64" spans="1:44">
      <c r="A64" t="s">
        <v>106</v>
      </c>
      <c r="E64">
        <f>GT_NG!Q64</f>
        <v>8.2491340261124435</v>
      </c>
      <c r="F64">
        <f>GT_Spot!Q64</f>
        <v>0</v>
      </c>
      <c r="G64">
        <f>PPCL_NG!Q64</f>
        <v>0</v>
      </c>
      <c r="H64">
        <f>PPCL_Spot!Q64</f>
        <v>0</v>
      </c>
      <c r="I64">
        <f>Bawana_NG!Q64</f>
        <v>50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BYPL_ISGS_exbus!BB64</f>
        <v>525.36956342399969</v>
      </c>
      <c r="P64" s="77">
        <v>68.040000000000006</v>
      </c>
      <c r="Q64" s="77">
        <v>22.05</v>
      </c>
      <c r="R64" s="80">
        <v>24.899999999999995</v>
      </c>
      <c r="S64" s="80">
        <v>0</v>
      </c>
      <c r="T64" s="78">
        <f>SUMPRODUCT(LTA!F64:AJ64,LTA!F$101:AJ$101,LTA!F$104:AJ$104)</f>
        <v>98.08</v>
      </c>
      <c r="U64" s="78">
        <f>SUMPRODUCT(LTA!F64:AJ64,LTA!F$102:AJ$102,LTA!F$104:AJ$104)</f>
        <v>101.86</v>
      </c>
      <c r="V64" s="108">
        <f>SUMPRODUCT(MTOA!B64:G64,MTOA!B$102:G$102,MTOA!B$104:G$104)</f>
        <v>0</v>
      </c>
      <c r="W64" s="108">
        <f>SUMPRODUCT(MTOA!B64:G64,MTOA!B$101:G$101,MTOA!B$104:G$104)</f>
        <v>0</v>
      </c>
      <c r="X64">
        <v>0</v>
      </c>
      <c r="Y64" s="75">
        <f>IEX!I64</f>
        <v>0</v>
      </c>
      <c r="Z64" s="75">
        <f>IEX!O64</f>
        <v>-9</v>
      </c>
      <c r="AA64" s="117">
        <f>STOA!I64</f>
        <v>29.27</v>
      </c>
      <c r="AB64" s="117">
        <f>-STOA!O64</f>
        <v>-204.13</v>
      </c>
      <c r="AC64">
        <f t="shared" si="0"/>
        <v>10.056999856366474</v>
      </c>
      <c r="AD64">
        <f t="shared" si="1"/>
        <v>704.63169759374557</v>
      </c>
      <c r="AE64">
        <f>'IDT-1'!C64</f>
        <v>-79</v>
      </c>
      <c r="AF64" s="26"/>
      <c r="AG64">
        <f t="shared" si="2"/>
        <v>625.63169759374557</v>
      </c>
      <c r="AI64" s="75">
        <f>PXIL!I64</f>
        <v>0</v>
      </c>
      <c r="AJ64" s="75">
        <f>PXIL!O64</f>
        <v>0</v>
      </c>
      <c r="AK64" s="75">
        <f>RTM_IEX!I64</f>
        <v>0</v>
      </c>
      <c r="AL64" s="75">
        <f>RTM_IEX!O64</f>
        <v>0</v>
      </c>
      <c r="AM64" s="75">
        <f>RTM_PXI!I64</f>
        <v>0</v>
      </c>
      <c r="AN64" s="75">
        <f>RTM_PXI!O64</f>
        <v>0</v>
      </c>
      <c r="AO64" s="192">
        <f>GDAM_IEX!I64</f>
        <v>0</v>
      </c>
      <c r="AP64" s="192">
        <f>GDAM_IEX!O64</f>
        <v>0</v>
      </c>
      <c r="AQ64" s="192">
        <f>GDAM_PXI!I64</f>
        <v>0</v>
      </c>
      <c r="AR64" s="192">
        <f>GDAM_PXI!O64</f>
        <v>0</v>
      </c>
    </row>
    <row r="65" spans="1:44">
      <c r="A65" t="s">
        <v>107</v>
      </c>
      <c r="E65">
        <f>GT_NG!Q65</f>
        <v>8.2491340261124435</v>
      </c>
      <c r="F65">
        <f>GT_Spot!Q65</f>
        <v>0</v>
      </c>
      <c r="G65">
        <f>PPCL_NG!Q65</f>
        <v>0</v>
      </c>
      <c r="H65">
        <f>PPCL_Spot!Q65</f>
        <v>0</v>
      </c>
      <c r="I65">
        <f>Bawana_NG!Q65</f>
        <v>50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BYPL_ISGS_exbus!BB65</f>
        <v>574.89984702947913</v>
      </c>
      <c r="P65" s="77">
        <v>68.040000000000006</v>
      </c>
      <c r="Q65" s="77">
        <v>22.05</v>
      </c>
      <c r="R65" s="80">
        <v>24.899999999999995</v>
      </c>
      <c r="S65" s="80">
        <v>0</v>
      </c>
      <c r="T65" s="78">
        <f>SUMPRODUCT(LTA!F65:AJ65,LTA!F$101:AJ$101,LTA!F$104:AJ$104)</f>
        <v>88.490000000000009</v>
      </c>
      <c r="U65" s="78">
        <f>SUMPRODUCT(LTA!F65:AJ65,LTA!F$102:AJ$102,LTA!F$104:AJ$104)</f>
        <v>101.8</v>
      </c>
      <c r="V65" s="108">
        <f>SUMPRODUCT(MTOA!B65:G65,MTOA!B$102:G$102,MTOA!B$104:G$104)</f>
        <v>0</v>
      </c>
      <c r="W65" s="108">
        <f>SUMPRODUCT(MTOA!B65:G65,MTOA!B$101:G$101,MTOA!B$104:G$104)</f>
        <v>0</v>
      </c>
      <c r="X65">
        <v>0</v>
      </c>
      <c r="Y65" s="75">
        <f>IEX!I65</f>
        <v>0</v>
      </c>
      <c r="Z65" s="75">
        <f>IEX!O65</f>
        <v>-9</v>
      </c>
      <c r="AA65" s="117">
        <f>STOA!I65</f>
        <v>26.27</v>
      </c>
      <c r="AB65" s="117">
        <f>-STOA!O65</f>
        <v>-204.13</v>
      </c>
      <c r="AC65">
        <f t="shared" si="0"/>
        <v>10.869843365815436</v>
      </c>
      <c r="AD65">
        <f t="shared" si="1"/>
        <v>685.69913768977597</v>
      </c>
      <c r="AE65">
        <f>'IDT-1'!C65</f>
        <v>-69</v>
      </c>
      <c r="AF65" s="26"/>
      <c r="AG65">
        <f t="shared" si="2"/>
        <v>616.69913768977597</v>
      </c>
      <c r="AI65" s="75">
        <f>PXIL!I65</f>
        <v>0</v>
      </c>
      <c r="AJ65" s="75">
        <f>PXIL!O65</f>
        <v>0</v>
      </c>
      <c r="AK65" s="75">
        <f>RTM_IEX!I65</f>
        <v>0</v>
      </c>
      <c r="AL65" s="75">
        <f>RTM_IEX!O65</f>
        <v>-55</v>
      </c>
      <c r="AM65" s="75">
        <f>RTM_PXI!I65</f>
        <v>0</v>
      </c>
      <c r="AN65" s="75">
        <f>RTM_PXI!O65</f>
        <v>0</v>
      </c>
      <c r="AO65" s="192">
        <f>GDAM_IEX!I65</f>
        <v>0</v>
      </c>
      <c r="AP65" s="192">
        <f>GDAM_IEX!O65</f>
        <v>0</v>
      </c>
      <c r="AQ65" s="192">
        <f>GDAM_PXI!I65</f>
        <v>0</v>
      </c>
      <c r="AR65" s="192">
        <f>GDAM_PXI!O65</f>
        <v>0</v>
      </c>
    </row>
    <row r="66" spans="1:44">
      <c r="A66" t="s">
        <v>108</v>
      </c>
      <c r="E66">
        <f>GT_NG!Q66</f>
        <v>20.16</v>
      </c>
      <c r="F66">
        <f>GT_Spot!Q66</f>
        <v>0</v>
      </c>
      <c r="G66">
        <f>PPCL_NG!Q66</f>
        <v>0</v>
      </c>
      <c r="H66">
        <f>PPCL_Spot!Q66</f>
        <v>0</v>
      </c>
      <c r="I66">
        <f>Bawana_NG!Q66</f>
        <v>50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BYPL_ISGS_exbus!BB66</f>
        <v>574.89984702947913</v>
      </c>
      <c r="P66" s="77">
        <v>68.040000000000006</v>
      </c>
      <c r="Q66" s="77">
        <v>22.05</v>
      </c>
      <c r="R66" s="80">
        <v>24.899999999999995</v>
      </c>
      <c r="S66" s="80">
        <v>0</v>
      </c>
      <c r="T66" s="78">
        <f>SUMPRODUCT(LTA!F66:AJ66,LTA!F$101:AJ$101,LTA!F$104:AJ$104)</f>
        <v>78.81</v>
      </c>
      <c r="U66" s="78">
        <f>SUMPRODUCT(LTA!F66:AJ66,LTA!F$102:AJ$102,LTA!F$104:AJ$104)</f>
        <v>101.88</v>
      </c>
      <c r="V66" s="108">
        <f>SUMPRODUCT(MTOA!B66:G66,MTOA!B$102:G$102,MTOA!B$104:G$104)</f>
        <v>0</v>
      </c>
      <c r="W66" s="108">
        <f>SUMPRODUCT(MTOA!B66:G66,MTOA!B$101:G$101,MTOA!B$104:G$104)</f>
        <v>0</v>
      </c>
      <c r="X66">
        <v>0</v>
      </c>
      <c r="Y66" s="75">
        <f>IEX!I66</f>
        <v>0</v>
      </c>
      <c r="Z66" s="75">
        <f>IEX!O66</f>
        <v>-9</v>
      </c>
      <c r="AA66" s="117">
        <f>STOA!I66</f>
        <v>22.37</v>
      </c>
      <c r="AB66" s="117">
        <f>-STOA!O66</f>
        <v>-204.13</v>
      </c>
      <c r="AC66">
        <f t="shared" si="0"/>
        <v>10.944640261607599</v>
      </c>
      <c r="AD66">
        <f t="shared" si="1"/>
        <v>674.03520676787139</v>
      </c>
      <c r="AE66">
        <f>'IDT-1'!C66</f>
        <v>-54</v>
      </c>
      <c r="AF66" s="26"/>
      <c r="AG66">
        <f t="shared" si="2"/>
        <v>620.03520676787139</v>
      </c>
      <c r="AI66" s="75">
        <f>PXIL!I66</f>
        <v>0</v>
      </c>
      <c r="AJ66" s="75">
        <f>PXIL!O66</f>
        <v>0</v>
      </c>
      <c r="AK66" s="75">
        <f>RTM_IEX!I66</f>
        <v>0</v>
      </c>
      <c r="AL66" s="75">
        <f>RTM_IEX!O66</f>
        <v>-65</v>
      </c>
      <c r="AM66" s="75">
        <f>RTM_PXI!I66</f>
        <v>0</v>
      </c>
      <c r="AN66" s="75">
        <f>RTM_PXI!O66</f>
        <v>0</v>
      </c>
      <c r="AO66" s="192">
        <f>GDAM_IEX!I66</f>
        <v>0</v>
      </c>
      <c r="AP66" s="192">
        <f>GDAM_IEX!O66</f>
        <v>0</v>
      </c>
      <c r="AQ66" s="192">
        <f>GDAM_PXI!I66</f>
        <v>0</v>
      </c>
      <c r="AR66" s="192">
        <f>GDAM_PXI!O66</f>
        <v>0</v>
      </c>
    </row>
    <row r="67" spans="1:44">
      <c r="A67" t="s">
        <v>109</v>
      </c>
      <c r="E67">
        <f>GT_NG!Q67</f>
        <v>7.8317803660565719</v>
      </c>
      <c r="F67">
        <f>GT_Spot!Q67</f>
        <v>0</v>
      </c>
      <c r="G67">
        <f>PPCL_NG!Q67</f>
        <v>0</v>
      </c>
      <c r="H67">
        <f>PPCL_Spot!Q67</f>
        <v>0</v>
      </c>
      <c r="I67">
        <f>Bawana_NG!Q67</f>
        <v>50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BYPL_ISGS_exbus!BB67</f>
        <v>578.72448698282142</v>
      </c>
      <c r="P67" s="77">
        <v>68.040000000000006</v>
      </c>
      <c r="Q67" s="77">
        <v>22.05</v>
      </c>
      <c r="R67" s="80">
        <v>24.899999999999995</v>
      </c>
      <c r="S67" s="80">
        <v>0</v>
      </c>
      <c r="T67" s="78">
        <f>SUMPRODUCT(LTA!F67:AJ67,LTA!F$101:AJ$101,LTA!F$104:AJ$104)</f>
        <v>68.47</v>
      </c>
      <c r="U67" s="78">
        <f>SUMPRODUCT(LTA!F67:AJ67,LTA!F$102:AJ$102,LTA!F$104:AJ$104)</f>
        <v>101.82</v>
      </c>
      <c r="V67" s="108">
        <f>SUMPRODUCT(MTOA!B67:G67,MTOA!B$102:G$102,MTOA!B$104:G$104)</f>
        <v>0</v>
      </c>
      <c r="W67" s="108">
        <f>SUMPRODUCT(MTOA!B67:G67,MTOA!B$101:G$101,MTOA!B$104:G$104)</f>
        <v>0</v>
      </c>
      <c r="X67">
        <v>0</v>
      </c>
      <c r="Y67" s="75">
        <f>IEX!I67</f>
        <v>0</v>
      </c>
      <c r="Z67" s="75">
        <f>IEX!O67</f>
        <v>-9</v>
      </c>
      <c r="AA67" s="117">
        <f>STOA!I67</f>
        <v>18.77</v>
      </c>
      <c r="AB67" s="117">
        <f>-STOA!O67</f>
        <v>-204.13</v>
      </c>
      <c r="AC67">
        <f t="shared" si="0"/>
        <v>10.622314975107574</v>
      </c>
      <c r="AD67">
        <f t="shared" si="1"/>
        <v>665.85395237377043</v>
      </c>
      <c r="AE67">
        <f>'IDT-1'!C67</f>
        <v>-39</v>
      </c>
      <c r="AF67" s="26"/>
      <c r="AG67">
        <f t="shared" si="2"/>
        <v>626.85395237377043</v>
      </c>
      <c r="AI67" s="75">
        <f>PXIL!I67</f>
        <v>0</v>
      </c>
      <c r="AJ67" s="75">
        <f>PXIL!O67</f>
        <v>0</v>
      </c>
      <c r="AK67" s="75">
        <f>RTM_IEX!I67</f>
        <v>0</v>
      </c>
      <c r="AL67" s="75">
        <f>RTM_IEX!O67</f>
        <v>-51</v>
      </c>
      <c r="AM67" s="75">
        <f>RTM_PXI!I67</f>
        <v>0</v>
      </c>
      <c r="AN67" s="75">
        <f>RTM_PXI!O67</f>
        <v>0</v>
      </c>
      <c r="AO67" s="192">
        <f>GDAM_IEX!I67</f>
        <v>0</v>
      </c>
      <c r="AP67" s="192">
        <f>GDAM_IEX!O67</f>
        <v>0</v>
      </c>
      <c r="AQ67" s="192">
        <f>GDAM_PXI!I67</f>
        <v>0</v>
      </c>
      <c r="AR67" s="192">
        <f>GDAM_PXI!O67</f>
        <v>0</v>
      </c>
    </row>
    <row r="68" spans="1:44">
      <c r="A68" t="s">
        <v>110</v>
      </c>
      <c r="E68">
        <f>GT_NG!Q68</f>
        <v>7.8317803660565719</v>
      </c>
      <c r="F68">
        <f>GT_Spot!Q68</f>
        <v>0</v>
      </c>
      <c r="G68">
        <f>PPCL_NG!Q68</f>
        <v>0</v>
      </c>
      <c r="H68">
        <f>PPCL_Spot!Q68</f>
        <v>0</v>
      </c>
      <c r="I68">
        <f>Bawana_NG!Q68</f>
        <v>49.999174304351421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BYPL_ISGS_exbus!BB68</f>
        <v>578.72448698282142</v>
      </c>
      <c r="P68" s="77">
        <v>68.040000000000006</v>
      </c>
      <c r="Q68" s="77">
        <v>22.05</v>
      </c>
      <c r="R68" s="80">
        <v>19.599999999999998</v>
      </c>
      <c r="S68" s="80">
        <v>0</v>
      </c>
      <c r="T68" s="78">
        <f>SUMPRODUCT(LTA!F68:AJ68,LTA!F$101:AJ$101,LTA!F$104:AJ$104)</f>
        <v>54.67</v>
      </c>
      <c r="U68" s="78">
        <f>SUMPRODUCT(LTA!F68:AJ68,LTA!F$102:AJ$102,LTA!F$104:AJ$104)</f>
        <v>101.87</v>
      </c>
      <c r="V68" s="108">
        <f>SUMPRODUCT(MTOA!B68:G68,MTOA!B$102:G$102,MTOA!B$104:G$104)</f>
        <v>0</v>
      </c>
      <c r="W68" s="108">
        <f>SUMPRODUCT(MTOA!B68:G68,MTOA!B$101:G$101,MTOA!B$104:G$104)</f>
        <v>0</v>
      </c>
      <c r="X68">
        <v>0</v>
      </c>
      <c r="Y68" s="75">
        <f>IEX!I68</f>
        <v>0</v>
      </c>
      <c r="Z68" s="75">
        <f>IEX!O68</f>
        <v>-9</v>
      </c>
      <c r="AA68" s="117">
        <f>STOA!I68</f>
        <v>14.27</v>
      </c>
      <c r="AB68" s="117">
        <f>-STOA!O68</f>
        <v>-204.13</v>
      </c>
      <c r="AC68">
        <f t="shared" ref="AC68:AC98" si="3">SUMIF(B68:AB68,"&gt;0")*$AC$2-SUMIF(B68:AB68,"&lt;0")*($AC$2/(1-$AC$2))+SUMIF(AI68:AR68,"&gt;0")*$AC$2-SUMIF(AI68:AR68,"&lt;0")*($AC$2/(1-$AC$2))</f>
        <v>10.379555198897085</v>
      </c>
      <c r="AD68">
        <f t="shared" ref="AD68:AD98" si="4">SUM(B68:AB68,AI68:AR68)-AC68</f>
        <v>646.54588645433228</v>
      </c>
      <c r="AE68">
        <f>'IDT-1'!C68</f>
        <v>-19</v>
      </c>
      <c r="AF68" s="26"/>
      <c r="AG68">
        <f t="shared" ref="AG68:AG98" si="5">SUM(AD68:AF68)</f>
        <v>627.54588645433228</v>
      </c>
      <c r="AI68" s="75">
        <f>PXIL!I68</f>
        <v>0</v>
      </c>
      <c r="AJ68" s="75">
        <f>PXIL!O68</f>
        <v>0</v>
      </c>
      <c r="AK68" s="75">
        <f>RTM_IEX!I68</f>
        <v>0</v>
      </c>
      <c r="AL68" s="75">
        <f>RTM_IEX!O68</f>
        <v>-47</v>
      </c>
      <c r="AM68" s="75">
        <f>RTM_PXI!I68</f>
        <v>0</v>
      </c>
      <c r="AN68" s="75">
        <f>RTM_PXI!O68</f>
        <v>0</v>
      </c>
      <c r="AO68" s="192">
        <f>GDAM_IEX!I68</f>
        <v>0</v>
      </c>
      <c r="AP68" s="192">
        <f>GDAM_IEX!O68</f>
        <v>0</v>
      </c>
      <c r="AQ68" s="192">
        <f>GDAM_PXI!I68</f>
        <v>0</v>
      </c>
      <c r="AR68" s="192">
        <f>GDAM_PXI!O68</f>
        <v>0</v>
      </c>
    </row>
    <row r="69" spans="1:44">
      <c r="A69" t="s">
        <v>111</v>
      </c>
      <c r="E69">
        <f>GT_NG!Q69</f>
        <v>7.8317803660565719</v>
      </c>
      <c r="F69">
        <f>GT_Spot!Q69</f>
        <v>0</v>
      </c>
      <c r="G69">
        <f>PPCL_NG!Q69</f>
        <v>0</v>
      </c>
      <c r="H69">
        <f>PPCL_Spot!Q69</f>
        <v>0</v>
      </c>
      <c r="I69">
        <f>Bawana_NG!Q69</f>
        <v>54.99911010436049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BYPL_ISGS_exbus!BB69</f>
        <v>583.86375285812153</v>
      </c>
      <c r="P69" s="77">
        <v>68.040000000000006</v>
      </c>
      <c r="Q69" s="77">
        <v>22.05</v>
      </c>
      <c r="R69" s="80">
        <v>15.57</v>
      </c>
      <c r="S69" s="80">
        <v>0</v>
      </c>
      <c r="T69" s="78">
        <f>SUMPRODUCT(LTA!F69:AJ69,LTA!F$101:AJ$101,LTA!F$104:AJ$104)</f>
        <v>44.64</v>
      </c>
      <c r="U69" s="78">
        <f>SUMPRODUCT(LTA!F69:AJ69,LTA!F$102:AJ$102,LTA!F$104:AJ$104)</f>
        <v>101.82</v>
      </c>
      <c r="V69" s="108">
        <f>SUMPRODUCT(MTOA!B69:G69,MTOA!B$102:G$102,MTOA!B$104:G$104)</f>
        <v>0</v>
      </c>
      <c r="W69" s="108">
        <f>SUMPRODUCT(MTOA!B69:G69,MTOA!B$101:G$101,MTOA!B$104:G$104)</f>
        <v>0</v>
      </c>
      <c r="X69">
        <v>0</v>
      </c>
      <c r="Y69" s="75">
        <f>IEX!I69</f>
        <v>0</v>
      </c>
      <c r="Z69" s="75">
        <f>IEX!O69</f>
        <v>-9</v>
      </c>
      <c r="AA69" s="117">
        <f>STOA!I69</f>
        <v>11.57</v>
      </c>
      <c r="AB69" s="117">
        <f>-STOA!O69</f>
        <v>-204.13</v>
      </c>
      <c r="AC69">
        <f t="shared" si="3"/>
        <v>10.25870528098444</v>
      </c>
      <c r="AD69">
        <f t="shared" si="4"/>
        <v>646.99593804755409</v>
      </c>
      <c r="AE69">
        <f>'IDT-1'!C69</f>
        <v>-4</v>
      </c>
      <c r="AF69" s="26"/>
      <c r="AG69">
        <f t="shared" si="5"/>
        <v>642.99593804755409</v>
      </c>
      <c r="AI69" s="75">
        <f>PXIL!I69</f>
        <v>0</v>
      </c>
      <c r="AJ69" s="75">
        <f>PXIL!O69</f>
        <v>0</v>
      </c>
      <c r="AK69" s="75">
        <f>RTM_IEX!I69</f>
        <v>0</v>
      </c>
      <c r="AL69" s="75">
        <f>RTM_IEX!O69</f>
        <v>-40</v>
      </c>
      <c r="AM69" s="75">
        <f>RTM_PXI!I69</f>
        <v>0</v>
      </c>
      <c r="AN69" s="75">
        <f>RTM_PXI!O69</f>
        <v>0</v>
      </c>
      <c r="AO69" s="192">
        <f>GDAM_IEX!I69</f>
        <v>0</v>
      </c>
      <c r="AP69" s="192">
        <f>GDAM_IEX!O69</f>
        <v>0</v>
      </c>
      <c r="AQ69" s="192">
        <f>GDAM_PXI!I69</f>
        <v>0</v>
      </c>
      <c r="AR69" s="192">
        <f>GDAM_PXI!O69</f>
        <v>0</v>
      </c>
    </row>
    <row r="70" spans="1:44">
      <c r="A70" t="s">
        <v>112</v>
      </c>
      <c r="E70">
        <f>GT_NG!Q70</f>
        <v>7.8317803660565719</v>
      </c>
      <c r="F70">
        <f>GT_Spot!Q70</f>
        <v>0</v>
      </c>
      <c r="G70">
        <f>PPCL_NG!Q70</f>
        <v>0</v>
      </c>
      <c r="H70">
        <f>PPCL_Spot!Q70</f>
        <v>0</v>
      </c>
      <c r="I70">
        <f>Bawana_NG!Q70</f>
        <v>54.99911010436049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BYPL_ISGS_exbus!BB70</f>
        <v>584.44249914632144</v>
      </c>
      <c r="P70" s="77">
        <v>68.040000000000006</v>
      </c>
      <c r="Q70" s="77">
        <v>22.05</v>
      </c>
      <c r="R70" s="80">
        <v>7.9800000000000013</v>
      </c>
      <c r="S70" s="80">
        <v>0</v>
      </c>
      <c r="T70" s="78">
        <f>SUMPRODUCT(LTA!F70:AJ70,LTA!F$101:AJ$101,LTA!F$104:AJ$104)</f>
        <v>34.129999999999995</v>
      </c>
      <c r="U70" s="78">
        <f>SUMPRODUCT(LTA!F70:AJ70,LTA!F$102:AJ$102,LTA!F$104:AJ$104)</f>
        <v>101.87</v>
      </c>
      <c r="V70" s="108">
        <f>SUMPRODUCT(MTOA!B70:G70,MTOA!B$102:G$102,MTOA!B$104:G$104)</f>
        <v>0</v>
      </c>
      <c r="W70" s="108">
        <f>SUMPRODUCT(MTOA!B70:G70,MTOA!B$101:G$101,MTOA!B$104:G$104)</f>
        <v>0</v>
      </c>
      <c r="X70">
        <v>0</v>
      </c>
      <c r="Y70" s="75">
        <f>IEX!I70</f>
        <v>0</v>
      </c>
      <c r="Z70" s="75">
        <f>IEX!O70</f>
        <v>0</v>
      </c>
      <c r="AA70" s="117">
        <f>STOA!I70</f>
        <v>8.27</v>
      </c>
      <c r="AB70" s="117">
        <f>-STOA!O70</f>
        <v>-204.13</v>
      </c>
      <c r="AC70">
        <f t="shared" si="3"/>
        <v>9.810289999733028</v>
      </c>
      <c r="AD70">
        <f t="shared" si="4"/>
        <v>694.92309961700539</v>
      </c>
      <c r="AE70">
        <f>'IDT-1'!C70</f>
        <v>0</v>
      </c>
      <c r="AF70" s="26"/>
      <c r="AG70">
        <f t="shared" si="5"/>
        <v>694.92309961700539</v>
      </c>
      <c r="AI70" s="75">
        <f>PXIL!I70</f>
        <v>0</v>
      </c>
      <c r="AJ70" s="75">
        <f>PXIL!O70</f>
        <v>0</v>
      </c>
      <c r="AK70" s="75">
        <f>RTM_IEX!I70</f>
        <v>19.25</v>
      </c>
      <c r="AL70" s="75">
        <f>RTM_IEX!O70</f>
        <v>0</v>
      </c>
      <c r="AM70" s="75">
        <f>RTM_PXI!I70</f>
        <v>0</v>
      </c>
      <c r="AN70" s="75">
        <f>RTM_PXI!O70</f>
        <v>0</v>
      </c>
      <c r="AO70" s="192">
        <f>GDAM_IEX!I70</f>
        <v>0</v>
      </c>
      <c r="AP70" s="192">
        <f>GDAM_IEX!O70</f>
        <v>0</v>
      </c>
      <c r="AQ70" s="192">
        <f>GDAM_PXI!I70</f>
        <v>0</v>
      </c>
      <c r="AR70" s="192">
        <f>GDAM_PXI!O70</f>
        <v>0</v>
      </c>
    </row>
    <row r="71" spans="1:44">
      <c r="A71" t="s">
        <v>113</v>
      </c>
      <c r="E71">
        <f>GT_NG!Q71</f>
        <v>7.8317803660565719</v>
      </c>
      <c r="F71">
        <f>GT_Spot!Q71</f>
        <v>0</v>
      </c>
      <c r="G71">
        <f>PPCL_NG!Q71</f>
        <v>0</v>
      </c>
      <c r="H71">
        <f>PPCL_Spot!Q71</f>
        <v>0</v>
      </c>
      <c r="I71">
        <f>Bawana_NG!Q71</f>
        <v>54.99911010436049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BYPL_ISGS_exbus!BB71</f>
        <v>590.44253009652141</v>
      </c>
      <c r="P71" s="77">
        <v>68.040000000000006</v>
      </c>
      <c r="Q71" s="77">
        <v>22.05</v>
      </c>
      <c r="R71" s="80">
        <v>2.7599999999999993</v>
      </c>
      <c r="S71" s="80">
        <v>0</v>
      </c>
      <c r="T71" s="78">
        <f>SUMPRODUCT(LTA!F71:AJ71,LTA!F$101:AJ$101,LTA!F$104:AJ$104)</f>
        <v>27.080000000000005</v>
      </c>
      <c r="U71" s="78">
        <f>SUMPRODUCT(LTA!F71:AJ71,LTA!F$102:AJ$102,LTA!F$104:AJ$104)</f>
        <v>101.81</v>
      </c>
      <c r="V71" s="108">
        <f>SUMPRODUCT(MTOA!B71:G71,MTOA!B$102:G$102,MTOA!B$104:G$104)</f>
        <v>0</v>
      </c>
      <c r="W71" s="108">
        <f>SUMPRODUCT(MTOA!B71:G71,MTOA!B$101:G$101,MTOA!B$104:G$104)</f>
        <v>0</v>
      </c>
      <c r="X71">
        <v>0</v>
      </c>
      <c r="Y71" s="75">
        <f>IEX!I71</f>
        <v>0</v>
      </c>
      <c r="Z71" s="75">
        <f>IEX!O71</f>
        <v>0</v>
      </c>
      <c r="AA71" s="117">
        <f>STOA!I71</f>
        <v>5.27</v>
      </c>
      <c r="AB71" s="117">
        <f>-STOA!O71</f>
        <v>-204.13</v>
      </c>
      <c r="AC71">
        <f t="shared" si="3"/>
        <v>9.685858272094789</v>
      </c>
      <c r="AD71">
        <f t="shared" si="4"/>
        <v>680.90756229484373</v>
      </c>
      <c r="AE71">
        <f>'IDT-1'!C71</f>
        <v>0</v>
      </c>
      <c r="AF71" s="26"/>
      <c r="AG71">
        <f t="shared" si="5"/>
        <v>680.90756229484373</v>
      </c>
      <c r="AI71" s="75">
        <f>PXIL!I71</f>
        <v>0</v>
      </c>
      <c r="AJ71" s="75">
        <f>PXIL!O71</f>
        <v>0</v>
      </c>
      <c r="AK71" s="75">
        <f>RTM_IEX!I71</f>
        <v>14.44</v>
      </c>
      <c r="AL71" s="75">
        <f>RTM_IEX!O71</f>
        <v>0</v>
      </c>
      <c r="AM71" s="75">
        <f>RTM_PXI!I71</f>
        <v>0</v>
      </c>
      <c r="AN71" s="75">
        <f>RTM_PXI!O71</f>
        <v>0</v>
      </c>
      <c r="AO71" s="192">
        <f>GDAM_IEX!I71</f>
        <v>0</v>
      </c>
      <c r="AP71" s="192">
        <f>GDAM_IEX!O71</f>
        <v>0</v>
      </c>
      <c r="AQ71" s="192">
        <f>GDAM_PXI!I71</f>
        <v>0</v>
      </c>
      <c r="AR71" s="192">
        <f>GDAM_PXI!O71</f>
        <v>0</v>
      </c>
    </row>
    <row r="72" spans="1:44">
      <c r="A72" t="s">
        <v>114</v>
      </c>
      <c r="E72">
        <f>GT_NG!Q72</f>
        <v>7.8317803660565719</v>
      </c>
      <c r="F72">
        <f>GT_Spot!Q72</f>
        <v>0</v>
      </c>
      <c r="G72">
        <f>PPCL_NG!Q72</f>
        <v>0</v>
      </c>
      <c r="H72">
        <f>PPCL_Spot!Q72</f>
        <v>0</v>
      </c>
      <c r="I72">
        <f>Bawana_NG!Q72</f>
        <v>54.99911010436049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BYPL_ISGS_exbus!BB72</f>
        <v>599.71317368042139</v>
      </c>
      <c r="P72" s="77">
        <v>68.040000000000006</v>
      </c>
      <c r="Q72" s="77">
        <v>22.05</v>
      </c>
      <c r="R72" s="80">
        <v>0.27</v>
      </c>
      <c r="S72" s="80">
        <v>0</v>
      </c>
      <c r="T72" s="78">
        <f>SUMPRODUCT(LTA!F72:AJ72,LTA!F$101:AJ$101,LTA!F$104:AJ$104)</f>
        <v>18.03</v>
      </c>
      <c r="U72" s="78">
        <f>SUMPRODUCT(LTA!F72:AJ72,LTA!F$102:AJ$102,LTA!F$104:AJ$104)</f>
        <v>101.83</v>
      </c>
      <c r="V72" s="108">
        <f>SUMPRODUCT(MTOA!B72:G72,MTOA!B$102:G$102,MTOA!B$104:G$104)</f>
        <v>0</v>
      </c>
      <c r="W72" s="108">
        <f>SUMPRODUCT(MTOA!B72:G72,MTOA!B$101:G$101,MTOA!B$104:G$104)</f>
        <v>0</v>
      </c>
      <c r="X72">
        <v>0</v>
      </c>
      <c r="Y72" s="75">
        <f>IEX!I72</f>
        <v>9.6300000000000008</v>
      </c>
      <c r="Z72" s="75">
        <f>IEX!O72</f>
        <v>0</v>
      </c>
      <c r="AA72" s="117">
        <f>STOA!I72</f>
        <v>4.9700000000000006</v>
      </c>
      <c r="AB72" s="117">
        <f>-STOA!O72</f>
        <v>-204.13</v>
      </c>
      <c r="AC72">
        <f t="shared" si="3"/>
        <v>9.8752399356331093</v>
      </c>
      <c r="AD72">
        <f t="shared" si="4"/>
        <v>702.23882421520534</v>
      </c>
      <c r="AE72">
        <f>'IDT-1'!C72</f>
        <v>0</v>
      </c>
      <c r="AF72" s="26"/>
      <c r="AG72">
        <f t="shared" si="5"/>
        <v>702.23882421520534</v>
      </c>
      <c r="AI72" s="75">
        <f>PXIL!I72</f>
        <v>0</v>
      </c>
      <c r="AJ72" s="75">
        <f>PXIL!O72</f>
        <v>0</v>
      </c>
      <c r="AK72" s="75">
        <f>RTM_IEX!I72</f>
        <v>28.88</v>
      </c>
      <c r="AL72" s="75">
        <f>RTM_IEX!O72</f>
        <v>0</v>
      </c>
      <c r="AM72" s="75">
        <f>RTM_PXI!I72</f>
        <v>0</v>
      </c>
      <c r="AN72" s="75">
        <f>RTM_PXI!O72</f>
        <v>0</v>
      </c>
      <c r="AO72" s="192">
        <f>GDAM_IEX!I72</f>
        <v>0</v>
      </c>
      <c r="AP72" s="192">
        <f>GDAM_IEX!O72</f>
        <v>0</v>
      </c>
      <c r="AQ72" s="192">
        <f>GDAM_PXI!I72</f>
        <v>0</v>
      </c>
      <c r="AR72" s="192">
        <f>GDAM_PXI!O72</f>
        <v>0</v>
      </c>
    </row>
    <row r="73" spans="1:44">
      <c r="A73" t="s">
        <v>115</v>
      </c>
      <c r="E73">
        <f>GT_NG!Q73</f>
        <v>8.1905044510385761</v>
      </c>
      <c r="F73">
        <f>GT_Spot!Q73</f>
        <v>0</v>
      </c>
      <c r="G73">
        <f>PPCL_NG!Q73</f>
        <v>0</v>
      </c>
      <c r="H73">
        <f>PPCL_Spot!Q73</f>
        <v>0</v>
      </c>
      <c r="I73">
        <f>Bawana_NG!Q73</f>
        <v>54.999134607820004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BYPL_ISGS_exbus!BB73</f>
        <v>619.96073893724815</v>
      </c>
      <c r="P73" s="77">
        <v>68.040000000000006</v>
      </c>
      <c r="Q73" s="77">
        <v>22.05</v>
      </c>
      <c r="R73" s="80">
        <v>0</v>
      </c>
      <c r="S73" s="80">
        <v>0</v>
      </c>
      <c r="T73" s="78">
        <f>SUMPRODUCT(LTA!F73:AJ73,LTA!F$101:AJ$101,LTA!F$104:AJ$104)</f>
        <v>11.53</v>
      </c>
      <c r="U73" s="78">
        <f>SUMPRODUCT(LTA!F73:AJ73,LTA!F$102:AJ$102,LTA!F$104:AJ$104)</f>
        <v>101.88</v>
      </c>
      <c r="V73" s="108">
        <f>SUMPRODUCT(MTOA!B73:G73,MTOA!B$102:G$102,MTOA!B$104:G$104)</f>
        <v>0</v>
      </c>
      <c r="W73" s="108">
        <f>SUMPRODUCT(MTOA!B73:G73,MTOA!B$101:G$101,MTOA!B$104:G$104)</f>
        <v>0</v>
      </c>
      <c r="X73">
        <v>0</v>
      </c>
      <c r="Y73" s="75">
        <f>IEX!I73</f>
        <v>14.44</v>
      </c>
      <c r="Z73" s="75">
        <f>IEX!O73</f>
        <v>0</v>
      </c>
      <c r="AA73" s="117">
        <f>STOA!I73</f>
        <v>3.77</v>
      </c>
      <c r="AB73" s="117">
        <f>-STOA!O73</f>
        <v>-204.13</v>
      </c>
      <c r="AC73">
        <f t="shared" si="3"/>
        <v>10.11395149747147</v>
      </c>
      <c r="AD73">
        <f t="shared" si="4"/>
        <v>729.12642649863517</v>
      </c>
      <c r="AE73">
        <f>'IDT-1'!C73</f>
        <v>0</v>
      </c>
      <c r="AF73" s="26"/>
      <c r="AG73">
        <f t="shared" si="5"/>
        <v>729.12642649863517</v>
      </c>
      <c r="AI73" s="75">
        <f>PXIL!I73</f>
        <v>0</v>
      </c>
      <c r="AJ73" s="75">
        <f>PXIL!O73</f>
        <v>0</v>
      </c>
      <c r="AK73" s="75">
        <f>RTM_IEX!I73</f>
        <v>38.51</v>
      </c>
      <c r="AL73" s="75">
        <f>RTM_IEX!O73</f>
        <v>0</v>
      </c>
      <c r="AM73" s="75">
        <f>RTM_PXI!I73</f>
        <v>0</v>
      </c>
      <c r="AN73" s="75">
        <f>RTM_PXI!O73</f>
        <v>0</v>
      </c>
      <c r="AO73" s="192">
        <f>GDAM_IEX!I73</f>
        <v>0</v>
      </c>
      <c r="AP73" s="192">
        <f>GDAM_IEX!O73</f>
        <v>0</v>
      </c>
      <c r="AQ73" s="192">
        <f>GDAM_PXI!I73</f>
        <v>0</v>
      </c>
      <c r="AR73" s="192">
        <f>GDAM_PXI!O73</f>
        <v>0</v>
      </c>
    </row>
    <row r="74" spans="1:44">
      <c r="A74" t="s">
        <v>116</v>
      </c>
      <c r="E74">
        <f>GT_NG!Q74</f>
        <v>8.1905044510385761</v>
      </c>
      <c r="F74">
        <f>GT_Spot!Q74</f>
        <v>0</v>
      </c>
      <c r="G74">
        <f>PPCL_NG!Q74</f>
        <v>0</v>
      </c>
      <c r="H74">
        <f>PPCL_Spot!Q74</f>
        <v>0</v>
      </c>
      <c r="I74">
        <f>Bawana_NG!Q74</f>
        <v>54.99911010436049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BYPL_ISGS_exbus!BB74</f>
        <v>633.58524727434815</v>
      </c>
      <c r="P74" s="77">
        <v>68.040000000000006</v>
      </c>
      <c r="Q74" s="77">
        <v>22.05</v>
      </c>
      <c r="R74" s="80">
        <v>0</v>
      </c>
      <c r="S74" s="80">
        <v>0</v>
      </c>
      <c r="T74" s="78">
        <f>SUMPRODUCT(LTA!F74:AJ74,LTA!F$101:AJ$101,LTA!F$104:AJ$104)</f>
        <v>7.5</v>
      </c>
      <c r="U74" s="78">
        <f>SUMPRODUCT(LTA!F74:AJ74,LTA!F$102:AJ$102,LTA!F$104:AJ$104)</f>
        <v>101.89</v>
      </c>
      <c r="V74" s="108">
        <f>SUMPRODUCT(MTOA!B74:G74,MTOA!B$102:G$102,MTOA!B$104:G$104)</f>
        <v>0</v>
      </c>
      <c r="W74" s="108">
        <f>SUMPRODUCT(MTOA!B74:G74,MTOA!B$101:G$101,MTOA!B$104:G$104)</f>
        <v>0</v>
      </c>
      <c r="X74">
        <v>0</v>
      </c>
      <c r="Y74" s="75">
        <f>IEX!I74</f>
        <v>24.07</v>
      </c>
      <c r="Z74" s="75">
        <f>IEX!O74</f>
        <v>0</v>
      </c>
      <c r="AA74" s="117">
        <f>STOA!I74</f>
        <v>2.27</v>
      </c>
      <c r="AB74" s="117">
        <f>-STOA!O74</f>
        <v>-204.13</v>
      </c>
      <c r="AC74">
        <f t="shared" si="3"/>
        <v>10.270014955207506</v>
      </c>
      <c r="AD74">
        <f t="shared" si="4"/>
        <v>746.70484687453961</v>
      </c>
      <c r="AE74">
        <f>'IDT-1'!C74</f>
        <v>0</v>
      </c>
      <c r="AF74" s="26"/>
      <c r="AG74">
        <f t="shared" si="5"/>
        <v>746.70484687453961</v>
      </c>
      <c r="AI74" s="75">
        <f>PXIL!I74</f>
        <v>0</v>
      </c>
      <c r="AJ74" s="75">
        <f>PXIL!O74</f>
        <v>0</v>
      </c>
      <c r="AK74" s="75">
        <f>RTM_IEX!I74</f>
        <v>38.51</v>
      </c>
      <c r="AL74" s="75">
        <f>RTM_IEX!O74</f>
        <v>0</v>
      </c>
      <c r="AM74" s="75">
        <f>RTM_PXI!I74</f>
        <v>0</v>
      </c>
      <c r="AN74" s="75">
        <f>RTM_PXI!O74</f>
        <v>0</v>
      </c>
      <c r="AO74" s="192">
        <f>GDAM_IEX!I74</f>
        <v>0</v>
      </c>
      <c r="AP74" s="192">
        <f>GDAM_IEX!O74</f>
        <v>0</v>
      </c>
      <c r="AQ74" s="192">
        <f>GDAM_PXI!I74</f>
        <v>0</v>
      </c>
      <c r="AR74" s="192">
        <f>GDAM_PXI!O74</f>
        <v>0</v>
      </c>
    </row>
    <row r="75" spans="1:44">
      <c r="A75" t="s">
        <v>117</v>
      </c>
      <c r="E75">
        <f>GT_NG!Q75</f>
        <v>8.2563798219584577</v>
      </c>
      <c r="F75">
        <f>GT_Spot!Q75</f>
        <v>0</v>
      </c>
      <c r="G75">
        <f>PPCL_NG!Q75</f>
        <v>0</v>
      </c>
      <c r="H75">
        <f>PPCL_Spot!Q75</f>
        <v>0</v>
      </c>
      <c r="I75">
        <f>Bawana_NG!Q75</f>
        <v>54.99911010436049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BYPL_ISGS_exbus!BB75</f>
        <v>646.07987219034806</v>
      </c>
      <c r="P75" s="77">
        <v>68.040000000000006</v>
      </c>
      <c r="Q75" s="77">
        <v>22.05</v>
      </c>
      <c r="R75" s="80">
        <v>0</v>
      </c>
      <c r="S75" s="80">
        <v>0</v>
      </c>
      <c r="T75" s="78">
        <f>SUMPRODUCT(LTA!F75:AJ75,LTA!F$101:AJ$101,LTA!F$104:AJ$104)</f>
        <v>5.89</v>
      </c>
      <c r="U75" s="78">
        <f>SUMPRODUCT(LTA!F75:AJ75,LTA!F$102:AJ$102,LTA!F$104:AJ$104)</f>
        <v>101.92</v>
      </c>
      <c r="V75" s="108">
        <f>SUMPRODUCT(MTOA!B75:G75,MTOA!B$102:G$102,MTOA!B$104:G$104)</f>
        <v>0</v>
      </c>
      <c r="W75" s="108">
        <f>SUMPRODUCT(MTOA!B75:G75,MTOA!B$101:G$101,MTOA!B$104:G$104)</f>
        <v>0</v>
      </c>
      <c r="X75">
        <v>0</v>
      </c>
      <c r="Y75" s="75">
        <f>IEX!I75</f>
        <v>0</v>
      </c>
      <c r="Z75" s="75">
        <f>IEX!O75</f>
        <v>-10</v>
      </c>
      <c r="AA75" s="117">
        <f>STOA!I75</f>
        <v>0.77</v>
      </c>
      <c r="AB75" s="117">
        <f>-STOA!O75</f>
        <v>-106.93</v>
      </c>
      <c r="AC75">
        <f t="shared" si="3"/>
        <v>9.0285666377969687</v>
      </c>
      <c r="AD75">
        <f t="shared" si="4"/>
        <v>782.04679547886985</v>
      </c>
      <c r="AE75">
        <f>'IDT-1'!C75</f>
        <v>-5</v>
      </c>
      <c r="AF75" s="26"/>
      <c r="AG75">
        <f t="shared" si="5"/>
        <v>777.04679547886985</v>
      </c>
      <c r="AI75" s="75">
        <f>PXIL!I75</f>
        <v>0</v>
      </c>
      <c r="AJ75" s="75">
        <f>PXIL!O75</f>
        <v>0</v>
      </c>
      <c r="AK75" s="75">
        <f>RTM_IEX!I75</f>
        <v>0</v>
      </c>
      <c r="AL75" s="75">
        <f>RTM_IEX!O75</f>
        <v>0</v>
      </c>
      <c r="AM75" s="75">
        <f>RTM_PXI!I75</f>
        <v>0</v>
      </c>
      <c r="AN75" s="75">
        <f>RTM_PXI!O75</f>
        <v>0</v>
      </c>
      <c r="AO75" s="192">
        <f>GDAM_IEX!I75</f>
        <v>0</v>
      </c>
      <c r="AP75" s="192">
        <f>GDAM_IEX!O75</f>
        <v>0</v>
      </c>
      <c r="AQ75" s="192">
        <f>GDAM_PXI!I75</f>
        <v>0</v>
      </c>
      <c r="AR75" s="192">
        <f>GDAM_PXI!O75</f>
        <v>0</v>
      </c>
    </row>
    <row r="76" spans="1:44">
      <c r="A76" t="s">
        <v>118</v>
      </c>
      <c r="E76">
        <f>GT_NG!Q76</f>
        <v>8.2563798219584577</v>
      </c>
      <c r="F76">
        <f>GT_Spot!Q76</f>
        <v>0</v>
      </c>
      <c r="G76">
        <f>PPCL_NG!Q76</f>
        <v>0</v>
      </c>
      <c r="H76">
        <f>PPCL_Spot!Q76</f>
        <v>0</v>
      </c>
      <c r="I76">
        <f>Bawana_NG!Q76</f>
        <v>54.99911010436049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BYPL_ISGS_exbus!BB76</f>
        <v>679.23749546174815</v>
      </c>
      <c r="P76" s="77">
        <v>68.040000000000006</v>
      </c>
      <c r="Q76" s="77">
        <v>22.05</v>
      </c>
      <c r="R76" s="80">
        <v>0</v>
      </c>
      <c r="S76" s="80">
        <v>0</v>
      </c>
      <c r="T76" s="78">
        <f>SUMPRODUCT(LTA!F76:AJ76,LTA!F$101:AJ$101,LTA!F$104:AJ$104)</f>
        <v>5.77</v>
      </c>
      <c r="U76" s="78">
        <f>SUMPRODUCT(LTA!F76:AJ76,LTA!F$102:AJ$102,LTA!F$104:AJ$104)</f>
        <v>101.89999999999999</v>
      </c>
      <c r="V76" s="108">
        <f>SUMPRODUCT(MTOA!B76:G76,MTOA!B$102:G$102,MTOA!B$104:G$104)</f>
        <v>0</v>
      </c>
      <c r="W76" s="108">
        <f>SUMPRODUCT(MTOA!B76:G76,MTOA!B$101:G$101,MTOA!B$104:G$104)</f>
        <v>0</v>
      </c>
      <c r="X76">
        <v>0</v>
      </c>
      <c r="Y76" s="75">
        <f>IEX!I76</f>
        <v>0</v>
      </c>
      <c r="Z76" s="75">
        <f>IEX!O76</f>
        <v>-10</v>
      </c>
      <c r="AA76" s="117">
        <f>STOA!I76</f>
        <v>0.77</v>
      </c>
      <c r="AB76" s="117">
        <f>-STOA!O76</f>
        <v>-106.93</v>
      </c>
      <c r="AC76">
        <f t="shared" si="3"/>
        <v>9.5854655482511504</v>
      </c>
      <c r="AD76">
        <f t="shared" si="4"/>
        <v>784.50751983981593</v>
      </c>
      <c r="AE76">
        <f>'IDT-1'!C76</f>
        <v>-25</v>
      </c>
      <c r="AF76" s="26"/>
      <c r="AG76">
        <f t="shared" si="5"/>
        <v>759.50751983981593</v>
      </c>
      <c r="AI76" s="75">
        <f>PXIL!I76</f>
        <v>0</v>
      </c>
      <c r="AJ76" s="75">
        <f>PXIL!O76</f>
        <v>0</v>
      </c>
      <c r="AK76" s="75">
        <f>RTM_IEX!I76</f>
        <v>0</v>
      </c>
      <c r="AL76" s="75">
        <f>RTM_IEX!O76</f>
        <v>-30</v>
      </c>
      <c r="AM76" s="75">
        <f>RTM_PXI!I76</f>
        <v>0</v>
      </c>
      <c r="AN76" s="75">
        <f>RTM_PXI!O76</f>
        <v>0</v>
      </c>
      <c r="AO76" s="192">
        <f>GDAM_IEX!I76</f>
        <v>0</v>
      </c>
      <c r="AP76" s="192">
        <f>GDAM_IEX!O76</f>
        <v>0</v>
      </c>
      <c r="AQ76" s="192">
        <f>GDAM_PXI!I76</f>
        <v>0</v>
      </c>
      <c r="AR76" s="192">
        <f>GDAM_PXI!O76</f>
        <v>0</v>
      </c>
    </row>
    <row r="77" spans="1:44">
      <c r="A77" t="s">
        <v>119</v>
      </c>
      <c r="E77">
        <f>GT_NG!Q77</f>
        <v>8.2563798219584577</v>
      </c>
      <c r="F77">
        <f>GT_Spot!Q77</f>
        <v>0</v>
      </c>
      <c r="G77">
        <f>PPCL_NG!Q77</f>
        <v>0</v>
      </c>
      <c r="H77">
        <f>PPCL_Spot!Q77</f>
        <v>0</v>
      </c>
      <c r="I77">
        <f>Bawana_NG!Q77</f>
        <v>54.99911010436049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BYPL_ISGS_exbus!BB77</f>
        <v>679.23749546174815</v>
      </c>
      <c r="P77" s="77">
        <v>68.040000000000006</v>
      </c>
      <c r="Q77" s="77">
        <v>22.05</v>
      </c>
      <c r="R77" s="80">
        <v>0</v>
      </c>
      <c r="S77" s="80">
        <v>0</v>
      </c>
      <c r="T77" s="78">
        <f>SUMPRODUCT(LTA!F77:AJ77,LTA!F$101:AJ$101,LTA!F$104:AJ$104)</f>
        <v>1.8</v>
      </c>
      <c r="U77" s="78">
        <f>SUMPRODUCT(LTA!F77:AJ77,LTA!F$102:AJ$102,LTA!F$104:AJ$104)</f>
        <v>101.78999999999999</v>
      </c>
      <c r="V77" s="108">
        <f>SUMPRODUCT(MTOA!B77:G77,MTOA!B$102:G$102,MTOA!B$104:G$104)</f>
        <v>0</v>
      </c>
      <c r="W77" s="108">
        <f>SUMPRODUCT(MTOA!B77:G77,MTOA!B$101:G$101,MTOA!B$104:G$104)</f>
        <v>0</v>
      </c>
      <c r="X77">
        <v>0</v>
      </c>
      <c r="Y77" s="75">
        <f>IEX!I77</f>
        <v>0</v>
      </c>
      <c r="Z77" s="75">
        <f>IEX!O77</f>
        <v>-10</v>
      </c>
      <c r="AA77" s="117">
        <f>STOA!I77</f>
        <v>0.77</v>
      </c>
      <c r="AB77" s="117">
        <f>-STOA!O77</f>
        <v>-106.93</v>
      </c>
      <c r="AC77">
        <f t="shared" si="3"/>
        <v>9.9934679243609157</v>
      </c>
      <c r="AD77">
        <f t="shared" si="4"/>
        <v>730.01951746370594</v>
      </c>
      <c r="AE77">
        <f>'IDT-1'!C77</f>
        <v>-30</v>
      </c>
      <c r="AF77" s="26"/>
      <c r="AG77">
        <f t="shared" si="5"/>
        <v>700.01951746370594</v>
      </c>
      <c r="AI77" s="75">
        <f>PXIL!I77</f>
        <v>0</v>
      </c>
      <c r="AJ77" s="75">
        <f>PXIL!O77</f>
        <v>0</v>
      </c>
      <c r="AK77" s="75">
        <f>RTM_IEX!I77</f>
        <v>0</v>
      </c>
      <c r="AL77" s="75">
        <f>RTM_IEX!O77</f>
        <v>-80</v>
      </c>
      <c r="AM77" s="75">
        <f>RTM_PXI!I77</f>
        <v>0</v>
      </c>
      <c r="AN77" s="75">
        <f>RTM_PXI!O77</f>
        <v>0</v>
      </c>
      <c r="AO77" s="192">
        <f>GDAM_IEX!I77</f>
        <v>0</v>
      </c>
      <c r="AP77" s="192">
        <f>GDAM_IEX!O77</f>
        <v>0</v>
      </c>
      <c r="AQ77" s="192">
        <f>GDAM_PXI!I77</f>
        <v>0</v>
      </c>
      <c r="AR77" s="192">
        <f>GDAM_PXI!O77</f>
        <v>0</v>
      </c>
    </row>
    <row r="78" spans="1:44">
      <c r="A78" t="s">
        <v>120</v>
      </c>
      <c r="E78">
        <f>GT_NG!Q78</f>
        <v>8.2563798219584577</v>
      </c>
      <c r="F78">
        <f>GT_Spot!Q78</f>
        <v>0</v>
      </c>
      <c r="G78">
        <f>PPCL_NG!Q78</f>
        <v>0</v>
      </c>
      <c r="H78">
        <f>PPCL_Spot!Q78</f>
        <v>0</v>
      </c>
      <c r="I78">
        <f>Bawana_NG!Q78</f>
        <v>54.99911010436049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BYPL_ISGS_exbus!BB78</f>
        <v>675.19210537754805</v>
      </c>
      <c r="P78" s="77">
        <v>68.040000000000006</v>
      </c>
      <c r="Q78" s="77">
        <v>22.05</v>
      </c>
      <c r="R78" s="80">
        <v>0</v>
      </c>
      <c r="S78" s="80">
        <v>0</v>
      </c>
      <c r="T78" s="78">
        <f>SUMPRODUCT(LTA!F78:AJ78,LTA!F$101:AJ$101,LTA!F$104:AJ$104)</f>
        <v>1.85</v>
      </c>
      <c r="U78" s="78">
        <f>SUMPRODUCT(LTA!F78:AJ78,LTA!F$102:AJ$102,LTA!F$104:AJ$104)</f>
        <v>101.92</v>
      </c>
      <c r="V78" s="108">
        <f>SUMPRODUCT(MTOA!B78:G78,MTOA!B$102:G$102,MTOA!B$104:G$104)</f>
        <v>0</v>
      </c>
      <c r="W78" s="108">
        <f>SUMPRODUCT(MTOA!B78:G78,MTOA!B$101:G$101,MTOA!B$104:G$104)</f>
        <v>0</v>
      </c>
      <c r="X78">
        <v>0</v>
      </c>
      <c r="Y78" s="75">
        <f>IEX!I78</f>
        <v>0</v>
      </c>
      <c r="Z78" s="75">
        <f>IEX!O78</f>
        <v>-10</v>
      </c>
      <c r="AA78" s="117">
        <f>STOA!I78</f>
        <v>0.77</v>
      </c>
      <c r="AB78" s="117">
        <f>-STOA!O78</f>
        <v>-106.93</v>
      </c>
      <c r="AC78">
        <f t="shared" si="3"/>
        <v>9.8706712163980015</v>
      </c>
      <c r="AD78">
        <f t="shared" si="4"/>
        <v>736.27692408746884</v>
      </c>
      <c r="AE78">
        <f>'IDT-1'!C78</f>
        <v>-40</v>
      </c>
      <c r="AF78" s="26"/>
      <c r="AG78">
        <f t="shared" si="5"/>
        <v>696.27692408746884</v>
      </c>
      <c r="AI78" s="75">
        <f>PXIL!I78</f>
        <v>0</v>
      </c>
      <c r="AJ78" s="75">
        <f>PXIL!O78</f>
        <v>0</v>
      </c>
      <c r="AK78" s="75">
        <f>RTM_IEX!I78</f>
        <v>0</v>
      </c>
      <c r="AL78" s="75">
        <f>RTM_IEX!O78</f>
        <v>-70</v>
      </c>
      <c r="AM78" s="75">
        <f>RTM_PXI!I78</f>
        <v>0</v>
      </c>
      <c r="AN78" s="75">
        <f>RTM_PXI!O78</f>
        <v>0</v>
      </c>
      <c r="AO78" s="192">
        <f>GDAM_IEX!I78</f>
        <v>0</v>
      </c>
      <c r="AP78" s="192">
        <f>GDAM_IEX!O78</f>
        <v>0</v>
      </c>
      <c r="AQ78" s="192">
        <f>GDAM_PXI!I78</f>
        <v>0</v>
      </c>
      <c r="AR78" s="192">
        <f>GDAM_PXI!O78</f>
        <v>0</v>
      </c>
    </row>
    <row r="79" spans="1:44">
      <c r="A79" t="s">
        <v>121</v>
      </c>
      <c r="E79">
        <f>GT_NG!Q79</f>
        <v>8.2563798219584577</v>
      </c>
      <c r="F79">
        <f>GT_Spot!Q79</f>
        <v>0</v>
      </c>
      <c r="G79">
        <f>PPCL_NG!Q79</f>
        <v>0</v>
      </c>
      <c r="H79">
        <f>PPCL_Spot!Q79</f>
        <v>0</v>
      </c>
      <c r="I79">
        <f>Bawana_NG!Q79</f>
        <v>54.999134607820004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BYPL_ISGS_exbus!BB79</f>
        <v>671.35668268774816</v>
      </c>
      <c r="P79" s="77">
        <v>68.040000000000006</v>
      </c>
      <c r="Q79" s="77">
        <v>22.05</v>
      </c>
      <c r="R79" s="80">
        <v>0</v>
      </c>
      <c r="S79" s="80">
        <v>0</v>
      </c>
      <c r="T79" s="78">
        <f>SUMPRODUCT(LTA!F79:AJ79,LTA!F$101:AJ$101,LTA!F$104:AJ$104)</f>
        <v>1.97</v>
      </c>
      <c r="U79" s="78">
        <f>SUMPRODUCT(LTA!F79:AJ79,LTA!F$102:AJ$102,LTA!F$104:AJ$104)</f>
        <v>101.95</v>
      </c>
      <c r="V79" s="108">
        <f>SUMPRODUCT(MTOA!B79:G79,MTOA!B$102:G$102,MTOA!B$104:G$104)</f>
        <v>0</v>
      </c>
      <c r="W79" s="108">
        <f>SUMPRODUCT(MTOA!B79:G79,MTOA!B$101:G$101,MTOA!B$104:G$104)</f>
        <v>0</v>
      </c>
      <c r="X79">
        <v>0</v>
      </c>
      <c r="Y79" s="75">
        <f>IEX!I79</f>
        <v>0</v>
      </c>
      <c r="Z79" s="75">
        <f>IEX!O79</f>
        <v>-10</v>
      </c>
      <c r="AA79" s="117">
        <f>STOA!I79</f>
        <v>0.77</v>
      </c>
      <c r="AB79" s="117">
        <f>-STOA!O79</f>
        <v>-106.93</v>
      </c>
      <c r="AC79">
        <f t="shared" si="3"/>
        <v>9.7050677995252776</v>
      </c>
      <c r="AD79">
        <f t="shared" si="4"/>
        <v>747.75712931800126</v>
      </c>
      <c r="AE79">
        <f>'IDT-1'!C79</f>
        <v>-45</v>
      </c>
      <c r="AF79" s="26"/>
      <c r="AG79">
        <f t="shared" si="5"/>
        <v>702.75712931800126</v>
      </c>
      <c r="AI79" s="75">
        <f>PXIL!I79</f>
        <v>0</v>
      </c>
      <c r="AJ79" s="75">
        <f>PXIL!O79</f>
        <v>0</v>
      </c>
      <c r="AK79" s="75">
        <f>RTM_IEX!I79</f>
        <v>0</v>
      </c>
      <c r="AL79" s="75">
        <f>RTM_IEX!O79</f>
        <v>-55</v>
      </c>
      <c r="AM79" s="75">
        <f>RTM_PXI!I79</f>
        <v>0</v>
      </c>
      <c r="AN79" s="75">
        <f>RTM_PXI!O79</f>
        <v>0</v>
      </c>
      <c r="AO79" s="192">
        <f>GDAM_IEX!I79</f>
        <v>0</v>
      </c>
      <c r="AP79" s="192">
        <f>GDAM_IEX!O79</f>
        <v>0</v>
      </c>
      <c r="AQ79" s="192">
        <f>GDAM_PXI!I79</f>
        <v>0</v>
      </c>
      <c r="AR79" s="192">
        <f>GDAM_PXI!O79</f>
        <v>0</v>
      </c>
    </row>
    <row r="80" spans="1:44">
      <c r="A80" t="s">
        <v>122</v>
      </c>
      <c r="E80">
        <f>GT_NG!Q80</f>
        <v>8.2563798219584577</v>
      </c>
      <c r="F80">
        <f>GT_Spot!Q80</f>
        <v>0</v>
      </c>
      <c r="G80">
        <f>PPCL_NG!Q80</f>
        <v>0</v>
      </c>
      <c r="H80">
        <f>PPCL_Spot!Q80</f>
        <v>0</v>
      </c>
      <c r="I80">
        <f>Bawana_NG!Q80</f>
        <v>54.99911010436049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BYPL_ISGS_exbus!BB80</f>
        <v>670.42313126344811</v>
      </c>
      <c r="P80" s="77">
        <v>68.040000000000006</v>
      </c>
      <c r="Q80" s="77">
        <v>22.05</v>
      </c>
      <c r="R80" s="80">
        <v>0</v>
      </c>
      <c r="S80" s="80">
        <v>0</v>
      </c>
      <c r="T80" s="78">
        <f>SUMPRODUCT(LTA!F80:AJ80,LTA!F$101:AJ$101,LTA!F$104:AJ$104)</f>
        <v>2.13</v>
      </c>
      <c r="U80" s="78">
        <f>SUMPRODUCT(LTA!F80:AJ80,LTA!F$102:AJ$102,LTA!F$104:AJ$104)</f>
        <v>101.88</v>
      </c>
      <c r="V80" s="108">
        <f>SUMPRODUCT(MTOA!B80:G80,MTOA!B$102:G$102,MTOA!B$104:G$104)</f>
        <v>0</v>
      </c>
      <c r="W80" s="108">
        <f>SUMPRODUCT(MTOA!B80:G80,MTOA!B$101:G$101,MTOA!B$104:G$104)</f>
        <v>0</v>
      </c>
      <c r="X80">
        <v>0</v>
      </c>
      <c r="Y80" s="75">
        <f>IEX!I80</f>
        <v>0</v>
      </c>
      <c r="Z80" s="75">
        <f>IEX!O80</f>
        <v>-10</v>
      </c>
      <c r="AA80" s="117">
        <f>STOA!I80</f>
        <v>0.77</v>
      </c>
      <c r="AB80" s="117">
        <f>-STOA!O80</f>
        <v>-106.93</v>
      </c>
      <c r="AC80">
        <f t="shared" si="3"/>
        <v>9.6976443313609906</v>
      </c>
      <c r="AD80">
        <f t="shared" si="4"/>
        <v>746.92097685840588</v>
      </c>
      <c r="AE80">
        <f>'IDT-1'!C80</f>
        <v>-60</v>
      </c>
      <c r="AF80" s="26"/>
      <c r="AG80">
        <f t="shared" si="5"/>
        <v>686.92097685840588</v>
      </c>
      <c r="AI80" s="75">
        <f>PXIL!I80</f>
        <v>0</v>
      </c>
      <c r="AJ80" s="75">
        <f>PXIL!O80</f>
        <v>0</v>
      </c>
      <c r="AK80" s="75">
        <f>RTM_IEX!I80</f>
        <v>0</v>
      </c>
      <c r="AL80" s="75">
        <f>RTM_IEX!O80</f>
        <v>-55</v>
      </c>
      <c r="AM80" s="75">
        <f>RTM_PXI!I80</f>
        <v>0</v>
      </c>
      <c r="AN80" s="75">
        <f>RTM_PXI!O80</f>
        <v>0</v>
      </c>
      <c r="AO80" s="192">
        <f>GDAM_IEX!I80</f>
        <v>0</v>
      </c>
      <c r="AP80" s="192">
        <f>GDAM_IEX!O80</f>
        <v>0</v>
      </c>
      <c r="AQ80" s="192">
        <f>GDAM_PXI!I80</f>
        <v>0</v>
      </c>
      <c r="AR80" s="192">
        <f>GDAM_PXI!O80</f>
        <v>0</v>
      </c>
    </row>
    <row r="81" spans="1:44">
      <c r="A81" t="s">
        <v>123</v>
      </c>
      <c r="E81">
        <f>GT_NG!Q81</f>
        <v>8.2563798219584577</v>
      </c>
      <c r="F81">
        <f>GT_Spot!Q81</f>
        <v>0</v>
      </c>
      <c r="G81">
        <f>PPCL_NG!Q81</f>
        <v>0</v>
      </c>
      <c r="H81">
        <f>PPCL_Spot!Q81</f>
        <v>0</v>
      </c>
      <c r="I81">
        <f>Bawana_NG!Q81</f>
        <v>50.000000000000007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BYPL_ISGS_exbus!BB81</f>
        <v>670.70498069433233</v>
      </c>
      <c r="P81" s="77">
        <v>68.040000000000006</v>
      </c>
      <c r="Q81" s="77">
        <v>22.05</v>
      </c>
      <c r="R81" s="80">
        <v>0</v>
      </c>
      <c r="S81" s="80">
        <v>0</v>
      </c>
      <c r="T81" s="78">
        <f>SUMPRODUCT(LTA!F81:AJ81,LTA!F$101:AJ$101,LTA!F$104:AJ$104)</f>
        <v>2.17</v>
      </c>
      <c r="U81" s="78">
        <f>SUMPRODUCT(LTA!F81:AJ81,LTA!F$102:AJ$102,LTA!F$104:AJ$104)</f>
        <v>101.89</v>
      </c>
      <c r="V81" s="108">
        <f>SUMPRODUCT(MTOA!B81:G81,MTOA!B$102:G$102,MTOA!B$104:G$104)</f>
        <v>0</v>
      </c>
      <c r="W81" s="108">
        <f>SUMPRODUCT(MTOA!B81:G81,MTOA!B$101:G$101,MTOA!B$104:G$104)</f>
        <v>0</v>
      </c>
      <c r="X81">
        <v>0</v>
      </c>
      <c r="Y81" s="75">
        <f>IEX!I81</f>
        <v>0</v>
      </c>
      <c r="Z81" s="75">
        <f>IEX!O81</f>
        <v>-45</v>
      </c>
      <c r="AA81" s="117">
        <f>STOA!I81</f>
        <v>0.77</v>
      </c>
      <c r="AB81" s="117">
        <f>-STOA!O81</f>
        <v>-106.93</v>
      </c>
      <c r="AC81">
        <f t="shared" si="3"/>
        <v>9.967306900711236</v>
      </c>
      <c r="AD81">
        <f t="shared" si="4"/>
        <v>706.98405361557934</v>
      </c>
      <c r="AE81">
        <f>'IDT-1'!C81</f>
        <v>-44</v>
      </c>
      <c r="AF81" s="26"/>
      <c r="AG81">
        <f t="shared" si="5"/>
        <v>662.98405361557934</v>
      </c>
      <c r="AI81" s="75">
        <f>PXIL!I81</f>
        <v>0</v>
      </c>
      <c r="AJ81" s="75">
        <f>PXIL!O81</f>
        <v>0</v>
      </c>
      <c r="AK81" s="75">
        <f>RTM_IEX!I81</f>
        <v>0</v>
      </c>
      <c r="AL81" s="75">
        <f>RTM_IEX!O81</f>
        <v>-55</v>
      </c>
      <c r="AM81" s="75">
        <f>RTM_PXI!I81</f>
        <v>0</v>
      </c>
      <c r="AN81" s="75">
        <f>RTM_PXI!O81</f>
        <v>0</v>
      </c>
      <c r="AO81" s="192">
        <f>GDAM_IEX!I81</f>
        <v>0</v>
      </c>
      <c r="AP81" s="192">
        <f>GDAM_IEX!O81</f>
        <v>0</v>
      </c>
      <c r="AQ81" s="192">
        <f>GDAM_PXI!I81</f>
        <v>0</v>
      </c>
      <c r="AR81" s="192">
        <f>GDAM_PXI!O81</f>
        <v>0</v>
      </c>
    </row>
    <row r="82" spans="1:44">
      <c r="A82" t="s">
        <v>124</v>
      </c>
      <c r="E82">
        <f>GT_NG!Q82</f>
        <v>8.2563798219584577</v>
      </c>
      <c r="F82">
        <f>GT_Spot!Q82</f>
        <v>0</v>
      </c>
      <c r="G82">
        <f>PPCL_NG!Q82</f>
        <v>0</v>
      </c>
      <c r="H82">
        <f>PPCL_Spot!Q82</f>
        <v>0</v>
      </c>
      <c r="I82">
        <f>Bawana_NG!Q82</f>
        <v>50.000000000000007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BYPL_ISGS_exbus!BB82</f>
        <v>619.34098880314605</v>
      </c>
      <c r="P82" s="77">
        <v>68.040000000000006</v>
      </c>
      <c r="Q82" s="77">
        <v>22.05</v>
      </c>
      <c r="R82" s="80">
        <v>0</v>
      </c>
      <c r="S82" s="80">
        <v>0</v>
      </c>
      <c r="T82" s="78">
        <f>SUMPRODUCT(LTA!F82:AJ82,LTA!F$101:AJ$101,LTA!F$104:AJ$104)</f>
        <v>2.2000000000000002</v>
      </c>
      <c r="U82" s="78">
        <f>SUMPRODUCT(LTA!F82:AJ82,LTA!F$102:AJ$102,LTA!F$104:AJ$104)</f>
        <v>101.92</v>
      </c>
      <c r="V82" s="108">
        <f>SUMPRODUCT(MTOA!B82:G82,MTOA!B$102:G$102,MTOA!B$104:G$104)</f>
        <v>0</v>
      </c>
      <c r="W82" s="108">
        <f>SUMPRODUCT(MTOA!B82:G82,MTOA!B$101:G$101,MTOA!B$104:G$104)</f>
        <v>0</v>
      </c>
      <c r="X82">
        <v>0</v>
      </c>
      <c r="Y82" s="75">
        <f>IEX!I82</f>
        <v>0</v>
      </c>
      <c r="Z82" s="75">
        <f>IEX!O82</f>
        <v>-12.82</v>
      </c>
      <c r="AA82" s="117">
        <f>STOA!I82</f>
        <v>0.77</v>
      </c>
      <c r="AB82" s="117">
        <f>-STOA!O82</f>
        <v>-106.93</v>
      </c>
      <c r="AC82">
        <f t="shared" si="3"/>
        <v>9.2301336284045519</v>
      </c>
      <c r="AD82">
        <f t="shared" si="4"/>
        <v>688.59723499669974</v>
      </c>
      <c r="AE82">
        <f>'IDT-1'!C82</f>
        <v>-64</v>
      </c>
      <c r="AF82" s="26"/>
      <c r="AG82">
        <f t="shared" si="5"/>
        <v>624.59723499669974</v>
      </c>
      <c r="AI82" s="75">
        <f>PXIL!I82</f>
        <v>0</v>
      </c>
      <c r="AJ82" s="75">
        <f>PXIL!O82</f>
        <v>0</v>
      </c>
      <c r="AK82" s="75">
        <f>RTM_IEX!I82</f>
        <v>0</v>
      </c>
      <c r="AL82" s="75">
        <f>RTM_IEX!O82</f>
        <v>-55</v>
      </c>
      <c r="AM82" s="75">
        <f>RTM_PXI!I82</f>
        <v>0</v>
      </c>
      <c r="AN82" s="75">
        <f>RTM_PXI!O82</f>
        <v>0</v>
      </c>
      <c r="AO82" s="192">
        <f>GDAM_IEX!I82</f>
        <v>0</v>
      </c>
      <c r="AP82" s="192">
        <f>GDAM_IEX!O82</f>
        <v>0</v>
      </c>
      <c r="AQ82" s="192">
        <f>GDAM_PXI!I82</f>
        <v>0</v>
      </c>
      <c r="AR82" s="192">
        <f>GDAM_PXI!O82</f>
        <v>0</v>
      </c>
    </row>
    <row r="83" spans="1:44">
      <c r="A83" t="s">
        <v>125</v>
      </c>
      <c r="E83">
        <f>GT_NG!Q83</f>
        <v>8.2563798219584577</v>
      </c>
      <c r="F83">
        <f>GT_Spot!Q83</f>
        <v>0</v>
      </c>
      <c r="G83">
        <f>PPCL_NG!Q83</f>
        <v>0</v>
      </c>
      <c r="H83">
        <f>PPCL_Spot!Q83</f>
        <v>0</v>
      </c>
      <c r="I83">
        <f>Bawana_NG!Q83</f>
        <v>50.000000000000007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BYPL_ISGS_exbus!BB83</f>
        <v>604.90521264973563</v>
      </c>
      <c r="P83" s="77">
        <v>68.040000000000006</v>
      </c>
      <c r="Q83" s="77">
        <v>22.05</v>
      </c>
      <c r="R83" s="80">
        <v>0</v>
      </c>
      <c r="S83" s="80">
        <v>0</v>
      </c>
      <c r="T83" s="78">
        <f>SUMPRODUCT(LTA!F83:AJ83,LTA!F$101:AJ$101,LTA!F$104:AJ$104)</f>
        <v>2.2799999999999998</v>
      </c>
      <c r="U83" s="78">
        <f>SUMPRODUCT(LTA!F83:AJ83,LTA!F$102:AJ$102,LTA!F$104:AJ$104)</f>
        <v>101.82</v>
      </c>
      <c r="V83" s="108">
        <f>SUMPRODUCT(MTOA!B83:G83,MTOA!B$102:G$102,MTOA!B$104:G$104)</f>
        <v>0</v>
      </c>
      <c r="W83" s="108">
        <f>SUMPRODUCT(MTOA!B83:G83,MTOA!B$101:G$101,MTOA!B$104:G$104)</f>
        <v>0</v>
      </c>
      <c r="X83">
        <v>0</v>
      </c>
      <c r="Y83" s="75">
        <f>IEX!I83</f>
        <v>0</v>
      </c>
      <c r="Z83" s="75">
        <f>IEX!O83</f>
        <v>-9</v>
      </c>
      <c r="AA83" s="117">
        <f>STOA!I83</f>
        <v>0.77</v>
      </c>
      <c r="AB83" s="117">
        <f>-STOA!O83</f>
        <v>-156.93</v>
      </c>
      <c r="AC83">
        <f t="shared" si="3"/>
        <v>9.0246177135087766</v>
      </c>
      <c r="AD83">
        <f t="shared" si="4"/>
        <v>683.16697475818512</v>
      </c>
      <c r="AE83">
        <f>'IDT-1'!C83</f>
        <v>-34</v>
      </c>
      <c r="AF83" s="26"/>
      <c r="AG83">
        <f t="shared" si="5"/>
        <v>649.16697475818512</v>
      </c>
      <c r="AI83" s="75">
        <f>PXIL!I83</f>
        <v>0</v>
      </c>
      <c r="AJ83" s="75">
        <f>PXIL!O83</f>
        <v>0</v>
      </c>
      <c r="AK83" s="75">
        <f>RTM_IEX!I83</f>
        <v>0</v>
      </c>
      <c r="AL83" s="75">
        <f>RTM_IEX!O83</f>
        <v>0</v>
      </c>
      <c r="AM83" s="75">
        <f>RTM_PXI!I83</f>
        <v>0</v>
      </c>
      <c r="AN83" s="75">
        <f>RTM_PXI!O83</f>
        <v>0</v>
      </c>
      <c r="AO83" s="192">
        <f>GDAM_IEX!I83</f>
        <v>0</v>
      </c>
      <c r="AP83" s="192">
        <f>GDAM_IEX!O83</f>
        <v>0</v>
      </c>
      <c r="AQ83" s="192">
        <f>GDAM_PXI!I83</f>
        <v>0</v>
      </c>
      <c r="AR83" s="192">
        <f>GDAM_PXI!O83</f>
        <v>0</v>
      </c>
    </row>
    <row r="84" spans="1:44">
      <c r="A84" t="s">
        <v>126</v>
      </c>
      <c r="E84">
        <f>GT_NG!Q84</f>
        <v>8.2563798219584577</v>
      </c>
      <c r="F84">
        <f>GT_Spot!Q84</f>
        <v>0</v>
      </c>
      <c r="G84">
        <f>PPCL_NG!Q84</f>
        <v>0</v>
      </c>
      <c r="H84">
        <f>PPCL_Spot!Q84</f>
        <v>0</v>
      </c>
      <c r="I84">
        <f>Bawana_NG!Q84</f>
        <v>50.000000000000007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BYPL_ISGS_exbus!BB84</f>
        <v>595.49602215093557</v>
      </c>
      <c r="P84" s="77">
        <v>68.040000000000006</v>
      </c>
      <c r="Q84" s="77">
        <v>22.05</v>
      </c>
      <c r="R84" s="80">
        <v>0</v>
      </c>
      <c r="S84" s="80">
        <v>0</v>
      </c>
      <c r="T84" s="78">
        <f>SUMPRODUCT(LTA!F84:AJ84,LTA!F$101:AJ$101,LTA!F$104:AJ$104)</f>
        <v>2.42</v>
      </c>
      <c r="U84" s="78">
        <f>SUMPRODUCT(LTA!F84:AJ84,LTA!F$102:AJ$102,LTA!F$104:AJ$104)</f>
        <v>101.81</v>
      </c>
      <c r="V84" s="108">
        <f>SUMPRODUCT(MTOA!B84:G84,MTOA!B$102:G$102,MTOA!B$104:G$104)</f>
        <v>0</v>
      </c>
      <c r="W84" s="108">
        <f>SUMPRODUCT(MTOA!B84:G84,MTOA!B$101:G$101,MTOA!B$104:G$104)</f>
        <v>0</v>
      </c>
      <c r="X84">
        <v>0</v>
      </c>
      <c r="Y84" s="75">
        <f>IEX!I84</f>
        <v>0</v>
      </c>
      <c r="Z84" s="75">
        <f>IEX!O84</f>
        <v>-9</v>
      </c>
      <c r="AA84" s="117">
        <f>STOA!I84</f>
        <v>0.77</v>
      </c>
      <c r="AB84" s="117">
        <f>-STOA!O84</f>
        <v>-156.93</v>
      </c>
      <c r="AC84">
        <f t="shared" si="3"/>
        <v>9.0761327499522668</v>
      </c>
      <c r="AD84">
        <f t="shared" si="4"/>
        <v>658.8362692229415</v>
      </c>
      <c r="AE84">
        <f>'IDT-1'!C84</f>
        <v>-64</v>
      </c>
      <c r="AF84" s="26"/>
      <c r="AG84">
        <f t="shared" si="5"/>
        <v>594.8362692229415</v>
      </c>
      <c r="AI84" s="75">
        <f>PXIL!I84</f>
        <v>0</v>
      </c>
      <c r="AJ84" s="75">
        <f>PXIL!O84</f>
        <v>0</v>
      </c>
      <c r="AK84" s="75">
        <f>RTM_IEX!I84</f>
        <v>0</v>
      </c>
      <c r="AL84" s="75">
        <f>RTM_IEX!O84</f>
        <v>-15</v>
      </c>
      <c r="AM84" s="75">
        <f>RTM_PXI!I84</f>
        <v>0</v>
      </c>
      <c r="AN84" s="75">
        <f>RTM_PXI!O84</f>
        <v>0</v>
      </c>
      <c r="AO84" s="192">
        <f>GDAM_IEX!I84</f>
        <v>0</v>
      </c>
      <c r="AP84" s="192">
        <f>GDAM_IEX!O84</f>
        <v>0</v>
      </c>
      <c r="AQ84" s="192">
        <f>GDAM_PXI!I84</f>
        <v>0</v>
      </c>
      <c r="AR84" s="192">
        <f>GDAM_PXI!O84</f>
        <v>0</v>
      </c>
    </row>
    <row r="85" spans="1:44">
      <c r="A85" t="s">
        <v>127</v>
      </c>
      <c r="E85">
        <f>GT_NG!Q85</f>
        <v>8.2563798219584577</v>
      </c>
      <c r="F85">
        <f>GT_Spot!Q85</f>
        <v>0</v>
      </c>
      <c r="G85">
        <f>PPCL_NG!Q85</f>
        <v>0</v>
      </c>
      <c r="H85">
        <f>PPCL_Spot!Q85</f>
        <v>0</v>
      </c>
      <c r="I85">
        <f>Bawana_NG!Q85</f>
        <v>50.000000000000007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BYPL_ISGS_exbus!BB85</f>
        <v>580.45397973875856</v>
      </c>
      <c r="P85" s="77">
        <v>68.040000000000006</v>
      </c>
      <c r="Q85" s="77">
        <v>22.05</v>
      </c>
      <c r="R85" s="80">
        <v>0</v>
      </c>
      <c r="S85" s="80">
        <v>0</v>
      </c>
      <c r="T85" s="78">
        <f>SUMPRODUCT(LTA!F85:AJ85,LTA!F$101:AJ$101,LTA!F$104:AJ$104)</f>
        <v>2.56</v>
      </c>
      <c r="U85" s="78">
        <f>SUMPRODUCT(LTA!F85:AJ85,LTA!F$102:AJ$102,LTA!F$104:AJ$104)</f>
        <v>101.77</v>
      </c>
      <c r="V85" s="108">
        <f>SUMPRODUCT(MTOA!B85:G85,MTOA!B$102:G$102,MTOA!B$104:G$104)</f>
        <v>0</v>
      </c>
      <c r="W85" s="108">
        <f>SUMPRODUCT(MTOA!B85:G85,MTOA!B$101:G$101,MTOA!B$104:G$104)</f>
        <v>0</v>
      </c>
      <c r="X85">
        <v>0</v>
      </c>
      <c r="Y85" s="75">
        <f>IEX!I85</f>
        <v>0</v>
      </c>
      <c r="Z85" s="75">
        <f>IEX!O85</f>
        <v>-9</v>
      </c>
      <c r="AA85" s="117">
        <f>STOA!I85</f>
        <v>0.77</v>
      </c>
      <c r="AB85" s="117">
        <f>-STOA!O85</f>
        <v>-156.93</v>
      </c>
      <c r="AC85">
        <f t="shared" si="3"/>
        <v>8.811470863892179</v>
      </c>
      <c r="AD85">
        <f t="shared" si="4"/>
        <v>659.15888869682465</v>
      </c>
      <c r="AE85">
        <f>'IDT-1'!C85</f>
        <v>-67.213999999999999</v>
      </c>
      <c r="AF85" s="26"/>
      <c r="AG85">
        <f t="shared" si="5"/>
        <v>591.94488869682459</v>
      </c>
      <c r="AI85" s="75">
        <f>PXIL!I85</f>
        <v>0</v>
      </c>
      <c r="AJ85" s="75">
        <f>PXIL!O85</f>
        <v>0</v>
      </c>
      <c r="AK85" s="75">
        <f>RTM_IEX!I85</f>
        <v>0</v>
      </c>
      <c r="AL85" s="75">
        <f>RTM_IEX!O85</f>
        <v>0</v>
      </c>
      <c r="AM85" s="75">
        <f>RTM_PXI!I85</f>
        <v>0</v>
      </c>
      <c r="AN85" s="75">
        <f>RTM_PXI!O85</f>
        <v>0</v>
      </c>
      <c r="AO85" s="192">
        <f>GDAM_IEX!I85</f>
        <v>0</v>
      </c>
      <c r="AP85" s="192">
        <f>GDAM_IEX!O85</f>
        <v>0</v>
      </c>
      <c r="AQ85" s="192">
        <f>GDAM_PXI!I85</f>
        <v>0</v>
      </c>
      <c r="AR85" s="192">
        <f>GDAM_PXI!O85</f>
        <v>0</v>
      </c>
    </row>
    <row r="86" spans="1:44">
      <c r="A86" t="s">
        <v>128</v>
      </c>
      <c r="E86">
        <f>GT_NG!Q86</f>
        <v>8.2563798219584577</v>
      </c>
      <c r="F86">
        <f>GT_Spot!Q86</f>
        <v>0</v>
      </c>
      <c r="G86">
        <f>PPCL_NG!Q86</f>
        <v>0</v>
      </c>
      <c r="H86">
        <f>PPCL_Spot!Q86</f>
        <v>0</v>
      </c>
      <c r="I86">
        <f>Bawana_NG!Q86</f>
        <v>50.004621926418935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BYPL_ISGS_exbus!BB86</f>
        <v>569.52328316805801</v>
      </c>
      <c r="P86" s="77">
        <v>68.040000000000006</v>
      </c>
      <c r="Q86" s="77">
        <v>22.05</v>
      </c>
      <c r="R86" s="80">
        <v>0</v>
      </c>
      <c r="S86" s="80">
        <v>0</v>
      </c>
      <c r="T86" s="78">
        <f>SUMPRODUCT(LTA!F86:AJ86,LTA!F$101:AJ$101,LTA!F$104:AJ$104)</f>
        <v>2.66</v>
      </c>
      <c r="U86" s="78">
        <f>SUMPRODUCT(LTA!F86:AJ86,LTA!F$102:AJ$102,LTA!F$104:AJ$104)</f>
        <v>101.8</v>
      </c>
      <c r="V86" s="108">
        <f>SUMPRODUCT(MTOA!B86:G86,MTOA!B$102:G$102,MTOA!B$104:G$104)</f>
        <v>0</v>
      </c>
      <c r="W86" s="108">
        <f>SUMPRODUCT(MTOA!B86:G86,MTOA!B$101:G$101,MTOA!B$104:G$104)</f>
        <v>0</v>
      </c>
      <c r="X86">
        <v>0</v>
      </c>
      <c r="Y86" s="75">
        <f>IEX!I86</f>
        <v>0</v>
      </c>
      <c r="Z86" s="75">
        <f>IEX!O86</f>
        <v>-54</v>
      </c>
      <c r="AA86" s="117">
        <f>STOA!I86</f>
        <v>0.77</v>
      </c>
      <c r="AB86" s="117">
        <f>-STOA!O86</f>
        <v>-156.93</v>
      </c>
      <c r="AC86">
        <f t="shared" si="3"/>
        <v>9.1159811455212889</v>
      </c>
      <c r="AD86">
        <f t="shared" si="4"/>
        <v>603.05830377091388</v>
      </c>
      <c r="AE86">
        <f>'IDT-1'!C86</f>
        <v>-31</v>
      </c>
      <c r="AF86" s="26"/>
      <c r="AG86">
        <f t="shared" si="5"/>
        <v>572.05830377091388</v>
      </c>
      <c r="AI86" s="75">
        <f>PXIL!I86</f>
        <v>0</v>
      </c>
      <c r="AJ86" s="75">
        <f>PXIL!O86</f>
        <v>0</v>
      </c>
      <c r="AK86" s="75">
        <f>RTM_IEX!I86</f>
        <v>0</v>
      </c>
      <c r="AL86" s="75">
        <f>RTM_IEX!O86</f>
        <v>0</v>
      </c>
      <c r="AM86" s="75">
        <f>RTM_PXI!I86</f>
        <v>0</v>
      </c>
      <c r="AN86" s="75">
        <f>RTM_PXI!O86</f>
        <v>0</v>
      </c>
      <c r="AO86" s="192">
        <f>GDAM_IEX!I86</f>
        <v>0</v>
      </c>
      <c r="AP86" s="192">
        <f>GDAM_IEX!O86</f>
        <v>0</v>
      </c>
      <c r="AQ86" s="192">
        <f>GDAM_PXI!I86</f>
        <v>0</v>
      </c>
      <c r="AR86" s="192">
        <f>GDAM_PXI!O86</f>
        <v>0</v>
      </c>
    </row>
    <row r="87" spans="1:44">
      <c r="A87" t="s">
        <v>129</v>
      </c>
      <c r="E87">
        <f>GT_NG!Q87</f>
        <v>8.2563798219584577</v>
      </c>
      <c r="F87">
        <f>GT_Spot!Q87</f>
        <v>0</v>
      </c>
      <c r="G87">
        <f>PPCL_NG!Q87</f>
        <v>0</v>
      </c>
      <c r="H87">
        <f>PPCL_Spot!Q87</f>
        <v>0</v>
      </c>
      <c r="I87">
        <f>Bawana_NG!Q87</f>
        <v>50.004621926418935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BYPL_ISGS_exbus!BB87</f>
        <v>564.466351216558</v>
      </c>
      <c r="P87" s="77">
        <v>68.040000000000006</v>
      </c>
      <c r="Q87" s="77">
        <v>22.05</v>
      </c>
      <c r="R87" s="80">
        <v>0</v>
      </c>
      <c r="S87" s="80">
        <v>0</v>
      </c>
      <c r="T87" s="78">
        <f>SUMPRODUCT(LTA!F87:AJ87,LTA!F$101:AJ$101,LTA!F$104:AJ$104)</f>
        <v>10.23</v>
      </c>
      <c r="U87" s="78">
        <f>SUMPRODUCT(LTA!F87:AJ87,LTA!F$102:AJ$102,LTA!F$104:AJ$104)</f>
        <v>101.89</v>
      </c>
      <c r="V87" s="108">
        <f>SUMPRODUCT(MTOA!B87:G87,MTOA!B$102:G$102,MTOA!B$104:G$104)</f>
        <v>0</v>
      </c>
      <c r="W87" s="108">
        <f>SUMPRODUCT(MTOA!B87:G87,MTOA!B$101:G$101,MTOA!B$104:G$104)</f>
        <v>0</v>
      </c>
      <c r="X87">
        <v>0</v>
      </c>
      <c r="Y87" s="75">
        <f>IEX!I87</f>
        <v>0</v>
      </c>
      <c r="Z87" s="75">
        <f>IEX!O87</f>
        <v>-79</v>
      </c>
      <c r="AA87" s="117">
        <f>STOA!I87</f>
        <v>0.77</v>
      </c>
      <c r="AB87" s="117">
        <f>-STOA!O87</f>
        <v>-156.93</v>
      </c>
      <c r="AC87">
        <f t="shared" si="3"/>
        <v>9.4496226076249261</v>
      </c>
      <c r="AD87">
        <f t="shared" si="4"/>
        <v>570.32773035731032</v>
      </c>
      <c r="AE87">
        <f>'IDT-1'!C87</f>
        <v>-16</v>
      </c>
      <c r="AF87" s="26"/>
      <c r="AG87">
        <f t="shared" si="5"/>
        <v>554.32773035731032</v>
      </c>
      <c r="AI87" s="75">
        <f>PXIL!I87</f>
        <v>0</v>
      </c>
      <c r="AJ87" s="75">
        <f>PXIL!O87</f>
        <v>0</v>
      </c>
      <c r="AK87" s="75">
        <f>RTM_IEX!I87</f>
        <v>0</v>
      </c>
      <c r="AL87" s="75">
        <f>RTM_IEX!O87</f>
        <v>-10</v>
      </c>
      <c r="AM87" s="75">
        <f>RTM_PXI!I87</f>
        <v>0</v>
      </c>
      <c r="AN87" s="75">
        <f>RTM_PXI!O87</f>
        <v>0</v>
      </c>
      <c r="AO87" s="192">
        <f>GDAM_IEX!I87</f>
        <v>0</v>
      </c>
      <c r="AP87" s="192">
        <f>GDAM_IEX!O87</f>
        <v>0</v>
      </c>
      <c r="AQ87" s="192">
        <f>GDAM_PXI!I87</f>
        <v>0</v>
      </c>
      <c r="AR87" s="192">
        <f>GDAM_PXI!O87</f>
        <v>0</v>
      </c>
    </row>
    <row r="88" spans="1:44">
      <c r="A88" t="s">
        <v>130</v>
      </c>
      <c r="E88">
        <f>GT_NG!Q88</f>
        <v>8.2563798219584577</v>
      </c>
      <c r="F88">
        <f>GT_Spot!Q88</f>
        <v>0</v>
      </c>
      <c r="G88">
        <f>PPCL_NG!Q88</f>
        <v>0</v>
      </c>
      <c r="H88">
        <f>PPCL_Spot!Q88</f>
        <v>0</v>
      </c>
      <c r="I88">
        <f>Bawana_NG!Q88</f>
        <v>50.004621926418935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BYPL_ISGS_exbus!BB88</f>
        <v>558.74833905305798</v>
      </c>
      <c r="P88" s="77">
        <v>68.040000000000006</v>
      </c>
      <c r="Q88" s="77">
        <v>22.05</v>
      </c>
      <c r="R88" s="80">
        <v>0</v>
      </c>
      <c r="S88" s="80">
        <v>0</v>
      </c>
      <c r="T88" s="78">
        <f>SUMPRODUCT(LTA!F88:AJ88,LTA!F$101:AJ$101,LTA!F$104:AJ$104)</f>
        <v>11.49</v>
      </c>
      <c r="U88" s="78">
        <f>SUMPRODUCT(LTA!F88:AJ88,LTA!F$102:AJ$102,LTA!F$104:AJ$104)</f>
        <v>101.84</v>
      </c>
      <c r="V88" s="108">
        <f>SUMPRODUCT(MTOA!B88:G88,MTOA!B$102:G$102,MTOA!B$104:G$104)</f>
        <v>0</v>
      </c>
      <c r="W88" s="108">
        <f>SUMPRODUCT(MTOA!B88:G88,MTOA!B$101:G$101,MTOA!B$104:G$104)</f>
        <v>0</v>
      </c>
      <c r="X88">
        <v>0</v>
      </c>
      <c r="Y88" s="75">
        <f>IEX!I88</f>
        <v>0</v>
      </c>
      <c r="Z88" s="75">
        <f>IEX!O88</f>
        <v>-84</v>
      </c>
      <c r="AA88" s="117">
        <f>STOA!I88</f>
        <v>0.77</v>
      </c>
      <c r="AB88" s="117">
        <f>-STOA!O88</f>
        <v>-156.93</v>
      </c>
      <c r="AC88">
        <f t="shared" si="3"/>
        <v>9.3655614629751494</v>
      </c>
      <c r="AD88">
        <f t="shared" si="4"/>
        <v>570.90377933846025</v>
      </c>
      <c r="AE88">
        <f>'IDT-1'!C88</f>
        <v>-10</v>
      </c>
      <c r="AF88" s="26"/>
      <c r="AG88">
        <f t="shared" si="5"/>
        <v>560.90377933846025</v>
      </c>
      <c r="AI88" s="75">
        <f>PXIL!I88</f>
        <v>0</v>
      </c>
      <c r="AJ88" s="75">
        <f>PXIL!O88</f>
        <v>0</v>
      </c>
      <c r="AK88" s="75">
        <f>RTM_IEX!I88</f>
        <v>0</v>
      </c>
      <c r="AL88" s="75">
        <f>RTM_IEX!O88</f>
        <v>0</v>
      </c>
      <c r="AM88" s="75">
        <f>RTM_PXI!I88</f>
        <v>0</v>
      </c>
      <c r="AN88" s="75">
        <f>RTM_PXI!O88</f>
        <v>0</v>
      </c>
      <c r="AO88" s="192">
        <f>GDAM_IEX!I88</f>
        <v>0</v>
      </c>
      <c r="AP88" s="192">
        <f>GDAM_IEX!O88</f>
        <v>0</v>
      </c>
      <c r="AQ88" s="192">
        <f>GDAM_PXI!I88</f>
        <v>0</v>
      </c>
      <c r="AR88" s="192">
        <f>GDAM_PXI!O88</f>
        <v>0</v>
      </c>
    </row>
    <row r="89" spans="1:44">
      <c r="A89" t="s">
        <v>131</v>
      </c>
      <c r="E89">
        <f>GT_NG!Q89</f>
        <v>8.2563798219584577</v>
      </c>
      <c r="F89">
        <f>GT_Spot!Q89</f>
        <v>0</v>
      </c>
      <c r="G89">
        <f>PPCL_NG!Q89</f>
        <v>0</v>
      </c>
      <c r="H89">
        <f>PPCL_Spot!Q89</f>
        <v>0</v>
      </c>
      <c r="I89">
        <f>Bawana_NG!Q89</f>
        <v>50.004621926418935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BYPL_ISGS_exbus!BB89</f>
        <v>553.31785971025806</v>
      </c>
      <c r="P89" s="77">
        <v>68.040000000000006</v>
      </c>
      <c r="Q89" s="77">
        <v>22.05</v>
      </c>
      <c r="R89" s="80">
        <v>0</v>
      </c>
      <c r="S89" s="80">
        <v>0</v>
      </c>
      <c r="T89" s="78">
        <f>SUMPRODUCT(LTA!F89:AJ89,LTA!F$101:AJ$101,LTA!F$104:AJ$104)</f>
        <v>12.95</v>
      </c>
      <c r="U89" s="78">
        <f>SUMPRODUCT(LTA!F89:AJ89,LTA!F$102:AJ$102,LTA!F$104:AJ$104)</f>
        <v>101.91</v>
      </c>
      <c r="V89" s="108">
        <f>SUMPRODUCT(MTOA!B89:G89,MTOA!B$102:G$102,MTOA!B$104:G$104)</f>
        <v>0</v>
      </c>
      <c r="W89" s="108">
        <f>SUMPRODUCT(MTOA!B89:G89,MTOA!B$101:G$101,MTOA!B$104:G$104)</f>
        <v>0</v>
      </c>
      <c r="X89">
        <v>0</v>
      </c>
      <c r="Y89" s="75">
        <f>IEX!I89</f>
        <v>0</v>
      </c>
      <c r="Z89" s="75">
        <f>IEX!O89</f>
        <v>-14</v>
      </c>
      <c r="AA89" s="117">
        <f>STOA!I89</f>
        <v>0.77</v>
      </c>
      <c r="AB89" s="117">
        <f>-STOA!O89</f>
        <v>-156.93</v>
      </c>
      <c r="AC89">
        <f t="shared" si="3"/>
        <v>8.9317215062597199</v>
      </c>
      <c r="AD89">
        <f t="shared" si="4"/>
        <v>612.43713995237567</v>
      </c>
      <c r="AE89">
        <f>'IDT-1'!C89</f>
        <v>-88</v>
      </c>
      <c r="AF89" s="26"/>
      <c r="AG89">
        <f t="shared" si="5"/>
        <v>524.43713995237567</v>
      </c>
      <c r="AI89" s="75">
        <f>PXIL!I89</f>
        <v>0</v>
      </c>
      <c r="AJ89" s="75">
        <f>PXIL!O89</f>
        <v>0</v>
      </c>
      <c r="AK89" s="75">
        <f>RTM_IEX!I89</f>
        <v>0</v>
      </c>
      <c r="AL89" s="75">
        <f>RTM_IEX!O89</f>
        <v>-25</v>
      </c>
      <c r="AM89" s="75">
        <f>RTM_PXI!I89</f>
        <v>0</v>
      </c>
      <c r="AN89" s="75">
        <f>RTM_PXI!O89</f>
        <v>0</v>
      </c>
      <c r="AO89" s="192">
        <f>GDAM_IEX!I89</f>
        <v>0</v>
      </c>
      <c r="AP89" s="192">
        <f>GDAM_IEX!O89</f>
        <v>0</v>
      </c>
      <c r="AQ89" s="192">
        <f>GDAM_PXI!I89</f>
        <v>0</v>
      </c>
      <c r="AR89" s="192">
        <f>GDAM_PXI!O89</f>
        <v>0</v>
      </c>
    </row>
    <row r="90" spans="1:44">
      <c r="A90" t="s">
        <v>132</v>
      </c>
      <c r="E90">
        <f>GT_NG!Q90</f>
        <v>8.2563798219584577</v>
      </c>
      <c r="F90">
        <f>GT_Spot!Q90</f>
        <v>0</v>
      </c>
      <c r="G90">
        <f>PPCL_NG!Q90</f>
        <v>0</v>
      </c>
      <c r="H90">
        <f>PPCL_Spot!Q90</f>
        <v>0</v>
      </c>
      <c r="I90">
        <f>Bawana_NG!Q90</f>
        <v>50.004621926418935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BYPL_ISGS_exbus!BB90</f>
        <v>547.11992104605804</v>
      </c>
      <c r="P90" s="77">
        <v>68.040000000000006</v>
      </c>
      <c r="Q90" s="77">
        <v>22.05</v>
      </c>
      <c r="R90" s="80">
        <v>0</v>
      </c>
      <c r="S90" s="80">
        <v>0</v>
      </c>
      <c r="T90" s="78">
        <f>SUMPRODUCT(LTA!F90:AJ90,LTA!F$101:AJ$101,LTA!F$104:AJ$104)</f>
        <v>13.45</v>
      </c>
      <c r="U90" s="78">
        <f>SUMPRODUCT(LTA!F90:AJ90,LTA!F$102:AJ$102,LTA!F$104:AJ$104)</f>
        <v>102.31</v>
      </c>
      <c r="V90" s="108">
        <f>SUMPRODUCT(MTOA!B90:G90,MTOA!B$102:G$102,MTOA!B$104:G$104)</f>
        <v>0</v>
      </c>
      <c r="W90" s="108">
        <f>SUMPRODUCT(MTOA!B90:G90,MTOA!B$101:G$101,MTOA!B$104:G$104)</f>
        <v>0</v>
      </c>
      <c r="X90">
        <v>0</v>
      </c>
      <c r="Y90" s="75">
        <f>IEX!I90</f>
        <v>0</v>
      </c>
      <c r="Z90" s="75">
        <f>IEX!O90</f>
        <v>-29</v>
      </c>
      <c r="AA90" s="117">
        <f>STOA!I90</f>
        <v>0.77</v>
      </c>
      <c r="AB90" s="117">
        <f>-STOA!O90</f>
        <v>-156.93</v>
      </c>
      <c r="AC90">
        <f t="shared" si="3"/>
        <v>8.973880921236713</v>
      </c>
      <c r="AD90">
        <f t="shared" si="4"/>
        <v>597.09704187319858</v>
      </c>
      <c r="AE90">
        <f>'IDT-1'!C90</f>
        <v>-76</v>
      </c>
      <c r="AF90" s="26"/>
      <c r="AG90">
        <f t="shared" si="5"/>
        <v>521.09704187319858</v>
      </c>
      <c r="AI90" s="75">
        <f>PXIL!I90</f>
        <v>0</v>
      </c>
      <c r="AJ90" s="75">
        <f>PXIL!O90</f>
        <v>0</v>
      </c>
      <c r="AK90" s="75">
        <f>RTM_IEX!I90</f>
        <v>0</v>
      </c>
      <c r="AL90" s="75">
        <f>RTM_IEX!O90</f>
        <v>-20</v>
      </c>
      <c r="AM90" s="75">
        <f>RTM_PXI!I90</f>
        <v>0</v>
      </c>
      <c r="AN90" s="75">
        <f>RTM_PXI!O90</f>
        <v>0</v>
      </c>
      <c r="AO90" s="192">
        <f>GDAM_IEX!I90</f>
        <v>0</v>
      </c>
      <c r="AP90" s="192">
        <f>GDAM_IEX!O90</f>
        <v>0</v>
      </c>
      <c r="AQ90" s="192">
        <f>GDAM_PXI!I90</f>
        <v>0</v>
      </c>
      <c r="AR90" s="192">
        <f>GDAM_PXI!O90</f>
        <v>0</v>
      </c>
    </row>
    <row r="91" spans="1:44">
      <c r="A91" t="s">
        <v>133</v>
      </c>
      <c r="E91">
        <f>GT_NG!Q91</f>
        <v>8.2563798219584577</v>
      </c>
      <c r="F91">
        <f>GT_Spot!Q91</f>
        <v>0</v>
      </c>
      <c r="G91">
        <f>PPCL_NG!Q91</f>
        <v>0</v>
      </c>
      <c r="H91">
        <f>PPCL_Spot!Q91</f>
        <v>0</v>
      </c>
      <c r="I91">
        <f>Bawana_NG!Q91</f>
        <v>50.004621926418935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BYPL_ISGS_exbus!BB91</f>
        <v>541.58956322274412</v>
      </c>
      <c r="P91" s="77">
        <v>68.040000000000006</v>
      </c>
      <c r="Q91" s="77">
        <v>22.05</v>
      </c>
      <c r="R91" s="80">
        <v>0</v>
      </c>
      <c r="S91" s="80">
        <v>0</v>
      </c>
      <c r="T91" s="78">
        <f>SUMPRODUCT(LTA!F91:AJ91,LTA!F$101:AJ$101,LTA!F$104:AJ$104)</f>
        <v>13.91</v>
      </c>
      <c r="U91" s="78">
        <f>SUMPRODUCT(LTA!F91:AJ91,LTA!F$102:AJ$102,LTA!F$104:AJ$104)</f>
        <v>102.48</v>
      </c>
      <c r="V91" s="108">
        <f>SUMPRODUCT(MTOA!B91:G91,MTOA!B$102:G$102,MTOA!B$104:G$104)</f>
        <v>0</v>
      </c>
      <c r="W91" s="108">
        <f>SUMPRODUCT(MTOA!B91:G91,MTOA!B$101:G$101,MTOA!B$104:G$104)</f>
        <v>0</v>
      </c>
      <c r="X91">
        <v>0</v>
      </c>
      <c r="Y91" s="75">
        <f>IEX!I91</f>
        <v>0</v>
      </c>
      <c r="Z91" s="75">
        <f>IEX!O91</f>
        <v>-9</v>
      </c>
      <c r="AA91" s="117">
        <f>STOA!I91</f>
        <v>0.72</v>
      </c>
      <c r="AB91" s="117">
        <f>-STOA!O91</f>
        <v>-224.62</v>
      </c>
      <c r="AC91">
        <f t="shared" si="3"/>
        <v>9.1761531234811393</v>
      </c>
      <c r="AD91">
        <f t="shared" si="4"/>
        <v>564.2544118476402</v>
      </c>
      <c r="AE91">
        <f>'IDT-1'!C91</f>
        <v>-59</v>
      </c>
      <c r="AF91" s="26"/>
      <c r="AG91">
        <f t="shared" si="5"/>
        <v>505.2544118476402</v>
      </c>
      <c r="AI91" s="75">
        <f>PXIL!I91</f>
        <v>0</v>
      </c>
      <c r="AJ91" s="75">
        <f>PXIL!O91</f>
        <v>0</v>
      </c>
      <c r="AK91" s="75">
        <f>RTM_IEX!I91</f>
        <v>0</v>
      </c>
      <c r="AL91" s="75">
        <f>RTM_IEX!O91</f>
        <v>0</v>
      </c>
      <c r="AM91" s="75">
        <f>RTM_PXI!I91</f>
        <v>0</v>
      </c>
      <c r="AN91" s="75">
        <f>RTM_PXI!O91</f>
        <v>0</v>
      </c>
      <c r="AO91" s="192">
        <f>GDAM_IEX!I91</f>
        <v>0</v>
      </c>
      <c r="AP91" s="192">
        <f>GDAM_IEX!O91</f>
        <v>0</v>
      </c>
      <c r="AQ91" s="192">
        <f>GDAM_PXI!I91</f>
        <v>0</v>
      </c>
      <c r="AR91" s="192">
        <f>GDAM_PXI!O91</f>
        <v>0</v>
      </c>
    </row>
    <row r="92" spans="1:44">
      <c r="A92" t="s">
        <v>134</v>
      </c>
      <c r="E92">
        <f>GT_NG!Q92</f>
        <v>8.2563798219584577</v>
      </c>
      <c r="F92">
        <f>GT_Spot!Q92</f>
        <v>0</v>
      </c>
      <c r="G92">
        <f>PPCL_NG!Q92</f>
        <v>0</v>
      </c>
      <c r="H92">
        <f>PPCL_Spot!Q92</f>
        <v>0</v>
      </c>
      <c r="I92">
        <f>Bawana_NG!Q92</f>
        <v>50.004621926418935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BYPL_ISGS_exbus!BB92</f>
        <v>540.94374857924413</v>
      </c>
      <c r="P92" s="77">
        <v>68.040000000000006</v>
      </c>
      <c r="Q92" s="77">
        <v>22.05</v>
      </c>
      <c r="R92" s="80">
        <v>0</v>
      </c>
      <c r="S92" s="80">
        <v>0</v>
      </c>
      <c r="T92" s="78">
        <f>SUMPRODUCT(LTA!F92:AJ92,LTA!F$101:AJ$101,LTA!F$104:AJ$104)</f>
        <v>13.22</v>
      </c>
      <c r="U92" s="78">
        <f>SUMPRODUCT(LTA!F92:AJ92,LTA!F$102:AJ$102,LTA!F$104:AJ$104)</f>
        <v>102.59</v>
      </c>
      <c r="V92" s="108">
        <f>SUMPRODUCT(MTOA!B92:G92,MTOA!B$102:G$102,MTOA!B$104:G$104)</f>
        <v>0</v>
      </c>
      <c r="W92" s="108">
        <f>SUMPRODUCT(MTOA!B92:G92,MTOA!B$101:G$101,MTOA!B$104:G$104)</f>
        <v>0</v>
      </c>
      <c r="X92">
        <v>0</v>
      </c>
      <c r="Y92" s="75">
        <f>IEX!I92</f>
        <v>0</v>
      </c>
      <c r="Z92" s="75">
        <f>IEX!O92</f>
        <v>-9</v>
      </c>
      <c r="AA92" s="117">
        <f>STOA!I92</f>
        <v>0.72</v>
      </c>
      <c r="AB92" s="117">
        <f>-STOA!O92</f>
        <v>-224.62</v>
      </c>
      <c r="AC92">
        <f t="shared" si="3"/>
        <v>9.1653659546183395</v>
      </c>
      <c r="AD92">
        <f t="shared" si="4"/>
        <v>563.03938437300314</v>
      </c>
      <c r="AE92">
        <f>'IDT-1'!C92</f>
        <v>-64</v>
      </c>
      <c r="AF92" s="26"/>
      <c r="AG92">
        <f t="shared" si="5"/>
        <v>499.03938437300314</v>
      </c>
      <c r="AI92" s="75">
        <f>PXIL!I92</f>
        <v>0</v>
      </c>
      <c r="AJ92" s="75">
        <f>PXIL!O92</f>
        <v>0</v>
      </c>
      <c r="AK92" s="75">
        <f>RTM_IEX!I92</f>
        <v>0</v>
      </c>
      <c r="AL92" s="75">
        <f>RTM_IEX!O92</f>
        <v>0</v>
      </c>
      <c r="AM92" s="75">
        <f>RTM_PXI!I92</f>
        <v>0</v>
      </c>
      <c r="AN92" s="75">
        <f>RTM_PXI!O92</f>
        <v>0</v>
      </c>
      <c r="AO92" s="192">
        <f>GDAM_IEX!I92</f>
        <v>0</v>
      </c>
      <c r="AP92" s="192">
        <f>GDAM_IEX!O92</f>
        <v>0</v>
      </c>
      <c r="AQ92" s="192">
        <f>GDAM_PXI!I92</f>
        <v>0</v>
      </c>
      <c r="AR92" s="192">
        <f>GDAM_PXI!O92</f>
        <v>0</v>
      </c>
    </row>
    <row r="93" spans="1:44">
      <c r="A93" t="s">
        <v>135</v>
      </c>
      <c r="E93">
        <f>GT_NG!Q93</f>
        <v>8.2563798219584577</v>
      </c>
      <c r="F93">
        <f>GT_Spot!Q93</f>
        <v>0</v>
      </c>
      <c r="G93">
        <f>PPCL_NG!Q93</f>
        <v>0</v>
      </c>
      <c r="H93">
        <f>PPCL_Spot!Q93</f>
        <v>0</v>
      </c>
      <c r="I93">
        <f>Bawana_NG!Q93</f>
        <v>50.004621926418935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BYPL_ISGS_exbus!BB93</f>
        <v>536.51256661914408</v>
      </c>
      <c r="P93" s="77">
        <v>68.040000000000006</v>
      </c>
      <c r="Q93" s="77">
        <v>22.05</v>
      </c>
      <c r="R93" s="80">
        <v>0</v>
      </c>
      <c r="S93" s="80">
        <v>0</v>
      </c>
      <c r="T93" s="78">
        <f>SUMPRODUCT(LTA!F93:AJ93,LTA!F$101:AJ$101,LTA!F$104:AJ$104)</f>
        <v>8.32</v>
      </c>
      <c r="U93" s="78">
        <f>SUMPRODUCT(LTA!F93:AJ93,LTA!F$102:AJ$102,LTA!F$104:AJ$104)</f>
        <v>102.56</v>
      </c>
      <c r="V93" s="108">
        <f>SUMPRODUCT(MTOA!B93:G93,MTOA!B$102:G$102,MTOA!B$104:G$104)</f>
        <v>0</v>
      </c>
      <c r="W93" s="108">
        <f>SUMPRODUCT(MTOA!B93:G93,MTOA!B$101:G$101,MTOA!B$104:G$104)</f>
        <v>0</v>
      </c>
      <c r="X93">
        <v>0</v>
      </c>
      <c r="Y93" s="75">
        <f>IEX!I93</f>
        <v>0</v>
      </c>
      <c r="Z93" s="75">
        <f>IEX!O93</f>
        <v>-9</v>
      </c>
      <c r="AA93" s="117">
        <f>STOA!I93</f>
        <v>0.72</v>
      </c>
      <c r="AB93" s="117">
        <f>-STOA!O93</f>
        <v>-224.62</v>
      </c>
      <c r="AC93">
        <f t="shared" si="3"/>
        <v>9.0829875533694597</v>
      </c>
      <c r="AD93">
        <f t="shared" si="4"/>
        <v>553.76058081415204</v>
      </c>
      <c r="AE93">
        <f>'IDT-1'!C93</f>
        <v>-69</v>
      </c>
      <c r="AF93" s="26"/>
      <c r="AG93">
        <f t="shared" si="5"/>
        <v>484.76058081415204</v>
      </c>
      <c r="AI93" s="75">
        <f>PXIL!I93</f>
        <v>0</v>
      </c>
      <c r="AJ93" s="75">
        <f>PXIL!O93</f>
        <v>0</v>
      </c>
      <c r="AK93" s="75">
        <f>RTM_IEX!I93</f>
        <v>0</v>
      </c>
      <c r="AL93" s="75">
        <f>RTM_IEX!O93</f>
        <v>0</v>
      </c>
      <c r="AM93" s="75">
        <f>RTM_PXI!I93</f>
        <v>0</v>
      </c>
      <c r="AN93" s="75">
        <f>RTM_PXI!O93</f>
        <v>0</v>
      </c>
      <c r="AO93" s="192">
        <f>GDAM_IEX!I93</f>
        <v>0</v>
      </c>
      <c r="AP93" s="192">
        <f>GDAM_IEX!O93</f>
        <v>0</v>
      </c>
      <c r="AQ93" s="192">
        <f>GDAM_PXI!I93</f>
        <v>0</v>
      </c>
      <c r="AR93" s="192">
        <f>GDAM_PXI!O93</f>
        <v>0</v>
      </c>
    </row>
    <row r="94" spans="1:44">
      <c r="A94" t="s">
        <v>136</v>
      </c>
      <c r="E94">
        <f>GT_NG!Q94</f>
        <v>8.2563798219584577</v>
      </c>
      <c r="F94">
        <f>GT_Spot!Q94</f>
        <v>0</v>
      </c>
      <c r="G94">
        <f>PPCL_NG!Q94</f>
        <v>0</v>
      </c>
      <c r="H94">
        <f>PPCL_Spot!Q94</f>
        <v>0</v>
      </c>
      <c r="I94">
        <f>Bawana_NG!Q94</f>
        <v>50.004621926418935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BYPL_ISGS_exbus!BB94</f>
        <v>532.13724571494402</v>
      </c>
      <c r="P94" s="77">
        <v>68.040000000000006</v>
      </c>
      <c r="Q94" s="77">
        <v>22.05</v>
      </c>
      <c r="R94" s="80">
        <v>0</v>
      </c>
      <c r="S94" s="80">
        <v>0</v>
      </c>
      <c r="T94" s="78">
        <f>SUMPRODUCT(LTA!F94:AJ94,LTA!F$101:AJ$101,LTA!F$104:AJ$104)</f>
        <v>8.48</v>
      </c>
      <c r="U94" s="78">
        <f>SUMPRODUCT(LTA!F94:AJ94,LTA!F$102:AJ$102,LTA!F$104:AJ$104)</f>
        <v>104.48</v>
      </c>
      <c r="V94" s="108">
        <f>SUMPRODUCT(MTOA!B94:G94,MTOA!B$102:G$102,MTOA!B$104:G$104)</f>
        <v>0</v>
      </c>
      <c r="W94" s="108">
        <f>SUMPRODUCT(MTOA!B94:G94,MTOA!B$101:G$101,MTOA!B$104:G$104)</f>
        <v>0</v>
      </c>
      <c r="X94">
        <v>0</v>
      </c>
      <c r="Y94" s="75">
        <f>IEX!I94</f>
        <v>0</v>
      </c>
      <c r="Z94" s="75">
        <f>IEX!O94</f>
        <v>-24</v>
      </c>
      <c r="AA94" s="117">
        <f>STOA!I94</f>
        <v>0.72</v>
      </c>
      <c r="AB94" s="117">
        <f>-STOA!O94</f>
        <v>-224.62</v>
      </c>
      <c r="AC94">
        <f t="shared" si="3"/>
        <v>9.1959606422454296</v>
      </c>
      <c r="AD94">
        <f t="shared" si="4"/>
        <v>536.35228682107606</v>
      </c>
      <c r="AE94">
        <f>'IDT-1'!C94</f>
        <v>-59</v>
      </c>
      <c r="AF94" s="26"/>
      <c r="AG94">
        <f t="shared" si="5"/>
        <v>477.35228682107606</v>
      </c>
      <c r="AI94" s="75">
        <f>PXIL!I94</f>
        <v>0</v>
      </c>
      <c r="AJ94" s="75">
        <f>PXIL!O94</f>
        <v>0</v>
      </c>
      <c r="AK94" s="75">
        <f>RTM_IEX!I94</f>
        <v>0</v>
      </c>
      <c r="AL94" s="75">
        <f>RTM_IEX!O94</f>
        <v>0</v>
      </c>
      <c r="AM94" s="75">
        <f>RTM_PXI!I94</f>
        <v>0</v>
      </c>
      <c r="AN94" s="75">
        <f>RTM_PXI!O94</f>
        <v>0</v>
      </c>
      <c r="AO94" s="192">
        <f>GDAM_IEX!I94</f>
        <v>0</v>
      </c>
      <c r="AP94" s="192">
        <f>GDAM_IEX!O94</f>
        <v>0</v>
      </c>
      <c r="AQ94" s="192">
        <f>GDAM_PXI!I94</f>
        <v>0</v>
      </c>
      <c r="AR94" s="192">
        <f>GDAM_PXI!O94</f>
        <v>0</v>
      </c>
    </row>
    <row r="95" spans="1:44">
      <c r="A95" t="s">
        <v>137</v>
      </c>
      <c r="E95">
        <f>GT_NG!Q95</f>
        <v>8.2563798219584577</v>
      </c>
      <c r="F95">
        <f>GT_Spot!Q95</f>
        <v>0</v>
      </c>
      <c r="G95">
        <f>PPCL_NG!Q95</f>
        <v>0</v>
      </c>
      <c r="H95">
        <f>PPCL_Spot!Q95</f>
        <v>0</v>
      </c>
      <c r="I95">
        <f>Bawana_NG!Q95</f>
        <v>50.004621926418935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BYPL_ISGS_exbus!BB95</f>
        <v>532.13724571494402</v>
      </c>
      <c r="P95" s="77">
        <v>68.040000000000006</v>
      </c>
      <c r="Q95" s="77">
        <v>22.05</v>
      </c>
      <c r="R95" s="80">
        <v>0</v>
      </c>
      <c r="S95" s="80">
        <v>0</v>
      </c>
      <c r="T95" s="78">
        <f>SUMPRODUCT(LTA!F95:AJ95,LTA!F$101:AJ$101,LTA!F$104:AJ$104)</f>
        <v>8.5</v>
      </c>
      <c r="U95" s="78">
        <f>SUMPRODUCT(LTA!F95:AJ95,LTA!F$102:AJ$102,LTA!F$104:AJ$104)</f>
        <v>104.45</v>
      </c>
      <c r="V95" s="108">
        <f>SUMPRODUCT(MTOA!B95:G95,MTOA!B$102:G$102,MTOA!B$104:G$104)</f>
        <v>0</v>
      </c>
      <c r="W95" s="108">
        <f>SUMPRODUCT(MTOA!B95:G95,MTOA!B$101:G$101,MTOA!B$104:G$104)</f>
        <v>0</v>
      </c>
      <c r="X95">
        <v>0</v>
      </c>
      <c r="Y95" s="75">
        <f>IEX!I95</f>
        <v>0</v>
      </c>
      <c r="Z95" s="75">
        <f>IEX!O95</f>
        <v>-9</v>
      </c>
      <c r="AA95" s="117">
        <f>STOA!I95</f>
        <v>0.72</v>
      </c>
      <c r="AB95" s="117">
        <f>-STOA!O95</f>
        <v>-224.62</v>
      </c>
      <c r="AC95">
        <f t="shared" si="3"/>
        <v>9.3290445550783598</v>
      </c>
      <c r="AD95">
        <f t="shared" si="4"/>
        <v>521.20920290824313</v>
      </c>
      <c r="AE95">
        <f>'IDT-1'!C95</f>
        <v>-69</v>
      </c>
      <c r="AF95" s="26"/>
      <c r="AG95">
        <f t="shared" si="5"/>
        <v>452.20920290824313</v>
      </c>
      <c r="AI95" s="75">
        <f>PXIL!I95</f>
        <v>0</v>
      </c>
      <c r="AJ95" s="75">
        <f>PXIL!O95</f>
        <v>0</v>
      </c>
      <c r="AK95" s="75">
        <f>RTM_IEX!I95</f>
        <v>0</v>
      </c>
      <c r="AL95" s="75">
        <f>RTM_IEX!O95</f>
        <v>-30</v>
      </c>
      <c r="AM95" s="75">
        <f>RTM_PXI!I95</f>
        <v>0</v>
      </c>
      <c r="AN95" s="75">
        <f>RTM_PXI!O95</f>
        <v>0</v>
      </c>
      <c r="AO95" s="192">
        <f>GDAM_IEX!I95</f>
        <v>0</v>
      </c>
      <c r="AP95" s="192">
        <f>GDAM_IEX!O95</f>
        <v>0</v>
      </c>
      <c r="AQ95" s="192">
        <f>GDAM_PXI!I95</f>
        <v>0</v>
      </c>
      <c r="AR95" s="192">
        <f>GDAM_PXI!O95</f>
        <v>0</v>
      </c>
    </row>
    <row r="96" spans="1:44">
      <c r="A96" t="s">
        <v>138</v>
      </c>
      <c r="E96">
        <f>GT_NG!Q96</f>
        <v>8.2563798219584577</v>
      </c>
      <c r="F96">
        <f>GT_Spot!Q96</f>
        <v>0</v>
      </c>
      <c r="G96">
        <f>PPCL_NG!Q96</f>
        <v>0</v>
      </c>
      <c r="H96">
        <f>PPCL_Spot!Q96</f>
        <v>0</v>
      </c>
      <c r="I96">
        <f>Bawana_NG!Q96</f>
        <v>50.004621926418935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BYPL_ISGS_exbus!BB96</f>
        <v>532.13724571494402</v>
      </c>
      <c r="P96" s="77">
        <v>68.040000000000006</v>
      </c>
      <c r="Q96" s="77">
        <v>22.05</v>
      </c>
      <c r="R96" s="80">
        <v>0</v>
      </c>
      <c r="S96" s="80">
        <v>0</v>
      </c>
      <c r="T96" s="78">
        <f>SUMPRODUCT(LTA!F96:AJ96,LTA!F$101:AJ$101,LTA!F$104:AJ$104)</f>
        <v>8.24</v>
      </c>
      <c r="U96" s="78">
        <f>SUMPRODUCT(LTA!F96:AJ96,LTA!F$102:AJ$102,LTA!F$104:AJ$104)</f>
        <v>104.42999999999999</v>
      </c>
      <c r="V96" s="108">
        <f>SUMPRODUCT(MTOA!B96:G96,MTOA!B$102:G$102,MTOA!B$104:G$104)</f>
        <v>0</v>
      </c>
      <c r="W96" s="108">
        <f>SUMPRODUCT(MTOA!B96:G96,MTOA!B$101:G$101,MTOA!B$104:G$104)</f>
        <v>0</v>
      </c>
      <c r="X96">
        <v>0</v>
      </c>
      <c r="Y96" s="75">
        <f>IEX!I96</f>
        <v>0</v>
      </c>
      <c r="Z96" s="75">
        <f>IEX!O96</f>
        <v>-9</v>
      </c>
      <c r="AA96" s="117">
        <f>STOA!I96</f>
        <v>0.72</v>
      </c>
      <c r="AB96" s="117">
        <f>-STOA!O96</f>
        <v>-224.62</v>
      </c>
      <c r="AC96">
        <f t="shared" si="3"/>
        <v>9.4597524679112883</v>
      </c>
      <c r="AD96">
        <f t="shared" si="4"/>
        <v>505.79849499541007</v>
      </c>
      <c r="AE96">
        <f>'IDT-1'!C96</f>
        <v>-79</v>
      </c>
      <c r="AF96" s="26"/>
      <c r="AG96">
        <f t="shared" si="5"/>
        <v>426.79849499541007</v>
      </c>
      <c r="AI96" s="75">
        <f>PXIL!I96</f>
        <v>0</v>
      </c>
      <c r="AJ96" s="75">
        <f>PXIL!O96</f>
        <v>0</v>
      </c>
      <c r="AK96" s="75">
        <f>RTM_IEX!I96</f>
        <v>0</v>
      </c>
      <c r="AL96" s="75">
        <f>RTM_IEX!O96</f>
        <v>-45</v>
      </c>
      <c r="AM96" s="75">
        <f>RTM_PXI!I96</f>
        <v>0</v>
      </c>
      <c r="AN96" s="75">
        <f>RTM_PXI!O96</f>
        <v>0</v>
      </c>
      <c r="AO96" s="192">
        <f>GDAM_IEX!I96</f>
        <v>0</v>
      </c>
      <c r="AP96" s="192">
        <f>GDAM_IEX!O96</f>
        <v>0</v>
      </c>
      <c r="AQ96" s="192">
        <f>GDAM_PXI!I96</f>
        <v>0</v>
      </c>
      <c r="AR96" s="192">
        <f>GDAM_PXI!O96</f>
        <v>0</v>
      </c>
    </row>
    <row r="97" spans="1:44">
      <c r="A97" t="s">
        <v>139</v>
      </c>
      <c r="E97">
        <f>GT_NG!Q97</f>
        <v>8.2563798219584577</v>
      </c>
      <c r="F97">
        <f>GT_Spot!Q97</f>
        <v>0</v>
      </c>
      <c r="G97">
        <f>PPCL_NG!Q97</f>
        <v>0</v>
      </c>
      <c r="H97">
        <f>PPCL_Spot!Q97</f>
        <v>0</v>
      </c>
      <c r="I97">
        <f>Bawana_NG!Q97</f>
        <v>50.004621926418935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BYPL_ISGS_exbus!BB97</f>
        <v>532.13724571494402</v>
      </c>
      <c r="P97" s="77">
        <v>31.51</v>
      </c>
      <c r="Q97" s="77">
        <v>22.05</v>
      </c>
      <c r="R97" s="80">
        <v>0</v>
      </c>
      <c r="S97" s="80">
        <v>0</v>
      </c>
      <c r="T97" s="78">
        <f>SUMPRODUCT(LTA!F97:AJ97,LTA!F$101:AJ$101,LTA!F$104:AJ$104)</f>
        <v>8.23</v>
      </c>
      <c r="U97" s="78">
        <f>SUMPRODUCT(LTA!F97:AJ97,LTA!F$102:AJ$102,LTA!F$104:AJ$104)</f>
        <v>104.44</v>
      </c>
      <c r="V97" s="108">
        <f>SUMPRODUCT(MTOA!B97:G97,MTOA!B$102:G$102,MTOA!B$104:G$104)</f>
        <v>0</v>
      </c>
      <c r="W97" s="108">
        <f>SUMPRODUCT(MTOA!B97:G97,MTOA!B$101:G$101,MTOA!B$104:G$104)</f>
        <v>0</v>
      </c>
      <c r="X97">
        <v>0</v>
      </c>
      <c r="Y97" s="75">
        <f>IEX!I97</f>
        <v>0</v>
      </c>
      <c r="Z97" s="75">
        <f>IEX!O97</f>
        <v>-23</v>
      </c>
      <c r="AA97" s="117">
        <f>STOA!I97</f>
        <v>0.72</v>
      </c>
      <c r="AB97" s="117">
        <f>-STOA!O97</f>
        <v>-224.62</v>
      </c>
      <c r="AC97">
        <f t="shared" si="3"/>
        <v>9.1915572330444615</v>
      </c>
      <c r="AD97">
        <f t="shared" si="4"/>
        <v>463.53669023027703</v>
      </c>
      <c r="AE97">
        <f>'IDT-1'!C97</f>
        <v>-38</v>
      </c>
      <c r="AF97" s="26"/>
      <c r="AG97">
        <f t="shared" si="5"/>
        <v>425.53669023027703</v>
      </c>
      <c r="AI97" s="75">
        <f>PXIL!I97</f>
        <v>0</v>
      </c>
      <c r="AJ97" s="75">
        <f>PXIL!O97</f>
        <v>0</v>
      </c>
      <c r="AK97" s="75">
        <f>RTM_IEX!I97</f>
        <v>0</v>
      </c>
      <c r="AL97" s="75">
        <f>RTM_IEX!O97</f>
        <v>-37</v>
      </c>
      <c r="AM97" s="75">
        <f>RTM_PXI!I97</f>
        <v>0</v>
      </c>
      <c r="AN97" s="75">
        <f>RTM_PXI!O97</f>
        <v>0</v>
      </c>
      <c r="AO97" s="192">
        <f>GDAM_IEX!I97</f>
        <v>0</v>
      </c>
      <c r="AP97" s="192">
        <f>GDAM_IEX!O97</f>
        <v>0</v>
      </c>
      <c r="AQ97" s="192">
        <f>GDAM_PXI!I97</f>
        <v>0</v>
      </c>
      <c r="AR97" s="192">
        <f>GDAM_PXI!O97</f>
        <v>0</v>
      </c>
    </row>
    <row r="98" spans="1:44">
      <c r="A98" t="s">
        <v>140</v>
      </c>
      <c r="E98">
        <f>GT_NG!Q98</f>
        <v>8.2563798219584577</v>
      </c>
      <c r="F98">
        <f>GT_Spot!Q98</f>
        <v>0</v>
      </c>
      <c r="G98">
        <f>PPCL_NG!Q98</f>
        <v>0</v>
      </c>
      <c r="H98">
        <f>PPCL_Spot!Q98</f>
        <v>0</v>
      </c>
      <c r="I98">
        <f>Bawana_NG!Q98</f>
        <v>50.004621926418935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BYPL_ISGS_exbus!BB98</f>
        <v>532.13724571494402</v>
      </c>
      <c r="P98" s="77">
        <v>31.51</v>
      </c>
      <c r="Q98" s="77">
        <v>22.05</v>
      </c>
      <c r="R98" s="80">
        <v>0</v>
      </c>
      <c r="S98" s="80">
        <v>0</v>
      </c>
      <c r="T98" s="78">
        <f>SUMPRODUCT(LTA!F98:AJ98,LTA!F$101:AJ$101,LTA!F$104:AJ$104)</f>
        <v>8.2200000000000006</v>
      </c>
      <c r="U98" s="78">
        <f>SUMPRODUCT(LTA!F98:AJ98,LTA!F$102:AJ$102,LTA!F$104:AJ$104)</f>
        <v>104.45</v>
      </c>
      <c r="V98" s="108">
        <f>SUMPRODUCT(MTOA!B98:G98,MTOA!B$102:G$102,MTOA!B$104:G$104)</f>
        <v>0</v>
      </c>
      <c r="W98" s="108">
        <f>SUMPRODUCT(MTOA!B98:G98,MTOA!B$101:G$101,MTOA!B$104:G$104)</f>
        <v>0</v>
      </c>
      <c r="X98">
        <v>0</v>
      </c>
      <c r="Y98" s="75">
        <f>IEX!I98</f>
        <v>0</v>
      </c>
      <c r="Z98" s="75">
        <f>IEX!O98</f>
        <v>-23</v>
      </c>
      <c r="AA98" s="117">
        <f>STOA!I98</f>
        <v>0.72</v>
      </c>
      <c r="AB98" s="117">
        <f>-STOA!O98</f>
        <v>-224.62</v>
      </c>
      <c r="AC98">
        <f t="shared" si="3"/>
        <v>9.2625822532220248</v>
      </c>
      <c r="AD98">
        <f t="shared" si="4"/>
        <v>455.46566521009947</v>
      </c>
      <c r="AE98">
        <f>'IDT-1'!C98</f>
        <v>-32</v>
      </c>
      <c r="AF98" s="26"/>
      <c r="AG98">
        <f t="shared" si="5"/>
        <v>423.46566521009947</v>
      </c>
      <c r="AI98" s="75">
        <f>PXIL!I98</f>
        <v>0</v>
      </c>
      <c r="AJ98" s="75">
        <f>PXIL!O98</f>
        <v>0</v>
      </c>
      <c r="AK98" s="75">
        <f>RTM_IEX!I98</f>
        <v>0</v>
      </c>
      <c r="AL98" s="75">
        <f>RTM_IEX!O98</f>
        <v>-45</v>
      </c>
      <c r="AM98" s="75">
        <f>RTM_PXI!I98</f>
        <v>0</v>
      </c>
      <c r="AN98" s="75">
        <f>RTM_PXI!O98</f>
        <v>0</v>
      </c>
      <c r="AO98" s="192">
        <f>GDAM_IEX!I98</f>
        <v>0</v>
      </c>
      <c r="AP98" s="192">
        <f>GDAM_IEX!O98</f>
        <v>0</v>
      </c>
      <c r="AQ98" s="192">
        <f>GDAM_PXI!I98</f>
        <v>0</v>
      </c>
      <c r="AR98" s="192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</v>
      </c>
      <c r="E99">
        <f t="shared" si="6"/>
        <v>0.19844423894737806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1.2214832501780486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13.434309608204659</v>
      </c>
      <c r="P99" s="77">
        <f t="shared" si="6"/>
        <v>1.5104631329507408</v>
      </c>
      <c r="Q99" s="77">
        <f t="shared" si="6"/>
        <v>0.47807999999999934</v>
      </c>
      <c r="R99" s="80">
        <f t="shared" si="6"/>
        <v>0.24460683634992447</v>
      </c>
      <c r="S99" s="80">
        <f t="shared" si="6"/>
        <v>0</v>
      </c>
      <c r="T99" s="78">
        <f t="shared" si="6"/>
        <v>1.1514624999999998</v>
      </c>
      <c r="U99" s="78">
        <f t="shared" si="6"/>
        <v>2.4584299999999999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1.2035000000000001E-2</v>
      </c>
      <c r="Z99" s="75">
        <f t="shared" si="6"/>
        <v>-0.91766749999999997</v>
      </c>
      <c r="AA99" s="117">
        <f t="shared" si="6"/>
        <v>0.31916250000000002</v>
      </c>
      <c r="AB99" s="117">
        <f t="shared" si="6"/>
        <v>-4.6742399999999922</v>
      </c>
      <c r="AC99">
        <f t="shared" si="6"/>
        <v>0.24005020028643131</v>
      </c>
      <c r="AD99">
        <f t="shared" si="6"/>
        <v>14.706566866344325</v>
      </c>
      <c r="AE99">
        <f t="shared" si="6"/>
        <v>-0.95179549999999991</v>
      </c>
      <c r="AG99">
        <f t="shared" si="6"/>
        <v>13.754771366344324</v>
      </c>
      <c r="AI99">
        <f t="shared" si="6"/>
        <v>0</v>
      </c>
      <c r="AJ99">
        <f t="shared" si="6"/>
        <v>0</v>
      </c>
      <c r="AK99">
        <f t="shared" si="6"/>
        <v>5.6797499999999994E-2</v>
      </c>
      <c r="AL99">
        <f t="shared" si="6"/>
        <v>-0.54674999999999996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5"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K80" activePane="bottomRight" state="frozen"/>
      <selection activeCell="M3" sqref="M3:M98"/>
      <selection pane="topRight" activeCell="M3" sqref="M3:M98"/>
      <selection pane="bottomLeft" activeCell="M3" sqref="M3:M98"/>
      <selection pane="bottomRight" activeCell="U80" sqref="U80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2">
        <f>Allocation!A2</f>
        <v>44882</v>
      </c>
      <c r="B1" s="219"/>
      <c r="C1" s="219"/>
      <c r="D1" s="219"/>
      <c r="E1" s="219" t="s">
        <v>192</v>
      </c>
      <c r="F1" s="219" t="s">
        <v>193</v>
      </c>
      <c r="G1" s="219" t="s">
        <v>190</v>
      </c>
      <c r="H1" s="219" t="s">
        <v>191</v>
      </c>
      <c r="I1" s="219" t="s">
        <v>194</v>
      </c>
      <c r="J1" s="219" t="s">
        <v>196</v>
      </c>
      <c r="K1" s="219" t="s">
        <v>300</v>
      </c>
      <c r="L1" s="219" t="s">
        <v>200</v>
      </c>
      <c r="M1" s="219" t="s">
        <v>201</v>
      </c>
      <c r="N1" s="219" t="s">
        <v>202</v>
      </c>
      <c r="O1" s="219" t="s">
        <v>197</v>
      </c>
      <c r="P1" s="228" t="s">
        <v>143</v>
      </c>
      <c r="Q1" s="228" t="s">
        <v>144</v>
      </c>
      <c r="R1" s="231" t="s">
        <v>339</v>
      </c>
      <c r="S1" s="79"/>
      <c r="T1" s="82" t="s">
        <v>302</v>
      </c>
      <c r="U1" s="229" t="s">
        <v>303</v>
      </c>
      <c r="V1" s="107" t="s">
        <v>316</v>
      </c>
      <c r="W1" s="107" t="s">
        <v>302</v>
      </c>
      <c r="X1" s="219" t="s">
        <v>335</v>
      </c>
      <c r="Y1" s="226" t="s">
        <v>223</v>
      </c>
      <c r="Z1" s="226" t="s">
        <v>224</v>
      </c>
      <c r="AA1" s="230" t="s">
        <v>198</v>
      </c>
      <c r="AB1" s="230" t="s">
        <v>199</v>
      </c>
      <c r="AC1" s="27" t="s">
        <v>189</v>
      </c>
      <c r="AD1" s="219" t="s">
        <v>142</v>
      </c>
      <c r="AG1" s="219" t="s">
        <v>278</v>
      </c>
      <c r="AI1" s="226" t="s">
        <v>384</v>
      </c>
      <c r="AJ1" s="226" t="s">
        <v>385</v>
      </c>
      <c r="AK1" s="226" t="s">
        <v>386</v>
      </c>
      <c r="AL1" s="226" t="s">
        <v>387</v>
      </c>
      <c r="AM1" s="226" t="s">
        <v>388</v>
      </c>
      <c r="AN1" s="226" t="s">
        <v>389</v>
      </c>
      <c r="AO1" s="225" t="s">
        <v>412</v>
      </c>
      <c r="AP1" s="225" t="s">
        <v>413</v>
      </c>
      <c r="AQ1" s="225" t="s">
        <v>414</v>
      </c>
      <c r="AR1" s="225" t="s">
        <v>415</v>
      </c>
    </row>
    <row r="2" spans="1:44">
      <c r="A2" s="27" t="s">
        <v>44</v>
      </c>
      <c r="B2" s="219"/>
      <c r="C2" s="219"/>
      <c r="D2" s="219"/>
      <c r="E2" s="219"/>
      <c r="F2" s="219"/>
      <c r="G2" s="219"/>
      <c r="H2" s="219"/>
      <c r="I2" s="219"/>
      <c r="J2" s="219"/>
      <c r="K2" s="219"/>
      <c r="L2" s="219"/>
      <c r="M2" s="219"/>
      <c r="N2" s="219"/>
      <c r="O2" s="219"/>
      <c r="P2" s="228"/>
      <c r="Q2" s="228"/>
      <c r="R2" s="231"/>
      <c r="S2" s="79"/>
      <c r="T2" s="82" t="s">
        <v>315</v>
      </c>
      <c r="U2" s="229"/>
      <c r="V2" s="107" t="s">
        <v>304</v>
      </c>
      <c r="W2" s="107" t="s">
        <v>304</v>
      </c>
      <c r="X2" s="219"/>
      <c r="Y2" s="226"/>
      <c r="Z2" s="226"/>
      <c r="AA2" s="230"/>
      <c r="AB2" s="230"/>
      <c r="AC2" s="27">
        <f>Allocation!J1/100</f>
        <v>8.8000000000000005E-3</v>
      </c>
      <c r="AD2" s="219"/>
      <c r="AE2" t="s">
        <v>276</v>
      </c>
      <c r="AG2" s="219"/>
      <c r="AI2" s="226"/>
      <c r="AJ2" s="226"/>
      <c r="AK2" s="226"/>
      <c r="AL2" s="226"/>
      <c r="AM2" s="226"/>
      <c r="AN2" s="226"/>
      <c r="AO2" s="225"/>
      <c r="AP2" s="225"/>
      <c r="AQ2" s="225"/>
      <c r="AR2" s="225"/>
    </row>
    <row r="3" spans="1:44">
      <c r="A3" t="s">
        <v>45</v>
      </c>
      <c r="E3">
        <f>GT_NG!T3</f>
        <v>12.171567305098463</v>
      </c>
      <c r="F3">
        <f>GT_Spot!T3</f>
        <v>0</v>
      </c>
      <c r="G3">
        <f>PPCL_NG!T3</f>
        <v>0</v>
      </c>
      <c r="H3">
        <f>PPCL_Spot!T3</f>
        <v>0</v>
      </c>
      <c r="I3">
        <f>Bawana_NG!T3</f>
        <v>58.325391014975047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TPDDL_ISGS_exbus!BB3</f>
        <v>217.76330761898538</v>
      </c>
      <c r="P3" s="77">
        <v>38.5</v>
      </c>
      <c r="Q3" s="77">
        <v>7.7</v>
      </c>
      <c r="R3" s="80">
        <v>0</v>
      </c>
      <c r="S3" s="80">
        <v>0</v>
      </c>
      <c r="T3" s="78">
        <f>SUMPRODUCT(LTA!F3:AJ3,LTA!F$101:AJ$101,LTA!F$105:AJ$105)</f>
        <v>0</v>
      </c>
      <c r="U3" s="78">
        <f>SUMPRODUCT(LTA!F3:AJ3,LTA!F$102:AJ$102,LTA!F$105:AJ$105)</f>
        <v>352.25000000000006</v>
      </c>
      <c r="V3" s="108">
        <f>SUMPRODUCT(MTOA!B3:G3,MTOA!B$102:G$102,MTOA!B$105:G$105)</f>
        <v>0</v>
      </c>
      <c r="W3" s="108">
        <f>SUMPRODUCT(MTOA!B3:G3,MTOA!B$101:G$101,MTOA!B$105:G$105)</f>
        <v>0</v>
      </c>
      <c r="X3">
        <v>0</v>
      </c>
      <c r="Y3" s="75">
        <f>IEX!J3</f>
        <v>0</v>
      </c>
      <c r="Z3" s="75">
        <f>IEX!P3</f>
        <v>0</v>
      </c>
      <c r="AA3" s="117">
        <f>STOA!J3</f>
        <v>6.3</v>
      </c>
      <c r="AB3" s="117">
        <f>-STOA!P3</f>
        <v>0</v>
      </c>
      <c r="AC3">
        <f>SUMIF(B3:AB3,"&gt;0")*$AC$2-SUMIF(B3:AB3,"&lt;0")*($AC$2/(1-$AC$2))+SUMIF(AI3:AR3,"&gt;0")*$AC$2-SUMIF(AI3:AR3,"&lt;0")*($AC$2/(1-$AC$2))</f>
        <v>6.0984903402637185</v>
      </c>
      <c r="AD3">
        <f>SUM(B3:AB3,AI3:AR3)-AC3</f>
        <v>686.91177559879509</v>
      </c>
      <c r="AE3">
        <f>'IDT-1'!F3</f>
        <v>0</v>
      </c>
      <c r="AF3" s="26"/>
      <c r="AG3">
        <f>SUM(AD3:AF3)</f>
        <v>686.91177559879509</v>
      </c>
      <c r="AI3" s="75">
        <f>PXIL!J3</f>
        <v>0</v>
      </c>
      <c r="AJ3" s="75">
        <f>PXIL!P3</f>
        <v>0</v>
      </c>
      <c r="AK3" s="75">
        <f>RTM_IEX!J3</f>
        <v>0</v>
      </c>
      <c r="AL3" s="75">
        <f>RTM_IEX!P3</f>
        <v>0</v>
      </c>
      <c r="AM3" s="75">
        <f>RTM_PXI!J3</f>
        <v>0</v>
      </c>
      <c r="AN3" s="75">
        <f>RTM_PXI!P3</f>
        <v>0</v>
      </c>
      <c r="AO3" s="192">
        <f>GDAM_IEX!J3</f>
        <v>0</v>
      </c>
      <c r="AP3" s="192">
        <f>GDAM_IEX!P3</f>
        <v>0</v>
      </c>
      <c r="AQ3" s="192">
        <f>GDAM_PXI!J3</f>
        <v>0</v>
      </c>
      <c r="AR3" s="192">
        <f>GDAM_PXI!P3</f>
        <v>0</v>
      </c>
    </row>
    <row r="4" spans="1:44">
      <c r="A4" t="s">
        <v>46</v>
      </c>
      <c r="E4">
        <f>GT_NG!T4</f>
        <v>12.171567305098463</v>
      </c>
      <c r="F4">
        <f>GT_Spot!T4</f>
        <v>0</v>
      </c>
      <c r="G4">
        <f>PPCL_NG!T4</f>
        <v>0</v>
      </c>
      <c r="H4">
        <f>PPCL_Spot!T4</f>
        <v>0</v>
      </c>
      <c r="I4">
        <f>Bawana_NG!T4</f>
        <v>58.325391014975047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TPDDL_ISGS_exbus!BB4</f>
        <v>217.76330761898538</v>
      </c>
      <c r="P4" s="77">
        <v>38.5</v>
      </c>
      <c r="Q4" s="77">
        <v>7.7</v>
      </c>
      <c r="R4" s="80">
        <v>0</v>
      </c>
      <c r="S4" s="80">
        <v>0</v>
      </c>
      <c r="T4" s="78">
        <f>SUMPRODUCT(LTA!F4:AJ4,LTA!F$101:AJ$101,LTA!F$105:AJ$105)</f>
        <v>0</v>
      </c>
      <c r="U4" s="78">
        <f>SUMPRODUCT(LTA!F4:AJ4,LTA!F$102:AJ$102,LTA!F$105:AJ$105)</f>
        <v>352.04000000000008</v>
      </c>
      <c r="V4" s="108">
        <f>SUMPRODUCT(MTOA!B4:G4,MTOA!B$102:G$102,MTOA!B$105:G$105)</f>
        <v>0</v>
      </c>
      <c r="W4" s="108">
        <f>SUMPRODUCT(MTOA!B4:G4,MTOA!B$101:G$101,MTOA!B$105:G$105)</f>
        <v>0</v>
      </c>
      <c r="X4">
        <v>0</v>
      </c>
      <c r="Y4" s="75">
        <f>IEX!J4</f>
        <v>0</v>
      </c>
      <c r="Z4" s="75">
        <f>IEX!P4</f>
        <v>0</v>
      </c>
      <c r="AA4" s="117">
        <f>STOA!J4</f>
        <v>6.3</v>
      </c>
      <c r="AB4" s="117">
        <f>-STOA!P4</f>
        <v>0</v>
      </c>
      <c r="AC4">
        <f t="shared" ref="AC4:AC67" si="0">SUMIF(B4:AB4,"&gt;0")*$AC$2-SUMIF(B4:AB4,"&lt;0")*($AC$2/(1-$AC$2))+SUMIF(AI4:AR4,"&gt;0")*$AC$2-SUMIF(AI4:AR4,"&lt;0")*($AC$2/(1-$AC$2))</f>
        <v>6.0966423402637178</v>
      </c>
      <c r="AD4">
        <f t="shared" ref="AD4:AD67" si="1">SUM(B4:AB4,AI4:AR4)-AC4</f>
        <v>686.70362359879505</v>
      </c>
      <c r="AE4">
        <f>'IDT-1'!F4</f>
        <v>0</v>
      </c>
      <c r="AF4" s="26"/>
      <c r="AG4">
        <f t="shared" ref="AG4:AG67" si="2">SUM(AD4:AF4)</f>
        <v>686.70362359879505</v>
      </c>
      <c r="AI4" s="75">
        <f>PXIL!J4</f>
        <v>0</v>
      </c>
      <c r="AJ4" s="75">
        <f>PXIL!P4</f>
        <v>0</v>
      </c>
      <c r="AK4" s="75">
        <f>RTM_IEX!J4</f>
        <v>0</v>
      </c>
      <c r="AL4" s="75">
        <f>RTM_IEX!P4</f>
        <v>0</v>
      </c>
      <c r="AM4" s="75">
        <f>RTM_PXI!J4</f>
        <v>0</v>
      </c>
      <c r="AN4" s="75">
        <f>RTM_PXI!P4</f>
        <v>0</v>
      </c>
      <c r="AO4" s="192">
        <f>GDAM_IEX!J4</f>
        <v>0</v>
      </c>
      <c r="AP4" s="192">
        <f>GDAM_IEX!P4</f>
        <v>0</v>
      </c>
      <c r="AQ4" s="192">
        <f>GDAM_PXI!J4</f>
        <v>0</v>
      </c>
      <c r="AR4" s="192">
        <f>GDAM_PXI!P4</f>
        <v>0</v>
      </c>
    </row>
    <row r="5" spans="1:44">
      <c r="A5" t="s">
        <v>47</v>
      </c>
      <c r="E5">
        <f>GT_NG!T5</f>
        <v>12.171567305098463</v>
      </c>
      <c r="F5">
        <f>GT_Spot!T5</f>
        <v>0</v>
      </c>
      <c r="G5">
        <f>PPCL_NG!T5</f>
        <v>0</v>
      </c>
      <c r="H5">
        <f>PPCL_Spot!T5</f>
        <v>0</v>
      </c>
      <c r="I5">
        <f>Bawana_NG!T5</f>
        <v>58.325391014975047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TPDDL_ISGS_exbus!BB5</f>
        <v>216.13310986538536</v>
      </c>
      <c r="P5" s="77">
        <v>38.5</v>
      </c>
      <c r="Q5" s="77">
        <v>7.7</v>
      </c>
      <c r="R5" s="80">
        <v>0</v>
      </c>
      <c r="S5" s="80">
        <v>0</v>
      </c>
      <c r="T5" s="78">
        <f>SUMPRODUCT(LTA!F5:AJ5,LTA!F$101:AJ$101,LTA!F$105:AJ$105)</f>
        <v>0</v>
      </c>
      <c r="U5" s="78">
        <f>SUMPRODUCT(LTA!F5:AJ5,LTA!F$102:AJ$102,LTA!F$105:AJ$105)</f>
        <v>351.91000000000008</v>
      </c>
      <c r="V5" s="108">
        <f>SUMPRODUCT(MTOA!B5:G5,MTOA!B$102:G$102,MTOA!B$105:G$105)</f>
        <v>0</v>
      </c>
      <c r="W5" s="108">
        <f>SUMPRODUCT(MTOA!B5:G5,MTOA!B$101:G$101,MTOA!B$105:G$105)</f>
        <v>0</v>
      </c>
      <c r="X5">
        <v>0</v>
      </c>
      <c r="Y5" s="75">
        <f>IEX!J5</f>
        <v>0</v>
      </c>
      <c r="Z5" s="75">
        <f>IEX!P5</f>
        <v>0</v>
      </c>
      <c r="AA5" s="117">
        <f>STOA!J5</f>
        <v>6.3</v>
      </c>
      <c r="AB5" s="117">
        <f>-STOA!P5</f>
        <v>0</v>
      </c>
      <c r="AC5">
        <f t="shared" si="0"/>
        <v>6.0811526000320395</v>
      </c>
      <c r="AD5">
        <f t="shared" si="1"/>
        <v>684.95891558542689</v>
      </c>
      <c r="AE5">
        <f>'IDT-1'!F5</f>
        <v>0</v>
      </c>
      <c r="AF5" s="26"/>
      <c r="AG5">
        <f t="shared" si="2"/>
        <v>684.95891558542689</v>
      </c>
      <c r="AI5" s="75">
        <f>PXIL!J5</f>
        <v>0</v>
      </c>
      <c r="AJ5" s="75">
        <f>PXIL!P5</f>
        <v>0</v>
      </c>
      <c r="AK5" s="75">
        <f>RTM_IEX!J5</f>
        <v>0</v>
      </c>
      <c r="AL5" s="75">
        <f>RTM_IEX!P5</f>
        <v>0</v>
      </c>
      <c r="AM5" s="75">
        <f>RTM_PXI!J5</f>
        <v>0</v>
      </c>
      <c r="AN5" s="75">
        <f>RTM_PXI!P5</f>
        <v>0</v>
      </c>
      <c r="AO5" s="192">
        <f>GDAM_IEX!J5</f>
        <v>0</v>
      </c>
      <c r="AP5" s="192">
        <f>GDAM_IEX!P5</f>
        <v>0</v>
      </c>
      <c r="AQ5" s="192">
        <f>GDAM_PXI!J5</f>
        <v>0</v>
      </c>
      <c r="AR5" s="192">
        <f>GDAM_PXI!P5</f>
        <v>0</v>
      </c>
    </row>
    <row r="6" spans="1:44">
      <c r="A6" t="s">
        <v>48</v>
      </c>
      <c r="E6">
        <f>GT_NG!T6</f>
        <v>12.171567305098463</v>
      </c>
      <c r="F6">
        <f>GT_Spot!T6</f>
        <v>0</v>
      </c>
      <c r="G6">
        <f>PPCL_NG!T6</f>
        <v>0</v>
      </c>
      <c r="H6">
        <f>PPCL_Spot!T6</f>
        <v>0</v>
      </c>
      <c r="I6">
        <f>Bawana_NG!T6</f>
        <v>58.325391014975047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TPDDL_ISGS_exbus!BB6</f>
        <v>207.47655989474828</v>
      </c>
      <c r="P6" s="77">
        <v>38.5</v>
      </c>
      <c r="Q6" s="77">
        <v>7.7</v>
      </c>
      <c r="R6" s="80">
        <v>0</v>
      </c>
      <c r="S6" s="80">
        <v>0</v>
      </c>
      <c r="T6" s="78">
        <f>SUMPRODUCT(LTA!F6:AJ6,LTA!F$101:AJ$101,LTA!F$105:AJ$105)</f>
        <v>0</v>
      </c>
      <c r="U6" s="78">
        <f>SUMPRODUCT(LTA!F6:AJ6,LTA!F$102:AJ$102,LTA!F$105:AJ$105)</f>
        <v>351.75000000000006</v>
      </c>
      <c r="V6" s="108">
        <f>SUMPRODUCT(MTOA!B6:G6,MTOA!B$102:G$102,MTOA!B$105:G$105)</f>
        <v>0</v>
      </c>
      <c r="W6" s="108">
        <f>SUMPRODUCT(MTOA!B6:G6,MTOA!B$101:G$101,MTOA!B$105:G$105)</f>
        <v>0</v>
      </c>
      <c r="X6">
        <v>0</v>
      </c>
      <c r="Y6" s="75">
        <f>IEX!J6</f>
        <v>0</v>
      </c>
      <c r="Z6" s="75">
        <f>IEX!P6</f>
        <v>0</v>
      </c>
      <c r="AA6" s="117">
        <f>STOA!J6</f>
        <v>6.3</v>
      </c>
      <c r="AB6" s="117">
        <f>-STOA!P6</f>
        <v>0</v>
      </c>
      <c r="AC6">
        <f t="shared" si="0"/>
        <v>6.0035669602904314</v>
      </c>
      <c r="AD6">
        <f t="shared" si="1"/>
        <v>676.21995125453134</v>
      </c>
      <c r="AE6">
        <f>'IDT-1'!F6</f>
        <v>0</v>
      </c>
      <c r="AF6" s="26"/>
      <c r="AG6">
        <f t="shared" si="2"/>
        <v>676.21995125453134</v>
      </c>
      <c r="AI6" s="75">
        <f>PXIL!J6</f>
        <v>0</v>
      </c>
      <c r="AJ6" s="75">
        <f>PXIL!P6</f>
        <v>0</v>
      </c>
      <c r="AK6" s="75">
        <f>RTM_IEX!J6</f>
        <v>0</v>
      </c>
      <c r="AL6" s="75">
        <f>RTM_IEX!P6</f>
        <v>0</v>
      </c>
      <c r="AM6" s="75">
        <f>RTM_PXI!J6</f>
        <v>0</v>
      </c>
      <c r="AN6" s="75">
        <f>RTM_PXI!P6</f>
        <v>0</v>
      </c>
      <c r="AO6" s="192">
        <f>GDAM_IEX!J6</f>
        <v>0</v>
      </c>
      <c r="AP6" s="192">
        <f>GDAM_IEX!P6</f>
        <v>0</v>
      </c>
      <c r="AQ6" s="192">
        <f>GDAM_PXI!J6</f>
        <v>0</v>
      </c>
      <c r="AR6" s="192">
        <f>GDAM_PXI!P6</f>
        <v>0</v>
      </c>
    </row>
    <row r="7" spans="1:44">
      <c r="A7" t="s">
        <v>49</v>
      </c>
      <c r="E7">
        <f>GT_NG!T7</f>
        <v>12.171567305098463</v>
      </c>
      <c r="F7">
        <f>GT_Spot!T7</f>
        <v>0</v>
      </c>
      <c r="G7">
        <f>PPCL_NG!T7</f>
        <v>0</v>
      </c>
      <c r="H7">
        <f>PPCL_Spot!T7</f>
        <v>0</v>
      </c>
      <c r="I7">
        <f>Bawana_NG!T7</f>
        <v>58.325391014975047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TPDDL_ISGS_exbus!BB7</f>
        <v>216.28325836453627</v>
      </c>
      <c r="P7" s="77">
        <v>38.5</v>
      </c>
      <c r="Q7" s="77">
        <v>7.7</v>
      </c>
      <c r="R7" s="80">
        <v>0</v>
      </c>
      <c r="S7" s="80">
        <v>0</v>
      </c>
      <c r="T7" s="78">
        <f>SUMPRODUCT(LTA!F7:AJ7,LTA!F$101:AJ$101,LTA!F$105:AJ$105)</f>
        <v>0</v>
      </c>
      <c r="U7" s="78">
        <f>SUMPRODUCT(LTA!F7:AJ7,LTA!F$102:AJ$102,LTA!F$105:AJ$105)</f>
        <v>351.65000000000009</v>
      </c>
      <c r="V7" s="108">
        <f>SUMPRODUCT(MTOA!B7:G7,MTOA!B$102:G$102,MTOA!B$105:G$105)</f>
        <v>0</v>
      </c>
      <c r="W7" s="108">
        <f>SUMPRODUCT(MTOA!B7:G7,MTOA!B$101:G$101,MTOA!B$105:G$105)</f>
        <v>0</v>
      </c>
      <c r="X7">
        <v>0</v>
      </c>
      <c r="Y7" s="75">
        <f>IEX!J7</f>
        <v>0</v>
      </c>
      <c r="Z7" s="75">
        <f>IEX!P7</f>
        <v>0</v>
      </c>
      <c r="AA7" s="117">
        <f>STOA!J7</f>
        <v>6.3</v>
      </c>
      <c r="AB7" s="117">
        <f>-STOA!P7</f>
        <v>0</v>
      </c>
      <c r="AC7">
        <f t="shared" si="0"/>
        <v>6.6128735581562861</v>
      </c>
      <c r="AD7">
        <f t="shared" si="1"/>
        <v>624.31734312645358</v>
      </c>
      <c r="AE7">
        <f>'IDT-1'!F7</f>
        <v>0</v>
      </c>
      <c r="AF7" s="26"/>
      <c r="AG7">
        <f t="shared" si="2"/>
        <v>624.31734312645358</v>
      </c>
      <c r="AI7" s="75">
        <f>PXIL!J7</f>
        <v>0</v>
      </c>
      <c r="AJ7" s="75">
        <f>PXIL!P7</f>
        <v>0</v>
      </c>
      <c r="AK7" s="75">
        <f>RTM_IEX!J7</f>
        <v>0</v>
      </c>
      <c r="AL7" s="75">
        <f>RTM_IEX!P7</f>
        <v>-60</v>
      </c>
      <c r="AM7" s="75">
        <f>RTM_PXI!J7</f>
        <v>0</v>
      </c>
      <c r="AN7" s="75">
        <f>RTM_PXI!P7</f>
        <v>0</v>
      </c>
      <c r="AO7" s="192">
        <f>GDAM_IEX!J7</f>
        <v>0</v>
      </c>
      <c r="AP7" s="192">
        <f>GDAM_IEX!P7</f>
        <v>0</v>
      </c>
      <c r="AQ7" s="192">
        <f>GDAM_PXI!J7</f>
        <v>0</v>
      </c>
      <c r="AR7" s="192">
        <f>GDAM_PXI!P7</f>
        <v>0</v>
      </c>
    </row>
    <row r="8" spans="1:44">
      <c r="A8" t="s">
        <v>50</v>
      </c>
      <c r="E8">
        <f>GT_NG!T8</f>
        <v>12.171567305098463</v>
      </c>
      <c r="F8">
        <f>GT_Spot!T8</f>
        <v>0</v>
      </c>
      <c r="G8">
        <f>PPCL_NG!T8</f>
        <v>0</v>
      </c>
      <c r="H8">
        <f>PPCL_Spot!T8</f>
        <v>0</v>
      </c>
      <c r="I8">
        <f>Bawana_NG!T8</f>
        <v>58.325391014975047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TPDDL_ISGS_exbus!BB8</f>
        <v>216.56333874765218</v>
      </c>
      <c r="P8" s="77">
        <v>38.5</v>
      </c>
      <c r="Q8" s="77">
        <v>7.7</v>
      </c>
      <c r="R8" s="80">
        <v>0</v>
      </c>
      <c r="S8" s="80">
        <v>0</v>
      </c>
      <c r="T8" s="78">
        <f>SUMPRODUCT(LTA!F8:AJ8,LTA!F$101:AJ$101,LTA!F$105:AJ$105)</f>
        <v>0</v>
      </c>
      <c r="U8" s="78">
        <f>SUMPRODUCT(LTA!F8:AJ8,LTA!F$102:AJ$102,LTA!F$105:AJ$105)</f>
        <v>351.70000000000005</v>
      </c>
      <c r="V8" s="108">
        <f>SUMPRODUCT(MTOA!B8:G8,MTOA!B$102:G$102,MTOA!B$105:G$105)</f>
        <v>0</v>
      </c>
      <c r="W8" s="108">
        <f>SUMPRODUCT(MTOA!B8:G8,MTOA!B$101:G$101,MTOA!B$105:G$105)</f>
        <v>0</v>
      </c>
      <c r="X8">
        <v>0</v>
      </c>
      <c r="Y8" s="75">
        <f>IEX!J8</f>
        <v>0</v>
      </c>
      <c r="Z8" s="75">
        <f>IEX!P8</f>
        <v>0</v>
      </c>
      <c r="AA8" s="117">
        <f>STOA!J8</f>
        <v>6.3</v>
      </c>
      <c r="AB8" s="117">
        <f>-STOA!P8</f>
        <v>0</v>
      </c>
      <c r="AC8">
        <f t="shared" si="0"/>
        <v>6.3494344398618452</v>
      </c>
      <c r="AD8">
        <f t="shared" si="1"/>
        <v>654.91086262786382</v>
      </c>
      <c r="AE8">
        <f>'IDT-1'!F8</f>
        <v>0</v>
      </c>
      <c r="AF8" s="26"/>
      <c r="AG8">
        <f t="shared" si="2"/>
        <v>654.91086262786382</v>
      </c>
      <c r="AI8" s="75">
        <f>PXIL!J8</f>
        <v>0</v>
      </c>
      <c r="AJ8" s="75">
        <f>PXIL!P8</f>
        <v>0</v>
      </c>
      <c r="AK8" s="75">
        <f>RTM_IEX!J8</f>
        <v>0</v>
      </c>
      <c r="AL8" s="75">
        <f>RTM_IEX!P8</f>
        <v>-30</v>
      </c>
      <c r="AM8" s="75">
        <f>RTM_PXI!J8</f>
        <v>0</v>
      </c>
      <c r="AN8" s="75">
        <f>RTM_PXI!P8</f>
        <v>0</v>
      </c>
      <c r="AO8" s="192">
        <f>GDAM_IEX!J8</f>
        <v>0</v>
      </c>
      <c r="AP8" s="192">
        <f>GDAM_IEX!P8</f>
        <v>0</v>
      </c>
      <c r="AQ8" s="192">
        <f>GDAM_PXI!J8</f>
        <v>0</v>
      </c>
      <c r="AR8" s="192">
        <f>GDAM_PXI!P8</f>
        <v>0</v>
      </c>
    </row>
    <row r="9" spans="1:44">
      <c r="A9" t="s">
        <v>51</v>
      </c>
      <c r="E9">
        <f>GT_NG!T9</f>
        <v>12.171567305098463</v>
      </c>
      <c r="F9">
        <f>GT_Spot!T9</f>
        <v>0</v>
      </c>
      <c r="G9">
        <f>PPCL_NG!T9</f>
        <v>0</v>
      </c>
      <c r="H9">
        <f>PPCL_Spot!T9</f>
        <v>0</v>
      </c>
      <c r="I9">
        <f>Bawana_NG!T9</f>
        <v>58.325391014975047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TPDDL_ISGS_exbus!BB9</f>
        <v>205.02843867110678</v>
      </c>
      <c r="P9" s="77">
        <v>38.5</v>
      </c>
      <c r="Q9" s="77">
        <v>7.7</v>
      </c>
      <c r="R9" s="80">
        <v>0</v>
      </c>
      <c r="S9" s="80">
        <v>0</v>
      </c>
      <c r="T9" s="78">
        <f>SUMPRODUCT(LTA!F9:AJ9,LTA!F$101:AJ$101,LTA!F$105:AJ$105)</f>
        <v>0</v>
      </c>
      <c r="U9" s="78">
        <f>SUMPRODUCT(LTA!F9:AJ9,LTA!F$102:AJ$102,LTA!F$105:AJ$105)</f>
        <v>350.23000000000008</v>
      </c>
      <c r="V9" s="108">
        <f>SUMPRODUCT(MTOA!B9:G9,MTOA!B$102:G$102,MTOA!B$105:G$105)</f>
        <v>0</v>
      </c>
      <c r="W9" s="108">
        <f>SUMPRODUCT(MTOA!B9:G9,MTOA!B$101:G$101,MTOA!B$105:G$105)</f>
        <v>0</v>
      </c>
      <c r="X9">
        <v>0</v>
      </c>
      <c r="Y9" s="75">
        <f>IEX!J9</f>
        <v>0</v>
      </c>
      <c r="Z9" s="75">
        <f>IEX!P9</f>
        <v>0</v>
      </c>
      <c r="AA9" s="117">
        <f>STOA!J9</f>
        <v>6.3</v>
      </c>
      <c r="AB9" s="117">
        <f>-STOA!P9</f>
        <v>0</v>
      </c>
      <c r="AC9">
        <f t="shared" si="0"/>
        <v>6.5013351448541066</v>
      </c>
      <c r="AD9">
        <f t="shared" si="1"/>
        <v>611.75406184632618</v>
      </c>
      <c r="AE9">
        <f>'IDT-1'!F9</f>
        <v>0</v>
      </c>
      <c r="AF9" s="26"/>
      <c r="AG9">
        <f t="shared" si="2"/>
        <v>611.75406184632618</v>
      </c>
      <c r="AI9" s="75">
        <f>PXIL!J9</f>
        <v>0</v>
      </c>
      <c r="AJ9" s="75">
        <f>PXIL!P9</f>
        <v>0</v>
      </c>
      <c r="AK9" s="75">
        <f>RTM_IEX!J9</f>
        <v>0</v>
      </c>
      <c r="AL9" s="75">
        <f>RTM_IEX!P9</f>
        <v>-60</v>
      </c>
      <c r="AM9" s="75">
        <f>RTM_PXI!J9</f>
        <v>0</v>
      </c>
      <c r="AN9" s="75">
        <f>RTM_PXI!P9</f>
        <v>0</v>
      </c>
      <c r="AO9" s="192">
        <f>GDAM_IEX!J9</f>
        <v>0</v>
      </c>
      <c r="AP9" s="192">
        <f>GDAM_IEX!P9</f>
        <v>0</v>
      </c>
      <c r="AQ9" s="192">
        <f>GDAM_PXI!J9</f>
        <v>0</v>
      </c>
      <c r="AR9" s="192">
        <f>GDAM_PXI!P9</f>
        <v>0</v>
      </c>
    </row>
    <row r="10" spans="1:44">
      <c r="A10" t="s">
        <v>52</v>
      </c>
      <c r="E10">
        <f>GT_NG!T10</f>
        <v>12.171567305098463</v>
      </c>
      <c r="F10">
        <f>GT_Spot!T10</f>
        <v>0</v>
      </c>
      <c r="G10">
        <f>PPCL_NG!T10</f>
        <v>0</v>
      </c>
      <c r="H10">
        <f>PPCL_Spot!T10</f>
        <v>0</v>
      </c>
      <c r="I10">
        <f>Bawana_NG!T10</f>
        <v>58.325391014975047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TPDDL_ISGS_exbus!BB10</f>
        <v>200.85725894002687</v>
      </c>
      <c r="P10" s="77">
        <v>38.5</v>
      </c>
      <c r="Q10" s="77">
        <v>7.7</v>
      </c>
      <c r="R10" s="80">
        <v>0</v>
      </c>
      <c r="S10" s="80">
        <v>0</v>
      </c>
      <c r="T10" s="78">
        <f>SUMPRODUCT(LTA!F10:AJ10,LTA!F$101:AJ$101,LTA!F$105:AJ$105)</f>
        <v>0</v>
      </c>
      <c r="U10" s="78">
        <f>SUMPRODUCT(LTA!F10:AJ10,LTA!F$102:AJ$102,LTA!F$105:AJ$105)</f>
        <v>350.23000000000008</v>
      </c>
      <c r="V10" s="108">
        <f>SUMPRODUCT(MTOA!B10:G10,MTOA!B$102:G$102,MTOA!B$105:G$105)</f>
        <v>0</v>
      </c>
      <c r="W10" s="108">
        <f>SUMPRODUCT(MTOA!B10:G10,MTOA!B$101:G$101,MTOA!B$105:G$105)</f>
        <v>0</v>
      </c>
      <c r="X10">
        <v>0</v>
      </c>
      <c r="Y10" s="75">
        <f>IEX!J10</f>
        <v>0</v>
      </c>
      <c r="Z10" s="75">
        <f>IEX!P10</f>
        <v>0</v>
      </c>
      <c r="AA10" s="117">
        <f>STOA!J10</f>
        <v>6.3</v>
      </c>
      <c r="AB10" s="117">
        <f>-STOA!P10</f>
        <v>0</v>
      </c>
      <c r="AC10">
        <f t="shared" si="0"/>
        <v>6.020722387110836</v>
      </c>
      <c r="AD10">
        <f t="shared" si="1"/>
        <v>658.06349487298951</v>
      </c>
      <c r="AE10">
        <f>'IDT-1'!F10</f>
        <v>0</v>
      </c>
      <c r="AF10" s="26"/>
      <c r="AG10">
        <f t="shared" si="2"/>
        <v>658.06349487298951</v>
      </c>
      <c r="AI10" s="75">
        <f>PXIL!J10</f>
        <v>0</v>
      </c>
      <c r="AJ10" s="75">
        <f>PXIL!P10</f>
        <v>0</v>
      </c>
      <c r="AK10" s="75">
        <f>RTM_IEX!J10</f>
        <v>0</v>
      </c>
      <c r="AL10" s="75">
        <f>RTM_IEX!P10</f>
        <v>-10</v>
      </c>
      <c r="AM10" s="75">
        <f>RTM_PXI!J10</f>
        <v>0</v>
      </c>
      <c r="AN10" s="75">
        <f>RTM_PXI!P10</f>
        <v>0</v>
      </c>
      <c r="AO10" s="192">
        <f>GDAM_IEX!J10</f>
        <v>0</v>
      </c>
      <c r="AP10" s="192">
        <f>GDAM_IEX!P10</f>
        <v>0</v>
      </c>
      <c r="AQ10" s="192">
        <f>GDAM_PXI!J10</f>
        <v>0</v>
      </c>
      <c r="AR10" s="192">
        <f>GDAM_PXI!P10</f>
        <v>0</v>
      </c>
    </row>
    <row r="11" spans="1:44">
      <c r="A11" t="s">
        <v>53</v>
      </c>
      <c r="E11">
        <f>GT_NG!T11</f>
        <v>12.171567305098463</v>
      </c>
      <c r="F11">
        <f>GT_Spot!T11</f>
        <v>0</v>
      </c>
      <c r="G11">
        <f>PPCL_NG!T11</f>
        <v>0</v>
      </c>
      <c r="H11">
        <f>PPCL_Spot!T11</f>
        <v>0</v>
      </c>
      <c r="I11">
        <f>Bawana_NG!T11</f>
        <v>58.325391014975047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TPDDL_ISGS_exbus!BB11</f>
        <v>205.958277391427</v>
      </c>
      <c r="P11" s="77">
        <v>38.5</v>
      </c>
      <c r="Q11" s="77">
        <v>7.7</v>
      </c>
      <c r="R11" s="80">
        <v>0</v>
      </c>
      <c r="S11" s="80">
        <v>0</v>
      </c>
      <c r="T11" s="78">
        <f>SUMPRODUCT(LTA!F11:AJ11,LTA!F$101:AJ$101,LTA!F$105:AJ$105)</f>
        <v>0</v>
      </c>
      <c r="U11" s="78">
        <f>SUMPRODUCT(LTA!F11:AJ11,LTA!F$102:AJ$102,LTA!F$105:AJ$105)</f>
        <v>350.1400000000001</v>
      </c>
      <c r="V11" s="108">
        <f>SUMPRODUCT(MTOA!B11:G11,MTOA!B$102:G$102,MTOA!B$105:G$105)</f>
        <v>0</v>
      </c>
      <c r="W11" s="108">
        <f>SUMPRODUCT(MTOA!B11:G11,MTOA!B$101:G$101,MTOA!B$105:G$105)</f>
        <v>0</v>
      </c>
      <c r="X11">
        <v>0</v>
      </c>
      <c r="Y11" s="75">
        <f>IEX!J11</f>
        <v>0</v>
      </c>
      <c r="Z11" s="75">
        <f>IEX!P11</f>
        <v>0</v>
      </c>
      <c r="AA11" s="117">
        <f>STOA!J11</f>
        <v>6.3</v>
      </c>
      <c r="AB11" s="117">
        <f>-STOA!P11</f>
        <v>0</v>
      </c>
      <c r="AC11">
        <f t="shared" si="0"/>
        <v>6.5531163632039009</v>
      </c>
      <c r="AD11">
        <f t="shared" si="1"/>
        <v>607.54211934829664</v>
      </c>
      <c r="AE11">
        <f>'IDT-1'!F11</f>
        <v>0</v>
      </c>
      <c r="AF11" s="26"/>
      <c r="AG11">
        <f t="shared" si="2"/>
        <v>607.54211934829664</v>
      </c>
      <c r="AI11" s="75">
        <f>PXIL!J11</f>
        <v>0</v>
      </c>
      <c r="AJ11" s="75">
        <f>PXIL!P11</f>
        <v>0</v>
      </c>
      <c r="AK11" s="75">
        <f>RTM_IEX!J11</f>
        <v>0</v>
      </c>
      <c r="AL11" s="75">
        <f>RTM_IEX!P11</f>
        <v>-65</v>
      </c>
      <c r="AM11" s="75">
        <f>RTM_PXI!J11</f>
        <v>0</v>
      </c>
      <c r="AN11" s="75">
        <f>RTM_PXI!P11</f>
        <v>0</v>
      </c>
      <c r="AO11" s="192">
        <f>GDAM_IEX!J11</f>
        <v>0</v>
      </c>
      <c r="AP11" s="192">
        <f>GDAM_IEX!P11</f>
        <v>0</v>
      </c>
      <c r="AQ11" s="192">
        <f>GDAM_PXI!J11</f>
        <v>0</v>
      </c>
      <c r="AR11" s="192">
        <f>GDAM_PXI!P11</f>
        <v>0</v>
      </c>
    </row>
    <row r="12" spans="1:44">
      <c r="A12" t="s">
        <v>54</v>
      </c>
      <c r="E12">
        <f>GT_NG!T12</f>
        <v>12.171567305098463</v>
      </c>
      <c r="F12">
        <f>GT_Spot!T12</f>
        <v>0</v>
      </c>
      <c r="G12">
        <f>PPCL_NG!T12</f>
        <v>0</v>
      </c>
      <c r="H12">
        <f>PPCL_Spot!T12</f>
        <v>0</v>
      </c>
      <c r="I12">
        <f>Bawana_NG!T12</f>
        <v>58.325391014975047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TPDDL_ISGS_exbus!BB12</f>
        <v>205.958277391427</v>
      </c>
      <c r="P12" s="77">
        <v>38.5</v>
      </c>
      <c r="Q12" s="77">
        <v>7.7</v>
      </c>
      <c r="R12" s="80">
        <v>0</v>
      </c>
      <c r="S12" s="80">
        <v>0</v>
      </c>
      <c r="T12" s="78">
        <f>SUMPRODUCT(LTA!F12:AJ12,LTA!F$101:AJ$101,LTA!F$105:AJ$105)</f>
        <v>0</v>
      </c>
      <c r="U12" s="78">
        <f>SUMPRODUCT(LTA!F12:AJ12,LTA!F$102:AJ$102,LTA!F$105:AJ$105)</f>
        <v>350.22000000000008</v>
      </c>
      <c r="V12" s="108">
        <f>SUMPRODUCT(MTOA!B12:G12,MTOA!B$102:G$102,MTOA!B$105:G$105)</f>
        <v>0</v>
      </c>
      <c r="W12" s="108">
        <f>SUMPRODUCT(MTOA!B12:G12,MTOA!B$101:G$101,MTOA!B$105:G$105)</f>
        <v>0</v>
      </c>
      <c r="X12">
        <v>0</v>
      </c>
      <c r="Y12" s="75">
        <f>IEX!J12</f>
        <v>0</v>
      </c>
      <c r="Z12" s="75">
        <f>IEX!P12</f>
        <v>0</v>
      </c>
      <c r="AA12" s="117">
        <f>STOA!J12</f>
        <v>6.3</v>
      </c>
      <c r="AB12" s="117">
        <f>-STOA!P12</f>
        <v>0</v>
      </c>
      <c r="AC12">
        <f t="shared" si="0"/>
        <v>6.1099139870941359</v>
      </c>
      <c r="AD12">
        <f t="shared" si="1"/>
        <v>658.06532172440643</v>
      </c>
      <c r="AE12">
        <f>'IDT-1'!F12</f>
        <v>0</v>
      </c>
      <c r="AF12" s="26"/>
      <c r="AG12">
        <f t="shared" si="2"/>
        <v>658.06532172440643</v>
      </c>
      <c r="AI12" s="75">
        <f>PXIL!J12</f>
        <v>0</v>
      </c>
      <c r="AJ12" s="75">
        <f>PXIL!P12</f>
        <v>0</v>
      </c>
      <c r="AK12" s="75">
        <f>RTM_IEX!J12</f>
        <v>0</v>
      </c>
      <c r="AL12" s="75">
        <f>RTM_IEX!P12</f>
        <v>-15</v>
      </c>
      <c r="AM12" s="75">
        <f>RTM_PXI!J12</f>
        <v>0</v>
      </c>
      <c r="AN12" s="75">
        <f>RTM_PXI!P12</f>
        <v>0</v>
      </c>
      <c r="AO12" s="192">
        <f>GDAM_IEX!J12</f>
        <v>0</v>
      </c>
      <c r="AP12" s="192">
        <f>GDAM_IEX!P12</f>
        <v>0</v>
      </c>
      <c r="AQ12" s="192">
        <f>GDAM_PXI!J12</f>
        <v>0</v>
      </c>
      <c r="AR12" s="192">
        <f>GDAM_PXI!P12</f>
        <v>0</v>
      </c>
    </row>
    <row r="13" spans="1:44">
      <c r="A13" t="s">
        <v>55</v>
      </c>
      <c r="E13">
        <f>GT_NG!T13</f>
        <v>12.171567305098463</v>
      </c>
      <c r="F13">
        <f>GT_Spot!T13</f>
        <v>0</v>
      </c>
      <c r="G13">
        <f>PPCL_NG!T13</f>
        <v>0</v>
      </c>
      <c r="H13">
        <f>PPCL_Spot!T13</f>
        <v>0</v>
      </c>
      <c r="I13">
        <f>Bawana_NG!T13</f>
        <v>58.712717929725471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TPDDL_ISGS_exbus!BB13</f>
        <v>205.31976000626827</v>
      </c>
      <c r="P13" s="77">
        <v>38.5</v>
      </c>
      <c r="Q13" s="77">
        <v>7.7</v>
      </c>
      <c r="R13" s="80">
        <v>0</v>
      </c>
      <c r="S13" s="80">
        <v>0</v>
      </c>
      <c r="T13" s="78">
        <f>SUMPRODUCT(LTA!F13:AJ13,LTA!F$101:AJ$101,LTA!F$105:AJ$105)</f>
        <v>0</v>
      </c>
      <c r="U13" s="78">
        <f>SUMPRODUCT(LTA!F13:AJ13,LTA!F$102:AJ$102,LTA!F$105:AJ$105)</f>
        <v>350.21000000000009</v>
      </c>
      <c r="V13" s="108">
        <f>SUMPRODUCT(MTOA!B13:G13,MTOA!B$102:G$102,MTOA!B$105:G$105)</f>
        <v>0</v>
      </c>
      <c r="W13" s="108">
        <f>SUMPRODUCT(MTOA!B13:G13,MTOA!B$101:G$101,MTOA!B$105:G$105)</f>
        <v>0</v>
      </c>
      <c r="X13">
        <v>0</v>
      </c>
      <c r="Y13" s="75">
        <f>IEX!J13</f>
        <v>0</v>
      </c>
      <c r="Z13" s="75">
        <f>IEX!P13</f>
        <v>0</v>
      </c>
      <c r="AA13" s="117">
        <f>STOA!J13</f>
        <v>6.3</v>
      </c>
      <c r="AB13" s="117">
        <f>-STOA!P13</f>
        <v>0</v>
      </c>
      <c r="AC13">
        <f t="shared" si="0"/>
        <v>6.6846937998972384</v>
      </c>
      <c r="AD13">
        <f t="shared" si="1"/>
        <v>592.22935144119504</v>
      </c>
      <c r="AE13">
        <f>'IDT-1'!F13</f>
        <v>0</v>
      </c>
      <c r="AF13" s="26"/>
      <c r="AG13">
        <f t="shared" si="2"/>
        <v>592.22935144119504</v>
      </c>
      <c r="AI13" s="75">
        <f>PXIL!J13</f>
        <v>0</v>
      </c>
      <c r="AJ13" s="75">
        <f>PXIL!P13</f>
        <v>0</v>
      </c>
      <c r="AK13" s="75">
        <f>RTM_IEX!J13</f>
        <v>0</v>
      </c>
      <c r="AL13" s="75">
        <f>RTM_IEX!P13</f>
        <v>-80</v>
      </c>
      <c r="AM13" s="75">
        <f>RTM_PXI!J13</f>
        <v>0</v>
      </c>
      <c r="AN13" s="75">
        <f>RTM_PXI!P13</f>
        <v>0</v>
      </c>
      <c r="AO13" s="192">
        <f>GDAM_IEX!J13</f>
        <v>0</v>
      </c>
      <c r="AP13" s="192">
        <f>GDAM_IEX!P13</f>
        <v>0</v>
      </c>
      <c r="AQ13" s="192">
        <f>GDAM_PXI!J13</f>
        <v>0</v>
      </c>
      <c r="AR13" s="192">
        <f>GDAM_PXI!P13</f>
        <v>0</v>
      </c>
    </row>
    <row r="14" spans="1:44">
      <c r="A14" t="s">
        <v>56</v>
      </c>
      <c r="E14">
        <f>GT_NG!T14</f>
        <v>12.171567305098463</v>
      </c>
      <c r="F14">
        <f>GT_Spot!T14</f>
        <v>0</v>
      </c>
      <c r="G14">
        <f>PPCL_NG!T14</f>
        <v>0</v>
      </c>
      <c r="H14">
        <f>PPCL_Spot!T14</f>
        <v>0</v>
      </c>
      <c r="I14">
        <f>Bawana_NG!T14</f>
        <v>58.712717929725471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TPDDL_ISGS_exbus!BB14</f>
        <v>205.97935490626833</v>
      </c>
      <c r="P14" s="77">
        <v>38.5</v>
      </c>
      <c r="Q14" s="77">
        <v>7.7</v>
      </c>
      <c r="R14" s="80">
        <v>0</v>
      </c>
      <c r="S14" s="80">
        <v>0</v>
      </c>
      <c r="T14" s="78">
        <f>SUMPRODUCT(LTA!F14:AJ14,LTA!F$101:AJ$101,LTA!F$105:AJ$105)</f>
        <v>0</v>
      </c>
      <c r="U14" s="78">
        <f>SUMPRODUCT(LTA!F14:AJ14,LTA!F$102:AJ$102,LTA!F$105:AJ$105)</f>
        <v>350.0800000000001</v>
      </c>
      <c r="V14" s="108">
        <f>SUMPRODUCT(MTOA!B14:G14,MTOA!B$102:G$102,MTOA!B$105:G$105)</f>
        <v>0</v>
      </c>
      <c r="W14" s="108">
        <f>SUMPRODUCT(MTOA!B14:G14,MTOA!B$101:G$101,MTOA!B$105:G$105)</f>
        <v>0</v>
      </c>
      <c r="X14">
        <v>0</v>
      </c>
      <c r="Y14" s="75">
        <f>IEX!J14</f>
        <v>0</v>
      </c>
      <c r="Z14" s="75">
        <f>IEX!P14</f>
        <v>0</v>
      </c>
      <c r="AA14" s="117">
        <f>STOA!J14</f>
        <v>6.3</v>
      </c>
      <c r="AB14" s="117">
        <f>-STOA!P14</f>
        <v>0</v>
      </c>
      <c r="AC14">
        <f t="shared" si="0"/>
        <v>6.28983849651845</v>
      </c>
      <c r="AD14">
        <f t="shared" si="1"/>
        <v>638.15380164457395</v>
      </c>
      <c r="AE14">
        <f>'IDT-1'!F14</f>
        <v>0</v>
      </c>
      <c r="AF14" s="26"/>
      <c r="AG14">
        <f t="shared" si="2"/>
        <v>638.15380164457395</v>
      </c>
      <c r="AI14" s="75">
        <f>PXIL!J14</f>
        <v>0</v>
      </c>
      <c r="AJ14" s="75">
        <f>PXIL!P14</f>
        <v>0</v>
      </c>
      <c r="AK14" s="75">
        <f>RTM_IEX!J14</f>
        <v>0</v>
      </c>
      <c r="AL14" s="75">
        <f>RTM_IEX!P14</f>
        <v>-35</v>
      </c>
      <c r="AM14" s="75">
        <f>RTM_PXI!J14</f>
        <v>0</v>
      </c>
      <c r="AN14" s="75">
        <f>RTM_PXI!P14</f>
        <v>0</v>
      </c>
      <c r="AO14" s="192">
        <f>GDAM_IEX!J14</f>
        <v>0</v>
      </c>
      <c r="AP14" s="192">
        <f>GDAM_IEX!P14</f>
        <v>0</v>
      </c>
      <c r="AQ14" s="192">
        <f>GDAM_PXI!J14</f>
        <v>0</v>
      </c>
      <c r="AR14" s="192">
        <f>GDAM_PXI!P14</f>
        <v>0</v>
      </c>
    </row>
    <row r="15" spans="1:44">
      <c r="A15" t="s">
        <v>57</v>
      </c>
      <c r="E15">
        <f>GT_NG!T15</f>
        <v>12.171567305098463</v>
      </c>
      <c r="F15">
        <f>GT_Spot!T15</f>
        <v>0</v>
      </c>
      <c r="G15">
        <f>PPCL_NG!T15</f>
        <v>0</v>
      </c>
      <c r="H15">
        <f>PPCL_Spot!T15</f>
        <v>0</v>
      </c>
      <c r="I15">
        <f>Bawana_NG!T15</f>
        <v>58.712717929725471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TPDDL_ISGS_exbus!BB15</f>
        <v>214.86221651598922</v>
      </c>
      <c r="P15" s="77">
        <v>38.5</v>
      </c>
      <c r="Q15" s="77">
        <v>7.7</v>
      </c>
      <c r="R15" s="80">
        <v>0</v>
      </c>
      <c r="S15" s="80">
        <v>0</v>
      </c>
      <c r="T15" s="78">
        <f>SUMPRODUCT(LTA!F15:AJ15,LTA!F$101:AJ$101,LTA!F$105:AJ$105)</f>
        <v>0</v>
      </c>
      <c r="U15" s="78">
        <f>SUMPRODUCT(LTA!F15:AJ15,LTA!F$102:AJ$102,LTA!F$105:AJ$105)</f>
        <v>350.11</v>
      </c>
      <c r="V15" s="108">
        <f>SUMPRODUCT(MTOA!B15:G15,MTOA!B$102:G$102,MTOA!B$105:G$105)</f>
        <v>0</v>
      </c>
      <c r="W15" s="108">
        <f>SUMPRODUCT(MTOA!B15:G15,MTOA!B$101:G$101,MTOA!B$105:G$105)</f>
        <v>0</v>
      </c>
      <c r="X15">
        <v>0</v>
      </c>
      <c r="Y15" s="75">
        <f>IEX!J15</f>
        <v>0</v>
      </c>
      <c r="Z15" s="75">
        <f>IEX!P15</f>
        <v>0</v>
      </c>
      <c r="AA15" s="117">
        <f>STOA!J15</f>
        <v>6.21</v>
      </c>
      <c r="AB15" s="117">
        <f>-STOA!P15</f>
        <v>0</v>
      </c>
      <c r="AC15">
        <f t="shared" si="0"/>
        <v>6.8113860547937586</v>
      </c>
      <c r="AD15">
        <f t="shared" si="1"/>
        <v>596.45511569601945</v>
      </c>
      <c r="AE15">
        <f>'IDT-1'!F15</f>
        <v>0</v>
      </c>
      <c r="AF15" s="26"/>
      <c r="AG15">
        <f t="shared" si="2"/>
        <v>596.45511569601945</v>
      </c>
      <c r="AI15" s="75">
        <f>PXIL!J15</f>
        <v>0</v>
      </c>
      <c r="AJ15" s="75">
        <f>PXIL!P15</f>
        <v>0</v>
      </c>
      <c r="AK15" s="75">
        <f>RTM_IEX!J15</f>
        <v>0</v>
      </c>
      <c r="AL15" s="75">
        <f>RTM_IEX!P15</f>
        <v>-85</v>
      </c>
      <c r="AM15" s="75">
        <f>RTM_PXI!J15</f>
        <v>0</v>
      </c>
      <c r="AN15" s="75">
        <f>RTM_PXI!P15</f>
        <v>0</v>
      </c>
      <c r="AO15" s="192">
        <f>GDAM_IEX!J15</f>
        <v>0</v>
      </c>
      <c r="AP15" s="192">
        <f>GDAM_IEX!P15</f>
        <v>0</v>
      </c>
      <c r="AQ15" s="192">
        <f>GDAM_PXI!J15</f>
        <v>0</v>
      </c>
      <c r="AR15" s="192">
        <f>GDAM_PXI!P15</f>
        <v>0</v>
      </c>
    </row>
    <row r="16" spans="1:44">
      <c r="A16" t="s">
        <v>58</v>
      </c>
      <c r="E16">
        <f>GT_NG!T16</f>
        <v>12.171567305098463</v>
      </c>
      <c r="F16">
        <f>GT_Spot!T16</f>
        <v>0</v>
      </c>
      <c r="G16">
        <f>PPCL_NG!T16</f>
        <v>0</v>
      </c>
      <c r="H16">
        <f>PPCL_Spot!T16</f>
        <v>0</v>
      </c>
      <c r="I16">
        <f>Bawana_NG!T16</f>
        <v>58.712717929725471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TPDDL_ISGS_exbus!BB16</f>
        <v>215.19250037648453</v>
      </c>
      <c r="P16" s="77">
        <v>38.5</v>
      </c>
      <c r="Q16" s="77">
        <v>7.7</v>
      </c>
      <c r="R16" s="80">
        <v>0</v>
      </c>
      <c r="S16" s="80">
        <v>0</v>
      </c>
      <c r="T16" s="78">
        <f>SUMPRODUCT(LTA!F16:AJ16,LTA!F$101:AJ$101,LTA!F$105:AJ$105)</f>
        <v>0</v>
      </c>
      <c r="U16" s="78">
        <f>SUMPRODUCT(LTA!F16:AJ16,LTA!F$102:AJ$102,LTA!F$105:AJ$105)</f>
        <v>349.32000000000005</v>
      </c>
      <c r="V16" s="108">
        <f>SUMPRODUCT(MTOA!B16:G16,MTOA!B$102:G$102,MTOA!B$105:G$105)</f>
        <v>0</v>
      </c>
      <c r="W16" s="108">
        <f>SUMPRODUCT(MTOA!B16:G16,MTOA!B$101:G$101,MTOA!B$105:G$105)</f>
        <v>0</v>
      </c>
      <c r="X16">
        <v>0</v>
      </c>
      <c r="Y16" s="75">
        <f>IEX!J16</f>
        <v>0</v>
      </c>
      <c r="Z16" s="75">
        <f>IEX!P16</f>
        <v>0</v>
      </c>
      <c r="AA16" s="117">
        <f>STOA!J16</f>
        <v>6.21</v>
      </c>
      <c r="AB16" s="117">
        <f>-STOA!P16</f>
        <v>0</v>
      </c>
      <c r="AC16">
        <f t="shared" si="0"/>
        <v>6.4078248142673289</v>
      </c>
      <c r="AD16">
        <f t="shared" si="1"/>
        <v>641.39896079704124</v>
      </c>
      <c r="AE16">
        <f>'IDT-1'!F16</f>
        <v>0</v>
      </c>
      <c r="AF16" s="26"/>
      <c r="AG16">
        <f t="shared" si="2"/>
        <v>641.39896079704124</v>
      </c>
      <c r="AI16" s="75">
        <f>PXIL!J16</f>
        <v>0</v>
      </c>
      <c r="AJ16" s="75">
        <f>PXIL!P16</f>
        <v>0</v>
      </c>
      <c r="AK16" s="75">
        <f>RTM_IEX!J16</f>
        <v>0</v>
      </c>
      <c r="AL16" s="75">
        <f>RTM_IEX!P16</f>
        <v>-40</v>
      </c>
      <c r="AM16" s="75">
        <f>RTM_PXI!J16</f>
        <v>0</v>
      </c>
      <c r="AN16" s="75">
        <f>RTM_PXI!P16</f>
        <v>0</v>
      </c>
      <c r="AO16" s="192">
        <f>GDAM_IEX!J16</f>
        <v>0</v>
      </c>
      <c r="AP16" s="192">
        <f>GDAM_IEX!P16</f>
        <v>0</v>
      </c>
      <c r="AQ16" s="192">
        <f>GDAM_PXI!J16</f>
        <v>0</v>
      </c>
      <c r="AR16" s="192">
        <f>GDAM_PXI!P16</f>
        <v>0</v>
      </c>
    </row>
    <row r="17" spans="1:44">
      <c r="A17" t="s">
        <v>59</v>
      </c>
      <c r="E17">
        <f>GT_NG!T17</f>
        <v>12.171567305098463</v>
      </c>
      <c r="F17">
        <f>GT_Spot!T17</f>
        <v>0</v>
      </c>
      <c r="G17">
        <f>PPCL_NG!T17</f>
        <v>0</v>
      </c>
      <c r="H17">
        <f>PPCL_Spot!T17</f>
        <v>0</v>
      </c>
      <c r="I17">
        <f>Bawana_NG!T17</f>
        <v>58.712717929725471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TPDDL_ISGS_exbus!BB17</f>
        <v>209.54795669609311</v>
      </c>
      <c r="P17" s="77">
        <v>38.5</v>
      </c>
      <c r="Q17" s="77">
        <v>7.7</v>
      </c>
      <c r="R17" s="80">
        <v>0</v>
      </c>
      <c r="S17" s="80">
        <v>0</v>
      </c>
      <c r="T17" s="78">
        <f>SUMPRODUCT(LTA!F17:AJ17,LTA!F$101:AJ$101,LTA!F$105:AJ$105)</f>
        <v>0</v>
      </c>
      <c r="U17" s="78">
        <f>SUMPRODUCT(LTA!F17:AJ17,LTA!F$102:AJ$102,LTA!F$105:AJ$105)</f>
        <v>349.36</v>
      </c>
      <c r="V17" s="108">
        <f>SUMPRODUCT(MTOA!B17:G17,MTOA!B$102:G$102,MTOA!B$105:G$105)</f>
        <v>0</v>
      </c>
      <c r="W17" s="108">
        <f>SUMPRODUCT(MTOA!B17:G17,MTOA!B$101:G$101,MTOA!B$105:G$105)</f>
        <v>0</v>
      </c>
      <c r="X17">
        <v>0</v>
      </c>
      <c r="Y17" s="75">
        <f>IEX!J17</f>
        <v>0</v>
      </c>
      <c r="Z17" s="75">
        <f>IEX!P17</f>
        <v>0</v>
      </c>
      <c r="AA17" s="117">
        <f>STOA!J17</f>
        <v>6.21</v>
      </c>
      <c r="AB17" s="117">
        <f>-STOA!P17</f>
        <v>0</v>
      </c>
      <c r="AC17">
        <f t="shared" si="0"/>
        <v>6.8468018436006259</v>
      </c>
      <c r="AD17">
        <f t="shared" si="1"/>
        <v>580.35544008731654</v>
      </c>
      <c r="AE17">
        <f>'IDT-1'!F17</f>
        <v>0</v>
      </c>
      <c r="AF17" s="26"/>
      <c r="AG17">
        <f t="shared" si="2"/>
        <v>580.35544008731654</v>
      </c>
      <c r="AI17" s="75">
        <f>PXIL!J17</f>
        <v>0</v>
      </c>
      <c r="AJ17" s="75">
        <f>PXIL!P17</f>
        <v>0</v>
      </c>
      <c r="AK17" s="75">
        <f>RTM_IEX!J17</f>
        <v>0</v>
      </c>
      <c r="AL17" s="75">
        <f>RTM_IEX!P17</f>
        <v>-95</v>
      </c>
      <c r="AM17" s="75">
        <f>RTM_PXI!J17</f>
        <v>0</v>
      </c>
      <c r="AN17" s="75">
        <f>RTM_PXI!P17</f>
        <v>0</v>
      </c>
      <c r="AO17" s="192">
        <f>GDAM_IEX!J17</f>
        <v>0</v>
      </c>
      <c r="AP17" s="192">
        <f>GDAM_IEX!P17</f>
        <v>0</v>
      </c>
      <c r="AQ17" s="192">
        <f>GDAM_PXI!J17</f>
        <v>0</v>
      </c>
      <c r="AR17" s="192">
        <f>GDAM_PXI!P17</f>
        <v>0</v>
      </c>
    </row>
    <row r="18" spans="1:44">
      <c r="A18" t="s">
        <v>60</v>
      </c>
      <c r="E18">
        <f>GT_NG!T18</f>
        <v>12.171567305098463</v>
      </c>
      <c r="F18">
        <f>GT_Spot!T18</f>
        <v>0</v>
      </c>
      <c r="G18">
        <f>PPCL_NG!T18</f>
        <v>0</v>
      </c>
      <c r="H18">
        <f>PPCL_Spot!T18</f>
        <v>0</v>
      </c>
      <c r="I18">
        <f>Bawana_NG!T18</f>
        <v>58.712717929725471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TPDDL_ISGS_exbus!BB18</f>
        <v>209.87824049340315</v>
      </c>
      <c r="P18" s="77">
        <v>38.5</v>
      </c>
      <c r="Q18" s="77">
        <v>7.7</v>
      </c>
      <c r="R18" s="80">
        <v>0</v>
      </c>
      <c r="S18" s="80">
        <v>0</v>
      </c>
      <c r="T18" s="78">
        <f>SUMPRODUCT(LTA!F18:AJ18,LTA!F$101:AJ$101,LTA!F$105:AJ$105)</f>
        <v>0</v>
      </c>
      <c r="U18" s="78">
        <f>SUMPRODUCT(LTA!F18:AJ18,LTA!F$102:AJ$102,LTA!F$105:AJ$105)</f>
        <v>349.34000000000003</v>
      </c>
      <c r="V18" s="108">
        <f>SUMPRODUCT(MTOA!B18:G18,MTOA!B$102:G$102,MTOA!B$105:G$105)</f>
        <v>0</v>
      </c>
      <c r="W18" s="108">
        <f>SUMPRODUCT(MTOA!B18:G18,MTOA!B$101:G$101,MTOA!B$105:G$105)</f>
        <v>0</v>
      </c>
      <c r="X18">
        <v>0</v>
      </c>
      <c r="Y18" s="75">
        <f>IEX!J18</f>
        <v>0</v>
      </c>
      <c r="Z18" s="75">
        <f>IEX!P18</f>
        <v>0</v>
      </c>
      <c r="AA18" s="117">
        <f>STOA!J18</f>
        <v>6.21</v>
      </c>
      <c r="AB18" s="117">
        <f>-STOA!P18</f>
        <v>0</v>
      </c>
      <c r="AC18">
        <f t="shared" si="0"/>
        <v>6.4500166025181649</v>
      </c>
      <c r="AD18">
        <f t="shared" si="1"/>
        <v>626.06250912570897</v>
      </c>
      <c r="AE18">
        <f>'IDT-1'!F18</f>
        <v>0</v>
      </c>
      <c r="AF18" s="26"/>
      <c r="AG18">
        <f t="shared" si="2"/>
        <v>626.06250912570897</v>
      </c>
      <c r="AI18" s="75">
        <f>PXIL!J18</f>
        <v>0</v>
      </c>
      <c r="AJ18" s="75">
        <f>PXIL!P18</f>
        <v>0</v>
      </c>
      <c r="AK18" s="75">
        <f>RTM_IEX!J18</f>
        <v>0</v>
      </c>
      <c r="AL18" s="75">
        <f>RTM_IEX!P18</f>
        <v>-50</v>
      </c>
      <c r="AM18" s="75">
        <f>RTM_PXI!J18</f>
        <v>0</v>
      </c>
      <c r="AN18" s="75">
        <f>RTM_PXI!P18</f>
        <v>0</v>
      </c>
      <c r="AO18" s="192">
        <f>GDAM_IEX!J18</f>
        <v>0</v>
      </c>
      <c r="AP18" s="192">
        <f>GDAM_IEX!P18</f>
        <v>0</v>
      </c>
      <c r="AQ18" s="192">
        <f>GDAM_PXI!J18</f>
        <v>0</v>
      </c>
      <c r="AR18" s="192">
        <f>GDAM_PXI!P18</f>
        <v>0</v>
      </c>
    </row>
    <row r="19" spans="1:44">
      <c r="A19" t="s">
        <v>61</v>
      </c>
      <c r="E19">
        <f>GT_NG!T19</f>
        <v>12.171567305098463</v>
      </c>
      <c r="F19">
        <f>GT_Spot!T19</f>
        <v>0</v>
      </c>
      <c r="G19">
        <f>PPCL_NG!T19</f>
        <v>0</v>
      </c>
      <c r="H19">
        <f>PPCL_Spot!T19</f>
        <v>0</v>
      </c>
      <c r="I19">
        <f>Bawana_NG!T19</f>
        <v>58.712717929725471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TPDDL_ISGS_exbus!BB19</f>
        <v>210.161384251068</v>
      </c>
      <c r="P19" s="77">
        <v>38.5</v>
      </c>
      <c r="Q19" s="77">
        <v>7.7</v>
      </c>
      <c r="R19" s="80">
        <v>0</v>
      </c>
      <c r="S19" s="80">
        <v>0</v>
      </c>
      <c r="T19" s="78">
        <f>SUMPRODUCT(LTA!F19:AJ19,LTA!F$101:AJ$101,LTA!F$105:AJ$105)</f>
        <v>0</v>
      </c>
      <c r="U19" s="78">
        <f>SUMPRODUCT(LTA!F19:AJ19,LTA!F$102:AJ$102,LTA!F$105:AJ$105)</f>
        <v>349.41</v>
      </c>
      <c r="V19" s="108">
        <f>SUMPRODUCT(MTOA!B19:G19,MTOA!B$102:G$102,MTOA!B$105:G$105)</f>
        <v>0</v>
      </c>
      <c r="W19" s="108">
        <f>SUMPRODUCT(MTOA!B19:G19,MTOA!B$101:G$101,MTOA!B$105:G$105)</f>
        <v>0</v>
      </c>
      <c r="X19">
        <v>0</v>
      </c>
      <c r="Y19" s="75">
        <f>IEX!J19</f>
        <v>0</v>
      </c>
      <c r="Z19" s="75">
        <f>IEX!P19</f>
        <v>0</v>
      </c>
      <c r="AA19" s="117">
        <f>STOA!J19</f>
        <v>6.21</v>
      </c>
      <c r="AB19" s="117">
        <f>-STOA!P19</f>
        <v>0</v>
      </c>
      <c r="AC19">
        <f t="shared" si="0"/>
        <v>6.8970306436953823</v>
      </c>
      <c r="AD19">
        <f t="shared" si="1"/>
        <v>575.96863884219658</v>
      </c>
      <c r="AE19">
        <f>'IDT-1'!F19</f>
        <v>0</v>
      </c>
      <c r="AF19" s="26"/>
      <c r="AG19">
        <f t="shared" si="2"/>
        <v>575.96863884219658</v>
      </c>
      <c r="AI19" s="75">
        <f>PXIL!J19</f>
        <v>0</v>
      </c>
      <c r="AJ19" s="75">
        <f>PXIL!P19</f>
        <v>0</v>
      </c>
      <c r="AK19" s="75">
        <f>RTM_IEX!J19</f>
        <v>0</v>
      </c>
      <c r="AL19" s="75">
        <f>RTM_IEX!P19</f>
        <v>-100</v>
      </c>
      <c r="AM19" s="75">
        <f>RTM_PXI!J19</f>
        <v>0</v>
      </c>
      <c r="AN19" s="75">
        <f>RTM_PXI!P19</f>
        <v>0</v>
      </c>
      <c r="AO19" s="192">
        <f>GDAM_IEX!J19</f>
        <v>0</v>
      </c>
      <c r="AP19" s="192">
        <f>GDAM_IEX!P19</f>
        <v>0</v>
      </c>
      <c r="AQ19" s="192">
        <f>GDAM_PXI!J19</f>
        <v>0</v>
      </c>
      <c r="AR19" s="192">
        <f>GDAM_PXI!P19</f>
        <v>0</v>
      </c>
    </row>
    <row r="20" spans="1:44">
      <c r="A20" t="s">
        <v>62</v>
      </c>
      <c r="E20">
        <f>GT_NG!T20</f>
        <v>12.171567305098463</v>
      </c>
      <c r="F20">
        <f>GT_Spot!T20</f>
        <v>0</v>
      </c>
      <c r="G20">
        <f>PPCL_NG!T20</f>
        <v>0</v>
      </c>
      <c r="H20">
        <f>PPCL_Spot!T20</f>
        <v>0</v>
      </c>
      <c r="I20">
        <f>Bawana_NG!T20</f>
        <v>58.712717929725471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TPDDL_ISGS_exbus!BB20</f>
        <v>210.161384251068</v>
      </c>
      <c r="P20" s="77">
        <v>38.5</v>
      </c>
      <c r="Q20" s="77">
        <v>7.7</v>
      </c>
      <c r="R20" s="80">
        <v>0</v>
      </c>
      <c r="S20" s="80">
        <v>0</v>
      </c>
      <c r="T20" s="78">
        <f>SUMPRODUCT(LTA!F20:AJ20,LTA!F$101:AJ$101,LTA!F$105:AJ$105)</f>
        <v>0</v>
      </c>
      <c r="U20" s="78">
        <f>SUMPRODUCT(LTA!F20:AJ20,LTA!F$102:AJ$102,LTA!F$105:AJ$105)</f>
        <v>349.29</v>
      </c>
      <c r="V20" s="108">
        <f>SUMPRODUCT(MTOA!B20:G20,MTOA!B$102:G$102,MTOA!B$105:G$105)</f>
        <v>0</v>
      </c>
      <c r="W20" s="108">
        <f>SUMPRODUCT(MTOA!B20:G20,MTOA!B$101:G$101,MTOA!B$105:G$105)</f>
        <v>0</v>
      </c>
      <c r="X20">
        <v>0</v>
      </c>
      <c r="Y20" s="75">
        <f>IEX!J20</f>
        <v>0</v>
      </c>
      <c r="Z20" s="75">
        <f>IEX!P20</f>
        <v>0</v>
      </c>
      <c r="AA20" s="117">
        <f>STOA!J20</f>
        <v>6.21</v>
      </c>
      <c r="AB20" s="117">
        <f>-STOA!P20</f>
        <v>0</v>
      </c>
      <c r="AC20">
        <f t="shared" si="0"/>
        <v>6.3632869923636628</v>
      </c>
      <c r="AD20">
        <f t="shared" si="1"/>
        <v>636.38238249352833</v>
      </c>
      <c r="AE20">
        <f>'IDT-1'!F20</f>
        <v>0</v>
      </c>
      <c r="AF20" s="26"/>
      <c r="AG20">
        <f t="shared" si="2"/>
        <v>636.38238249352833</v>
      </c>
      <c r="AI20" s="75">
        <f>PXIL!J20</f>
        <v>0</v>
      </c>
      <c r="AJ20" s="75">
        <f>PXIL!P20</f>
        <v>0</v>
      </c>
      <c r="AK20" s="75">
        <f>RTM_IEX!J20</f>
        <v>0</v>
      </c>
      <c r="AL20" s="75">
        <f>RTM_IEX!P20</f>
        <v>-40</v>
      </c>
      <c r="AM20" s="75">
        <f>RTM_PXI!J20</f>
        <v>0</v>
      </c>
      <c r="AN20" s="75">
        <f>RTM_PXI!P20</f>
        <v>0</v>
      </c>
      <c r="AO20" s="192">
        <f>GDAM_IEX!J20</f>
        <v>0</v>
      </c>
      <c r="AP20" s="192">
        <f>GDAM_IEX!P20</f>
        <v>0</v>
      </c>
      <c r="AQ20" s="192">
        <f>GDAM_PXI!J20</f>
        <v>0</v>
      </c>
      <c r="AR20" s="192">
        <f>GDAM_PXI!P20</f>
        <v>0</v>
      </c>
    </row>
    <row r="21" spans="1:44">
      <c r="A21" t="s">
        <v>63</v>
      </c>
      <c r="E21">
        <f>GT_NG!T21</f>
        <v>12.171567305098463</v>
      </c>
      <c r="F21">
        <f>GT_Spot!T21</f>
        <v>0</v>
      </c>
      <c r="G21">
        <f>PPCL_NG!T21</f>
        <v>0</v>
      </c>
      <c r="H21">
        <f>PPCL_Spot!T21</f>
        <v>0</v>
      </c>
      <c r="I21">
        <f>Bawana_NG!T21</f>
        <v>58.712717929725471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TPDDL_ISGS_exbus!BB21</f>
        <v>208.70810280867605</v>
      </c>
      <c r="P21" s="77">
        <v>38.501841224294601</v>
      </c>
      <c r="Q21" s="77">
        <v>7.7</v>
      </c>
      <c r="R21" s="80">
        <v>0</v>
      </c>
      <c r="S21" s="80">
        <v>0</v>
      </c>
      <c r="T21" s="78">
        <f>SUMPRODUCT(LTA!F21:AJ21,LTA!F$101:AJ$101,LTA!F$105:AJ$105)</f>
        <v>0</v>
      </c>
      <c r="U21" s="78">
        <f>SUMPRODUCT(LTA!F21:AJ21,LTA!F$102:AJ$102,LTA!F$105:AJ$105)</f>
        <v>348.96000000000004</v>
      </c>
      <c r="V21" s="108">
        <f>SUMPRODUCT(MTOA!B21:G21,MTOA!B$102:G$102,MTOA!B$105:G$105)</f>
        <v>0</v>
      </c>
      <c r="W21" s="108">
        <f>SUMPRODUCT(MTOA!B21:G21,MTOA!B$101:G$101,MTOA!B$105:G$105)</f>
        <v>0</v>
      </c>
      <c r="X21">
        <v>0</v>
      </c>
      <c r="Y21" s="75">
        <f>IEX!J21</f>
        <v>0</v>
      </c>
      <c r="Z21" s="75">
        <f>IEX!P21</f>
        <v>0</v>
      </c>
      <c r="AA21" s="117">
        <f>STOA!J21</f>
        <v>6.21</v>
      </c>
      <c r="AB21" s="117">
        <f>-STOA!P21</f>
        <v>0</v>
      </c>
      <c r="AC21">
        <f t="shared" si="0"/>
        <v>6.3476103184444064</v>
      </c>
      <c r="AD21">
        <f t="shared" si="1"/>
        <v>634.61661894935025</v>
      </c>
      <c r="AE21">
        <f>'IDT-1'!F21</f>
        <v>0</v>
      </c>
      <c r="AF21" s="26"/>
      <c r="AG21">
        <f t="shared" si="2"/>
        <v>634.61661894935025</v>
      </c>
      <c r="AI21" s="75">
        <f>PXIL!J21</f>
        <v>0</v>
      </c>
      <c r="AJ21" s="75">
        <f>PXIL!P21</f>
        <v>0</v>
      </c>
      <c r="AK21" s="75">
        <f>RTM_IEX!J21</f>
        <v>0</v>
      </c>
      <c r="AL21" s="75">
        <f>RTM_IEX!P21</f>
        <v>-40</v>
      </c>
      <c r="AM21" s="75">
        <f>RTM_PXI!J21</f>
        <v>0</v>
      </c>
      <c r="AN21" s="75">
        <f>RTM_PXI!P21</f>
        <v>0</v>
      </c>
      <c r="AO21" s="192">
        <f>GDAM_IEX!J21</f>
        <v>0</v>
      </c>
      <c r="AP21" s="192">
        <f>GDAM_IEX!P21</f>
        <v>0</v>
      </c>
      <c r="AQ21" s="192">
        <f>GDAM_PXI!J21</f>
        <v>0</v>
      </c>
      <c r="AR21" s="192">
        <f>GDAM_PXI!P21</f>
        <v>0</v>
      </c>
    </row>
    <row r="22" spans="1:44">
      <c r="A22" t="s">
        <v>64</v>
      </c>
      <c r="E22">
        <f>GT_NG!T22</f>
        <v>12.171567305098463</v>
      </c>
      <c r="F22">
        <f>GT_Spot!T22</f>
        <v>0</v>
      </c>
      <c r="G22">
        <f>PPCL_NG!T22</f>
        <v>0</v>
      </c>
      <c r="H22">
        <f>PPCL_Spot!T22</f>
        <v>0</v>
      </c>
      <c r="I22">
        <f>Bawana_NG!T22</f>
        <v>58.712717929725471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TPDDL_ISGS_exbus!BB22</f>
        <v>220.98042593146829</v>
      </c>
      <c r="P22" s="77">
        <v>74.78</v>
      </c>
      <c r="Q22" s="77">
        <v>26.64</v>
      </c>
      <c r="R22" s="80">
        <v>0</v>
      </c>
      <c r="S22" s="80">
        <v>0</v>
      </c>
      <c r="T22" s="78">
        <f>SUMPRODUCT(LTA!F22:AJ22,LTA!F$101:AJ$101,LTA!F$105:AJ$105)</f>
        <v>0</v>
      </c>
      <c r="U22" s="78">
        <f>SUMPRODUCT(LTA!F22:AJ22,LTA!F$102:AJ$102,LTA!F$105:AJ$105)</f>
        <v>349.05</v>
      </c>
      <c r="V22" s="108">
        <f>SUMPRODUCT(MTOA!B22:G22,MTOA!B$102:G$102,MTOA!B$105:G$105)</f>
        <v>0</v>
      </c>
      <c r="W22" s="108">
        <f>SUMPRODUCT(MTOA!B22:G22,MTOA!B$101:G$101,MTOA!B$105:G$105)</f>
        <v>0</v>
      </c>
      <c r="X22">
        <v>0</v>
      </c>
      <c r="Y22" s="75">
        <f>IEX!J22</f>
        <v>0</v>
      </c>
      <c r="Z22" s="75">
        <f>IEX!P22</f>
        <v>0</v>
      </c>
      <c r="AA22" s="117">
        <f>STOA!J22</f>
        <v>6.21</v>
      </c>
      <c r="AB22" s="117">
        <f>-STOA!P22</f>
        <v>0</v>
      </c>
      <c r="AC22">
        <f t="shared" si="0"/>
        <v>7.3862249352609508</v>
      </c>
      <c r="AD22">
        <f t="shared" si="1"/>
        <v>651.15848623103125</v>
      </c>
      <c r="AE22">
        <f>'IDT-1'!F22</f>
        <v>0</v>
      </c>
      <c r="AF22" s="26"/>
      <c r="AG22">
        <f t="shared" si="2"/>
        <v>651.15848623103125</v>
      </c>
      <c r="AI22" s="75">
        <f>PXIL!J22</f>
        <v>0</v>
      </c>
      <c r="AJ22" s="75">
        <f>PXIL!P22</f>
        <v>0</v>
      </c>
      <c r="AK22" s="75">
        <f>RTM_IEX!J22</f>
        <v>0</v>
      </c>
      <c r="AL22" s="75">
        <f>RTM_IEX!P22</f>
        <v>-90</v>
      </c>
      <c r="AM22" s="75">
        <f>RTM_PXI!J22</f>
        <v>0</v>
      </c>
      <c r="AN22" s="75">
        <f>RTM_PXI!P22</f>
        <v>0</v>
      </c>
      <c r="AO22" s="192">
        <f>GDAM_IEX!J22</f>
        <v>0</v>
      </c>
      <c r="AP22" s="192">
        <f>GDAM_IEX!P22</f>
        <v>0</v>
      </c>
      <c r="AQ22" s="192">
        <f>GDAM_PXI!J22</f>
        <v>0</v>
      </c>
      <c r="AR22" s="192">
        <f>GDAM_PXI!P22</f>
        <v>0</v>
      </c>
    </row>
    <row r="23" spans="1:44">
      <c r="A23" t="s">
        <v>65</v>
      </c>
      <c r="E23">
        <f>GT_NG!T23</f>
        <v>12.171567305098463</v>
      </c>
      <c r="F23">
        <f>GT_Spot!T23</f>
        <v>0</v>
      </c>
      <c r="G23">
        <f>PPCL_NG!T23</f>
        <v>0</v>
      </c>
      <c r="H23">
        <f>PPCL_Spot!T23</f>
        <v>0</v>
      </c>
      <c r="I23">
        <f>Bawana_NG!T23</f>
        <v>58.325391014975047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TPDDL_ISGS_exbus!BB23</f>
        <v>221.28086673658041</v>
      </c>
      <c r="P23" s="77">
        <v>74.78</v>
      </c>
      <c r="Q23" s="77">
        <v>26.64</v>
      </c>
      <c r="R23" s="80">
        <v>0</v>
      </c>
      <c r="S23" s="80">
        <v>0</v>
      </c>
      <c r="T23" s="78">
        <f>SUMPRODUCT(LTA!F23:AJ23,LTA!F$101:AJ$101,LTA!F$105:AJ$105)</f>
        <v>0</v>
      </c>
      <c r="U23" s="78">
        <f>SUMPRODUCT(LTA!F23:AJ23,LTA!F$102:AJ$102,LTA!F$105:AJ$105)</f>
        <v>349.25</v>
      </c>
      <c r="V23" s="108">
        <f>SUMPRODUCT(MTOA!B23:G23,MTOA!B$102:G$102,MTOA!B$105:G$105)</f>
        <v>0</v>
      </c>
      <c r="W23" s="108">
        <f>SUMPRODUCT(MTOA!B23:G23,MTOA!B$101:G$101,MTOA!B$105:G$105)</f>
        <v>0</v>
      </c>
      <c r="X23">
        <v>0</v>
      </c>
      <c r="Y23" s="75">
        <f>IEX!J23</f>
        <v>0</v>
      </c>
      <c r="Z23" s="75">
        <f>IEX!P23</f>
        <v>-25</v>
      </c>
      <c r="AA23" s="117">
        <f>STOA!J23</f>
        <v>6.12</v>
      </c>
      <c r="AB23" s="117">
        <f>-STOA!P23</f>
        <v>0</v>
      </c>
      <c r="AC23">
        <f t="shared" si="0"/>
        <v>7.5196002503290629</v>
      </c>
      <c r="AD23">
        <f t="shared" si="1"/>
        <v>636.04822480632481</v>
      </c>
      <c r="AE23">
        <f>'IDT-1'!F23</f>
        <v>0</v>
      </c>
      <c r="AF23" s="26"/>
      <c r="AG23">
        <f t="shared" si="2"/>
        <v>636.04822480632481</v>
      </c>
      <c r="AI23" s="75">
        <f>PXIL!J23</f>
        <v>0</v>
      </c>
      <c r="AJ23" s="75">
        <f>PXIL!P23</f>
        <v>0</v>
      </c>
      <c r="AK23" s="75">
        <f>RTM_IEX!J23</f>
        <v>0</v>
      </c>
      <c r="AL23" s="75">
        <f>RTM_IEX!P23</f>
        <v>-80</v>
      </c>
      <c r="AM23" s="75">
        <f>RTM_PXI!J23</f>
        <v>0</v>
      </c>
      <c r="AN23" s="75">
        <f>RTM_PXI!P23</f>
        <v>0</v>
      </c>
      <c r="AO23" s="192">
        <f>GDAM_IEX!J23</f>
        <v>0</v>
      </c>
      <c r="AP23" s="192">
        <f>GDAM_IEX!P23</f>
        <v>0</v>
      </c>
      <c r="AQ23" s="192">
        <f>GDAM_PXI!J23</f>
        <v>0</v>
      </c>
      <c r="AR23" s="192">
        <f>GDAM_PXI!P23</f>
        <v>0</v>
      </c>
    </row>
    <row r="24" spans="1:44">
      <c r="A24" t="s">
        <v>66</v>
      </c>
      <c r="E24">
        <f>GT_NG!T24</f>
        <v>12.171567305098463</v>
      </c>
      <c r="F24">
        <f>GT_Spot!T24</f>
        <v>0</v>
      </c>
      <c r="G24">
        <f>PPCL_NG!T24</f>
        <v>0</v>
      </c>
      <c r="H24">
        <f>PPCL_Spot!T24</f>
        <v>0</v>
      </c>
      <c r="I24">
        <f>Bawana_NG!T24</f>
        <v>58.325391014975047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TPDDL_ISGS_exbus!BB24</f>
        <v>233.46211308447747</v>
      </c>
      <c r="P24" s="77">
        <v>74.78</v>
      </c>
      <c r="Q24" s="77">
        <v>26.64</v>
      </c>
      <c r="R24" s="80">
        <v>0</v>
      </c>
      <c r="S24" s="80">
        <v>0</v>
      </c>
      <c r="T24" s="78">
        <f>SUMPRODUCT(LTA!F24:AJ24,LTA!F$101:AJ$101,LTA!F$105:AJ$105)</f>
        <v>0</v>
      </c>
      <c r="U24" s="78">
        <f>SUMPRODUCT(LTA!F24:AJ24,LTA!F$102:AJ$102,LTA!F$105:AJ$105)</f>
        <v>349.4</v>
      </c>
      <c r="V24" s="108">
        <f>SUMPRODUCT(MTOA!B24:G24,MTOA!B$102:G$102,MTOA!B$105:G$105)</f>
        <v>0</v>
      </c>
      <c r="W24" s="108">
        <f>SUMPRODUCT(MTOA!B24:G24,MTOA!B$101:G$101,MTOA!B$105:G$105)</f>
        <v>0</v>
      </c>
      <c r="X24">
        <v>0</v>
      </c>
      <c r="Y24" s="75">
        <f>IEX!J24</f>
        <v>0</v>
      </c>
      <c r="Z24" s="75">
        <f>IEX!P24</f>
        <v>-10</v>
      </c>
      <c r="AA24" s="117">
        <f>STOA!J24</f>
        <v>6.12</v>
      </c>
      <c r="AB24" s="117">
        <f>-STOA!P24</f>
        <v>0</v>
      </c>
      <c r="AC24">
        <f t="shared" si="0"/>
        <v>7.0510369292478607</v>
      </c>
      <c r="AD24">
        <f t="shared" si="1"/>
        <v>713.84803447530305</v>
      </c>
      <c r="AE24">
        <f>'IDT-1'!F24</f>
        <v>0</v>
      </c>
      <c r="AF24" s="26"/>
      <c r="AG24">
        <f t="shared" si="2"/>
        <v>713.84803447530305</v>
      </c>
      <c r="AI24" s="75">
        <f>PXIL!J24</f>
        <v>0</v>
      </c>
      <c r="AJ24" s="75">
        <f>PXIL!P24</f>
        <v>0</v>
      </c>
      <c r="AK24" s="75">
        <f>RTM_IEX!J24</f>
        <v>0</v>
      </c>
      <c r="AL24" s="75">
        <f>RTM_IEX!P24</f>
        <v>-30</v>
      </c>
      <c r="AM24" s="75">
        <f>RTM_PXI!J24</f>
        <v>0</v>
      </c>
      <c r="AN24" s="75">
        <f>RTM_PXI!P24</f>
        <v>0</v>
      </c>
      <c r="AO24" s="192">
        <f>GDAM_IEX!J24</f>
        <v>0</v>
      </c>
      <c r="AP24" s="192">
        <f>GDAM_IEX!P24</f>
        <v>0</v>
      </c>
      <c r="AQ24" s="192">
        <f>GDAM_PXI!J24</f>
        <v>0</v>
      </c>
      <c r="AR24" s="192">
        <f>GDAM_PXI!P24</f>
        <v>0</v>
      </c>
    </row>
    <row r="25" spans="1:44">
      <c r="A25" t="s">
        <v>67</v>
      </c>
      <c r="E25">
        <f>GT_NG!T25</f>
        <v>12.171567305098463</v>
      </c>
      <c r="F25">
        <f>GT_Spot!T25</f>
        <v>0</v>
      </c>
      <c r="G25">
        <f>PPCL_NG!T25</f>
        <v>0</v>
      </c>
      <c r="H25">
        <f>PPCL_Spot!T25</f>
        <v>0</v>
      </c>
      <c r="I25">
        <f>Bawana_NG!T25</f>
        <v>58.325391014975047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TPDDL_ISGS_exbus!BB25</f>
        <v>254.37687534613724</v>
      </c>
      <c r="P25" s="77">
        <v>74.78</v>
      </c>
      <c r="Q25" s="77">
        <v>26.64</v>
      </c>
      <c r="R25" s="80">
        <v>0</v>
      </c>
      <c r="S25" s="80">
        <v>0</v>
      </c>
      <c r="T25" s="78">
        <f>SUMPRODUCT(LTA!F25:AJ25,LTA!F$101:AJ$101,LTA!F$105:AJ$105)</f>
        <v>0</v>
      </c>
      <c r="U25" s="78">
        <f>SUMPRODUCT(LTA!F25:AJ25,LTA!F$102:AJ$102,LTA!F$105:AJ$105)</f>
        <v>349.53999999999996</v>
      </c>
      <c r="V25" s="108">
        <f>SUMPRODUCT(MTOA!B25:G25,MTOA!B$102:G$102,MTOA!B$105:G$105)</f>
        <v>0</v>
      </c>
      <c r="W25" s="108">
        <f>SUMPRODUCT(MTOA!B25:G25,MTOA!B$101:G$101,MTOA!B$105:G$105)</f>
        <v>0</v>
      </c>
      <c r="X25">
        <v>0</v>
      </c>
      <c r="Y25" s="75">
        <f>IEX!J25</f>
        <v>0</v>
      </c>
      <c r="Z25" s="75">
        <f>IEX!P25</f>
        <v>-16</v>
      </c>
      <c r="AA25" s="117">
        <f>STOA!J25</f>
        <v>6.12</v>
      </c>
      <c r="AB25" s="117">
        <f>-STOA!P25</f>
        <v>0</v>
      </c>
      <c r="AC25">
        <f t="shared" si="0"/>
        <v>7.289587602283639</v>
      </c>
      <c r="AD25">
        <f t="shared" si="1"/>
        <v>728.66424606392707</v>
      </c>
      <c r="AE25">
        <f>'IDT-1'!F25</f>
        <v>0</v>
      </c>
      <c r="AF25" s="26"/>
      <c r="AG25">
        <f t="shared" si="2"/>
        <v>728.66424606392707</v>
      </c>
      <c r="AI25" s="75">
        <f>PXIL!J25</f>
        <v>0</v>
      </c>
      <c r="AJ25" s="75">
        <f>PXIL!P25</f>
        <v>0</v>
      </c>
      <c r="AK25" s="75">
        <f>RTM_IEX!J25</f>
        <v>0</v>
      </c>
      <c r="AL25" s="75">
        <f>RTM_IEX!P25</f>
        <v>-30</v>
      </c>
      <c r="AM25" s="75">
        <f>RTM_PXI!J25</f>
        <v>0</v>
      </c>
      <c r="AN25" s="75">
        <f>RTM_PXI!P25</f>
        <v>0</v>
      </c>
      <c r="AO25" s="192">
        <f>GDAM_IEX!J25</f>
        <v>0</v>
      </c>
      <c r="AP25" s="192">
        <f>GDAM_IEX!P25</f>
        <v>0</v>
      </c>
      <c r="AQ25" s="192">
        <f>GDAM_PXI!J25</f>
        <v>0</v>
      </c>
      <c r="AR25" s="192">
        <f>GDAM_PXI!P25</f>
        <v>0</v>
      </c>
    </row>
    <row r="26" spans="1:44">
      <c r="A26" t="s">
        <v>68</v>
      </c>
      <c r="E26">
        <f>GT_NG!T26</f>
        <v>12.171567305098463</v>
      </c>
      <c r="F26">
        <f>GT_Spot!T26</f>
        <v>0</v>
      </c>
      <c r="G26">
        <f>PPCL_NG!T26</f>
        <v>0</v>
      </c>
      <c r="H26">
        <f>PPCL_Spot!T26</f>
        <v>0</v>
      </c>
      <c r="I26">
        <f>Bawana_NG!T26</f>
        <v>58.325391014975047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TPDDL_ISGS_exbus!BB26</f>
        <v>285.91881747352153</v>
      </c>
      <c r="P26" s="77">
        <v>74.78</v>
      </c>
      <c r="Q26" s="77">
        <v>26.64</v>
      </c>
      <c r="R26" s="80">
        <v>0</v>
      </c>
      <c r="S26" s="80">
        <v>0</v>
      </c>
      <c r="T26" s="78">
        <f>SUMPRODUCT(LTA!F26:AJ26,LTA!F$101:AJ$101,LTA!F$105:AJ$105)</f>
        <v>0</v>
      </c>
      <c r="U26" s="78">
        <f>SUMPRODUCT(LTA!F26:AJ26,LTA!F$102:AJ$102,LTA!F$105:AJ$105)</f>
        <v>373.87</v>
      </c>
      <c r="V26" s="108">
        <f>SUMPRODUCT(MTOA!B26:G26,MTOA!B$102:G$102,MTOA!B$105:G$105)</f>
        <v>0</v>
      </c>
      <c r="W26" s="108">
        <f>SUMPRODUCT(MTOA!B26:G26,MTOA!B$101:G$101,MTOA!B$105:G$105)</f>
        <v>0</v>
      </c>
      <c r="X26">
        <v>0</v>
      </c>
      <c r="Y26" s="75">
        <f>IEX!J26</f>
        <v>0</v>
      </c>
      <c r="Z26" s="75">
        <f>IEX!P26</f>
        <v>0</v>
      </c>
      <c r="AA26" s="117">
        <f>STOA!J26</f>
        <v>6.12</v>
      </c>
      <c r="AB26" s="117">
        <f>-STOA!P26</f>
        <v>0</v>
      </c>
      <c r="AC26">
        <f t="shared" si="0"/>
        <v>7.5504293774275428</v>
      </c>
      <c r="AD26">
        <f t="shared" si="1"/>
        <v>810.27534641616739</v>
      </c>
      <c r="AE26">
        <f>'IDT-1'!F26</f>
        <v>0</v>
      </c>
      <c r="AF26" s="26"/>
      <c r="AG26">
        <f t="shared" si="2"/>
        <v>810.27534641616739</v>
      </c>
      <c r="AI26" s="75">
        <f>PXIL!J26</f>
        <v>0</v>
      </c>
      <c r="AJ26" s="75">
        <f>PXIL!P26</f>
        <v>0</v>
      </c>
      <c r="AK26" s="75">
        <f>RTM_IEX!J26</f>
        <v>0</v>
      </c>
      <c r="AL26" s="75">
        <f>RTM_IEX!P26</f>
        <v>-20</v>
      </c>
      <c r="AM26" s="75">
        <f>RTM_PXI!J26</f>
        <v>0</v>
      </c>
      <c r="AN26" s="75">
        <f>RTM_PXI!P26</f>
        <v>0</v>
      </c>
      <c r="AO26" s="192">
        <f>GDAM_IEX!J26</f>
        <v>0</v>
      </c>
      <c r="AP26" s="192">
        <f>GDAM_IEX!P26</f>
        <v>0</v>
      </c>
      <c r="AQ26" s="192">
        <f>GDAM_PXI!J26</f>
        <v>0</v>
      </c>
      <c r="AR26" s="192">
        <f>GDAM_PXI!P26</f>
        <v>0</v>
      </c>
    </row>
    <row r="27" spans="1:44">
      <c r="A27" t="s">
        <v>69</v>
      </c>
      <c r="E27">
        <f>GT_NG!T27</f>
        <v>12.171567305098463</v>
      </c>
      <c r="F27">
        <f>GT_Spot!T27</f>
        <v>0</v>
      </c>
      <c r="G27">
        <f>PPCL_NG!T27</f>
        <v>0</v>
      </c>
      <c r="H27">
        <f>PPCL_Spot!T27</f>
        <v>0</v>
      </c>
      <c r="I27">
        <f>Bawana_NG!T27</f>
        <v>69.600000000000009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TPDDL_ISGS_exbus!BB27</f>
        <v>327.646973283205</v>
      </c>
      <c r="P27" s="77">
        <v>74.78</v>
      </c>
      <c r="Q27" s="77">
        <v>26.64</v>
      </c>
      <c r="R27" s="80">
        <v>0</v>
      </c>
      <c r="S27" s="80">
        <v>0</v>
      </c>
      <c r="T27" s="78">
        <f>SUMPRODUCT(LTA!F27:AJ27,LTA!F$101:AJ$101,LTA!F$105:AJ$105)</f>
        <v>0.12</v>
      </c>
      <c r="U27" s="78">
        <f>SUMPRODUCT(LTA!F27:AJ27,LTA!F$102:AJ$102,LTA!F$105:AJ$105)</f>
        <v>395.10999999999996</v>
      </c>
      <c r="V27" s="108">
        <f>SUMPRODUCT(MTOA!B27:G27,MTOA!B$102:G$102,MTOA!B$105:G$105)</f>
        <v>0</v>
      </c>
      <c r="W27" s="108">
        <f>SUMPRODUCT(MTOA!B27:G27,MTOA!B$101:G$101,MTOA!B$105:G$105)</f>
        <v>0</v>
      </c>
      <c r="X27">
        <v>0</v>
      </c>
      <c r="Y27" s="75">
        <f>IEX!J27</f>
        <v>0</v>
      </c>
      <c r="Z27" s="75">
        <f>IEX!P27</f>
        <v>0</v>
      </c>
      <c r="AA27" s="117">
        <f>STOA!J27</f>
        <v>6.12</v>
      </c>
      <c r="AB27" s="117">
        <f>-STOA!P27</f>
        <v>0</v>
      </c>
      <c r="AC27">
        <f t="shared" si="0"/>
        <v>8.5599468085087889</v>
      </c>
      <c r="AD27">
        <f t="shared" si="1"/>
        <v>843.62859377979464</v>
      </c>
      <c r="AE27">
        <f>'IDT-1'!F27</f>
        <v>0</v>
      </c>
      <c r="AF27" s="26"/>
      <c r="AG27">
        <f t="shared" si="2"/>
        <v>843.62859377979464</v>
      </c>
      <c r="AI27" s="75">
        <f>PXIL!J27</f>
        <v>0</v>
      </c>
      <c r="AJ27" s="75">
        <f>PXIL!P27</f>
        <v>0</v>
      </c>
      <c r="AK27" s="75">
        <f>RTM_IEX!J27</f>
        <v>0</v>
      </c>
      <c r="AL27" s="75">
        <f>RTM_IEX!P27</f>
        <v>-60</v>
      </c>
      <c r="AM27" s="75">
        <f>RTM_PXI!J27</f>
        <v>0</v>
      </c>
      <c r="AN27" s="75">
        <f>RTM_PXI!P27</f>
        <v>0</v>
      </c>
      <c r="AO27" s="192">
        <f>GDAM_IEX!J27</f>
        <v>0</v>
      </c>
      <c r="AP27" s="192">
        <f>GDAM_IEX!P27</f>
        <v>0</v>
      </c>
      <c r="AQ27" s="192">
        <f>GDAM_PXI!J27</f>
        <v>0</v>
      </c>
      <c r="AR27" s="192">
        <f>GDAM_PXI!P27</f>
        <v>0</v>
      </c>
    </row>
    <row r="28" spans="1:44">
      <c r="A28" t="s">
        <v>70</v>
      </c>
      <c r="E28">
        <f>GT_NG!T28</f>
        <v>12.171567305098463</v>
      </c>
      <c r="F28">
        <f>GT_Spot!T28</f>
        <v>0</v>
      </c>
      <c r="G28">
        <f>PPCL_NG!T28</f>
        <v>0</v>
      </c>
      <c r="H28">
        <f>PPCL_Spot!T28</f>
        <v>0</v>
      </c>
      <c r="I28">
        <f>Bawana_NG!T28</f>
        <v>69.600000000000009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TPDDL_ISGS_exbus!BB28</f>
        <v>351.24055091670493</v>
      </c>
      <c r="P28" s="77">
        <v>74.78</v>
      </c>
      <c r="Q28" s="77">
        <v>26.64</v>
      </c>
      <c r="R28" s="80">
        <v>1.6874509803921565</v>
      </c>
      <c r="S28" s="80">
        <v>0</v>
      </c>
      <c r="T28" s="78">
        <f>SUMPRODUCT(LTA!F28:AJ28,LTA!F$101:AJ$101,LTA!F$105:AJ$105)</f>
        <v>0.43</v>
      </c>
      <c r="U28" s="78">
        <f>SUMPRODUCT(LTA!F28:AJ28,LTA!F$102:AJ$102,LTA!F$105:AJ$105)</f>
        <v>395.16999999999996</v>
      </c>
      <c r="V28" s="108">
        <f>SUMPRODUCT(MTOA!B28:G28,MTOA!B$102:G$102,MTOA!B$105:G$105)</f>
        <v>0</v>
      </c>
      <c r="W28" s="108">
        <f>SUMPRODUCT(MTOA!B28:G28,MTOA!B$101:G$101,MTOA!B$105:G$105)</f>
        <v>0</v>
      </c>
      <c r="X28">
        <v>0</v>
      </c>
      <c r="Y28" s="75">
        <f>IEX!J28</f>
        <v>8.66</v>
      </c>
      <c r="Z28" s="75">
        <f>IEX!P28</f>
        <v>0</v>
      </c>
      <c r="AA28" s="117">
        <f>STOA!J28</f>
        <v>6.12</v>
      </c>
      <c r="AB28" s="117">
        <f>-STOA!P28</f>
        <v>0</v>
      </c>
      <c r="AC28">
        <f t="shared" si="0"/>
        <v>8.3291962089793206</v>
      </c>
      <c r="AD28">
        <f t="shared" si="1"/>
        <v>938.17037299321612</v>
      </c>
      <c r="AE28">
        <f>'IDT-1'!F28</f>
        <v>24.713999999999999</v>
      </c>
      <c r="AF28" s="26"/>
      <c r="AG28">
        <f t="shared" si="2"/>
        <v>962.88437299321618</v>
      </c>
      <c r="AI28" s="75">
        <f>PXIL!J28</f>
        <v>0</v>
      </c>
      <c r="AJ28" s="75">
        <f>PXIL!P28</f>
        <v>0</v>
      </c>
      <c r="AK28" s="75">
        <f>RTM_IEX!J28</f>
        <v>0</v>
      </c>
      <c r="AL28" s="75">
        <f>RTM_IEX!P28</f>
        <v>0</v>
      </c>
      <c r="AM28" s="75">
        <f>RTM_PXI!J28</f>
        <v>0</v>
      </c>
      <c r="AN28" s="75">
        <f>RTM_PXI!P28</f>
        <v>0</v>
      </c>
      <c r="AO28" s="192">
        <f>GDAM_IEX!J28</f>
        <v>0</v>
      </c>
      <c r="AP28" s="192">
        <f>GDAM_IEX!P28</f>
        <v>0</v>
      </c>
      <c r="AQ28" s="192">
        <f>GDAM_PXI!J28</f>
        <v>0</v>
      </c>
      <c r="AR28" s="192">
        <f>GDAM_PXI!P28</f>
        <v>0</v>
      </c>
    </row>
    <row r="29" spans="1:44">
      <c r="A29" t="s">
        <v>71</v>
      </c>
      <c r="E29">
        <f>GT_NG!T29</f>
        <v>12.171567305098463</v>
      </c>
      <c r="F29">
        <f>GT_Spot!T29</f>
        <v>0</v>
      </c>
      <c r="G29">
        <f>PPCL_NG!T29</f>
        <v>0</v>
      </c>
      <c r="H29">
        <f>PPCL_Spot!T29</f>
        <v>0</v>
      </c>
      <c r="I29">
        <f>Bawana_NG!T29</f>
        <v>69.600000000000009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TPDDL_ISGS_exbus!BB29</f>
        <v>360.08182375083163</v>
      </c>
      <c r="P29" s="77">
        <v>74.78</v>
      </c>
      <c r="Q29" s="77">
        <v>26.64</v>
      </c>
      <c r="R29" s="80">
        <v>6.35</v>
      </c>
      <c r="S29" s="80">
        <v>0</v>
      </c>
      <c r="T29" s="78">
        <f>SUMPRODUCT(LTA!F29:AJ29,LTA!F$101:AJ$101,LTA!F$105:AJ$105)</f>
        <v>0.9</v>
      </c>
      <c r="U29" s="78">
        <f>SUMPRODUCT(LTA!F29:AJ29,LTA!F$102:AJ$102,LTA!F$105:AJ$105)</f>
        <v>395.24999999999994</v>
      </c>
      <c r="V29" s="108">
        <f>SUMPRODUCT(MTOA!B29:G29,MTOA!B$102:G$102,MTOA!B$105:G$105)</f>
        <v>0</v>
      </c>
      <c r="W29" s="108">
        <f>SUMPRODUCT(MTOA!B29:G29,MTOA!B$101:G$101,MTOA!B$105:G$105)</f>
        <v>0</v>
      </c>
      <c r="X29">
        <v>0</v>
      </c>
      <c r="Y29" s="75">
        <f>IEX!J29</f>
        <v>77.010000000000005</v>
      </c>
      <c r="Z29" s="75">
        <f>IEX!P29</f>
        <v>0</v>
      </c>
      <c r="AA29" s="117">
        <f>STOA!J29</f>
        <v>6.12</v>
      </c>
      <c r="AB29" s="117">
        <f>-STOA!P29</f>
        <v>0</v>
      </c>
      <c r="AC29">
        <f t="shared" si="0"/>
        <v>9.1875217541251128</v>
      </c>
      <c r="AD29">
        <f t="shared" si="1"/>
        <v>1004.7158693018048</v>
      </c>
      <c r="AE29">
        <f>'IDT-1'!F29</f>
        <v>6.407</v>
      </c>
      <c r="AF29" s="26"/>
      <c r="AG29">
        <f t="shared" si="2"/>
        <v>1011.1228693018048</v>
      </c>
      <c r="AI29" s="75">
        <f>PXIL!J29</f>
        <v>0</v>
      </c>
      <c r="AJ29" s="75">
        <f>PXIL!P29</f>
        <v>0</v>
      </c>
      <c r="AK29" s="75">
        <f>RTM_IEX!J29</f>
        <v>0</v>
      </c>
      <c r="AL29" s="75">
        <f>RTM_IEX!P29</f>
        <v>-15</v>
      </c>
      <c r="AM29" s="75">
        <f>RTM_PXI!J29</f>
        <v>0</v>
      </c>
      <c r="AN29" s="75">
        <f>RTM_PXI!P29</f>
        <v>0</v>
      </c>
      <c r="AO29" s="192">
        <f>GDAM_IEX!J29</f>
        <v>0</v>
      </c>
      <c r="AP29" s="192">
        <f>GDAM_IEX!P29</f>
        <v>0</v>
      </c>
      <c r="AQ29" s="192">
        <f>GDAM_PXI!J29</f>
        <v>0</v>
      </c>
      <c r="AR29" s="192">
        <f>GDAM_PXI!P29</f>
        <v>0</v>
      </c>
    </row>
    <row r="30" spans="1:44">
      <c r="A30" t="s">
        <v>72</v>
      </c>
      <c r="E30">
        <f>GT_NG!T30</f>
        <v>12.171567305098463</v>
      </c>
      <c r="F30">
        <f>GT_Spot!T30</f>
        <v>0</v>
      </c>
      <c r="G30">
        <f>PPCL_NG!T30</f>
        <v>0</v>
      </c>
      <c r="H30">
        <f>PPCL_Spot!T30</f>
        <v>0</v>
      </c>
      <c r="I30">
        <f>Bawana_NG!T30</f>
        <v>69.600000000000009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TPDDL_ISGS_exbus!BB30</f>
        <v>360.08182375083163</v>
      </c>
      <c r="P30" s="77">
        <v>74.78</v>
      </c>
      <c r="Q30" s="77">
        <v>26.64</v>
      </c>
      <c r="R30" s="80">
        <v>10.080000000000002</v>
      </c>
      <c r="S30" s="80">
        <v>0</v>
      </c>
      <c r="T30" s="78">
        <f>SUMPRODUCT(LTA!F30:AJ30,LTA!F$101:AJ$101,LTA!F$105:AJ$105)</f>
        <v>2.2999999999999998</v>
      </c>
      <c r="U30" s="78">
        <f>SUMPRODUCT(LTA!F30:AJ30,LTA!F$102:AJ$102,LTA!F$105:AJ$105)</f>
        <v>401.35999999999996</v>
      </c>
      <c r="V30" s="108">
        <f>SUMPRODUCT(MTOA!B30:G30,MTOA!B$102:G$102,MTOA!B$105:G$105)</f>
        <v>0</v>
      </c>
      <c r="W30" s="108">
        <f>SUMPRODUCT(MTOA!B30:G30,MTOA!B$101:G$101,MTOA!B$105:G$105)</f>
        <v>0</v>
      </c>
      <c r="X30">
        <v>0</v>
      </c>
      <c r="Y30" s="75">
        <f>IEX!J30</f>
        <v>76.05</v>
      </c>
      <c r="Z30" s="75">
        <f>IEX!P30</f>
        <v>0</v>
      </c>
      <c r="AA30" s="117">
        <f>STOA!J30</f>
        <v>6.12</v>
      </c>
      <c r="AB30" s="117">
        <f>-STOA!P30</f>
        <v>0</v>
      </c>
      <c r="AC30">
        <f t="shared" si="0"/>
        <v>9.1448138412921836</v>
      </c>
      <c r="AD30">
        <f t="shared" si="1"/>
        <v>1030.0385772146376</v>
      </c>
      <c r="AE30">
        <f>'IDT-1'!F30</f>
        <v>11.442</v>
      </c>
      <c r="AF30" s="26"/>
      <c r="AG30">
        <f t="shared" si="2"/>
        <v>1041.4805772146376</v>
      </c>
      <c r="AI30" s="75">
        <f>PXIL!J30</f>
        <v>0</v>
      </c>
      <c r="AJ30" s="75">
        <f>PXIL!P30</f>
        <v>0</v>
      </c>
      <c r="AK30" s="75">
        <f>RTM_IEX!J30</f>
        <v>0</v>
      </c>
      <c r="AL30" s="75">
        <f>RTM_IEX!P30</f>
        <v>0</v>
      </c>
      <c r="AM30" s="75">
        <f>RTM_PXI!J30</f>
        <v>0</v>
      </c>
      <c r="AN30" s="75">
        <f>RTM_PXI!P30</f>
        <v>0</v>
      </c>
      <c r="AO30" s="192">
        <f>GDAM_IEX!J30</f>
        <v>0</v>
      </c>
      <c r="AP30" s="192">
        <f>GDAM_IEX!P30</f>
        <v>0</v>
      </c>
      <c r="AQ30" s="192">
        <f>GDAM_PXI!J30</f>
        <v>0</v>
      </c>
      <c r="AR30" s="192">
        <f>GDAM_PXI!P30</f>
        <v>0</v>
      </c>
    </row>
    <row r="31" spans="1:44">
      <c r="A31" t="s">
        <v>73</v>
      </c>
      <c r="E31">
        <f>GT_NG!T31</f>
        <v>12.171567305098463</v>
      </c>
      <c r="F31">
        <f>GT_Spot!T31</f>
        <v>0</v>
      </c>
      <c r="G31">
        <f>PPCL_NG!T31</f>
        <v>0</v>
      </c>
      <c r="H31">
        <f>PPCL_Spot!T31</f>
        <v>0</v>
      </c>
      <c r="I31">
        <f>Bawana_NG!T31</f>
        <v>69.600000000000009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TPDDL_ISGS_exbus!BB31</f>
        <v>359.41243658099859</v>
      </c>
      <c r="P31" s="77">
        <v>74.78</v>
      </c>
      <c r="Q31" s="77">
        <v>26.64</v>
      </c>
      <c r="R31" s="80">
        <v>16.43</v>
      </c>
      <c r="S31" s="80">
        <v>0</v>
      </c>
      <c r="T31" s="78">
        <f>SUMPRODUCT(LTA!F31:AJ31,LTA!F$101:AJ$101,LTA!F$105:AJ$105)</f>
        <v>5.5</v>
      </c>
      <c r="U31" s="78">
        <f>SUMPRODUCT(LTA!F31:AJ31,LTA!F$102:AJ$102,LTA!F$105:AJ$105)</f>
        <v>408.53</v>
      </c>
      <c r="V31" s="108">
        <f>SUMPRODUCT(MTOA!B31:G31,MTOA!B$102:G$102,MTOA!B$105:G$105)</f>
        <v>0</v>
      </c>
      <c r="W31" s="108">
        <f>SUMPRODUCT(MTOA!B31:G31,MTOA!B$101:G$101,MTOA!B$105:G$105)</f>
        <v>0</v>
      </c>
      <c r="X31">
        <v>0</v>
      </c>
      <c r="Y31" s="75">
        <f>IEX!J31</f>
        <v>68.34</v>
      </c>
      <c r="Z31" s="75">
        <f>IEX!P31</f>
        <v>0</v>
      </c>
      <c r="AA31" s="117">
        <f>STOA!J31</f>
        <v>6.03</v>
      </c>
      <c r="AB31" s="117">
        <f>-STOA!P31</f>
        <v>0</v>
      </c>
      <c r="AC31">
        <f t="shared" si="0"/>
        <v>9.2174192341976529</v>
      </c>
      <c r="AD31">
        <f t="shared" si="1"/>
        <v>1038.2165846518992</v>
      </c>
      <c r="AE31">
        <f>'IDT-1'!F31</f>
        <v>6.8650000000000002</v>
      </c>
      <c r="AF31" s="26"/>
      <c r="AG31">
        <f t="shared" si="2"/>
        <v>1045.0815846518992</v>
      </c>
      <c r="AI31" s="75">
        <f>PXIL!J31</f>
        <v>0</v>
      </c>
      <c r="AJ31" s="75">
        <f>PXIL!P31</f>
        <v>0</v>
      </c>
      <c r="AK31" s="75">
        <f>RTM_IEX!J31</f>
        <v>0</v>
      </c>
      <c r="AL31" s="75">
        <f>RTM_IEX!P31</f>
        <v>0</v>
      </c>
      <c r="AM31" s="75">
        <f>RTM_PXI!J31</f>
        <v>0</v>
      </c>
      <c r="AN31" s="75">
        <f>RTM_PXI!P31</f>
        <v>0</v>
      </c>
      <c r="AO31" s="192">
        <f>GDAM_IEX!J31</f>
        <v>0</v>
      </c>
      <c r="AP31" s="192">
        <f>GDAM_IEX!P31</f>
        <v>0</v>
      </c>
      <c r="AQ31" s="192">
        <f>GDAM_PXI!J31</f>
        <v>0</v>
      </c>
      <c r="AR31" s="192">
        <f>GDAM_PXI!P31</f>
        <v>0</v>
      </c>
    </row>
    <row r="32" spans="1:44">
      <c r="A32" t="s">
        <v>74</v>
      </c>
      <c r="E32">
        <f>GT_NG!T32</f>
        <v>12.171567305098463</v>
      </c>
      <c r="F32">
        <f>GT_Spot!T32</f>
        <v>0</v>
      </c>
      <c r="G32">
        <f>PPCL_NG!T32</f>
        <v>0</v>
      </c>
      <c r="H32">
        <f>PPCL_Spot!T32</f>
        <v>0</v>
      </c>
      <c r="I32">
        <f>Bawana_NG!T32</f>
        <v>69.600000000000009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TPDDL_ISGS_exbus!BB32</f>
        <v>366.25926702339859</v>
      </c>
      <c r="P32" s="77">
        <v>74.78</v>
      </c>
      <c r="Q32" s="77">
        <v>26.64</v>
      </c>
      <c r="R32" s="80">
        <v>19.2</v>
      </c>
      <c r="S32" s="80">
        <v>0</v>
      </c>
      <c r="T32" s="78">
        <f>SUMPRODUCT(LTA!F32:AJ32,LTA!F$101:AJ$101,LTA!F$105:AJ$105)</f>
        <v>8.5</v>
      </c>
      <c r="U32" s="78">
        <f>SUMPRODUCT(LTA!F32:AJ32,LTA!F$102:AJ$102,LTA!F$105:AJ$105)</f>
        <v>418.43</v>
      </c>
      <c r="V32" s="108">
        <f>SUMPRODUCT(MTOA!B32:G32,MTOA!B$102:G$102,MTOA!B$105:G$105)</f>
        <v>0</v>
      </c>
      <c r="W32" s="108">
        <f>SUMPRODUCT(MTOA!B32:G32,MTOA!B$101:G$101,MTOA!B$105:G$105)</f>
        <v>0</v>
      </c>
      <c r="X32">
        <v>0</v>
      </c>
      <c r="Y32" s="75">
        <f>IEX!J32</f>
        <v>49.09</v>
      </c>
      <c r="Z32" s="75">
        <f>IEX!P32</f>
        <v>0</v>
      </c>
      <c r="AA32" s="117">
        <f>STOA!J32</f>
        <v>6.03</v>
      </c>
      <c r="AB32" s="117">
        <f>-STOA!P32</f>
        <v>0</v>
      </c>
      <c r="AC32">
        <f t="shared" si="0"/>
        <v>9.3793392549237034</v>
      </c>
      <c r="AD32">
        <f t="shared" si="1"/>
        <v>1026.3214950735733</v>
      </c>
      <c r="AE32">
        <f>'IDT-1'!F32</f>
        <v>9.1530000000000005</v>
      </c>
      <c r="AF32" s="26"/>
      <c r="AG32">
        <f t="shared" si="2"/>
        <v>1035.4744950735733</v>
      </c>
      <c r="AI32" s="75">
        <f>PXIL!J32</f>
        <v>0</v>
      </c>
      <c r="AJ32" s="75">
        <f>PXIL!P32</f>
        <v>0</v>
      </c>
      <c r="AK32" s="75">
        <f>RTM_IEX!J32</f>
        <v>0</v>
      </c>
      <c r="AL32" s="75">
        <f>RTM_IEX!P32</f>
        <v>-15</v>
      </c>
      <c r="AM32" s="75">
        <f>RTM_PXI!J32</f>
        <v>0</v>
      </c>
      <c r="AN32" s="75">
        <f>RTM_PXI!P32</f>
        <v>0</v>
      </c>
      <c r="AO32" s="192">
        <f>GDAM_IEX!J32</f>
        <v>0</v>
      </c>
      <c r="AP32" s="192">
        <f>GDAM_IEX!P32</f>
        <v>0</v>
      </c>
      <c r="AQ32" s="192">
        <f>GDAM_PXI!J32</f>
        <v>0</v>
      </c>
      <c r="AR32" s="192">
        <f>GDAM_PXI!P32</f>
        <v>0</v>
      </c>
    </row>
    <row r="33" spans="1:44">
      <c r="A33" t="s">
        <v>75</v>
      </c>
      <c r="E33">
        <f>GT_NG!T33</f>
        <v>12.171567305098463</v>
      </c>
      <c r="F33">
        <f>GT_Spot!T33</f>
        <v>0</v>
      </c>
      <c r="G33">
        <f>PPCL_NG!T33</f>
        <v>0</v>
      </c>
      <c r="H33">
        <f>PPCL_Spot!T33</f>
        <v>0</v>
      </c>
      <c r="I33">
        <f>Bawana_NG!T33</f>
        <v>69.600000000000009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TPDDL_ISGS_exbus!BB33</f>
        <v>365.15850102232451</v>
      </c>
      <c r="P33" s="77">
        <v>74.78</v>
      </c>
      <c r="Q33" s="77">
        <v>26.64</v>
      </c>
      <c r="R33" s="80">
        <v>19.2</v>
      </c>
      <c r="S33" s="80">
        <v>0</v>
      </c>
      <c r="T33" s="78">
        <f>SUMPRODUCT(LTA!F33:AJ33,LTA!F$101:AJ$101,LTA!F$105:AJ$105)</f>
        <v>13.97</v>
      </c>
      <c r="U33" s="78">
        <f>SUMPRODUCT(LTA!F33:AJ33,LTA!F$102:AJ$102,LTA!F$105:AJ$105)</f>
        <v>427.69</v>
      </c>
      <c r="V33" s="108">
        <f>SUMPRODUCT(MTOA!B33:G33,MTOA!B$102:G$102,MTOA!B$105:G$105)</f>
        <v>0</v>
      </c>
      <c r="W33" s="108">
        <f>SUMPRODUCT(MTOA!B33:G33,MTOA!B$101:G$101,MTOA!B$105:G$105)</f>
        <v>0</v>
      </c>
      <c r="X33">
        <v>0</v>
      </c>
      <c r="Y33" s="75">
        <f>IEX!J33</f>
        <v>25.02</v>
      </c>
      <c r="Z33" s="75">
        <f>IEX!P33</f>
        <v>0</v>
      </c>
      <c r="AA33" s="117">
        <f>STOA!J33</f>
        <v>6.03</v>
      </c>
      <c r="AB33" s="117">
        <f>-STOA!P33</f>
        <v>0</v>
      </c>
      <c r="AC33">
        <f t="shared" si="0"/>
        <v>9.1542886012813227</v>
      </c>
      <c r="AD33">
        <f t="shared" si="1"/>
        <v>1031.1057797261417</v>
      </c>
      <c r="AE33">
        <f>'IDT-1'!F33</f>
        <v>1.831</v>
      </c>
      <c r="AF33" s="26"/>
      <c r="AG33">
        <f t="shared" si="2"/>
        <v>1032.9367797261416</v>
      </c>
      <c r="AI33" s="75">
        <f>PXIL!J33</f>
        <v>0</v>
      </c>
      <c r="AJ33" s="75">
        <f>PXIL!P33</f>
        <v>0</v>
      </c>
      <c r="AK33" s="75">
        <f>RTM_IEX!J33</f>
        <v>0</v>
      </c>
      <c r="AL33" s="75">
        <f>RTM_IEX!P33</f>
        <v>0</v>
      </c>
      <c r="AM33" s="75">
        <f>RTM_PXI!J33</f>
        <v>0</v>
      </c>
      <c r="AN33" s="75">
        <f>RTM_PXI!P33</f>
        <v>0</v>
      </c>
      <c r="AO33" s="192">
        <f>GDAM_IEX!J33</f>
        <v>0</v>
      </c>
      <c r="AP33" s="192">
        <f>GDAM_IEX!P33</f>
        <v>0</v>
      </c>
      <c r="AQ33" s="192">
        <f>GDAM_PXI!J33</f>
        <v>0</v>
      </c>
      <c r="AR33" s="192">
        <f>GDAM_PXI!P33</f>
        <v>0</v>
      </c>
    </row>
    <row r="34" spans="1:44">
      <c r="A34" t="s">
        <v>76</v>
      </c>
      <c r="E34">
        <f>GT_NG!T34</f>
        <v>12.171567305098463</v>
      </c>
      <c r="F34">
        <f>GT_Spot!T34</f>
        <v>0</v>
      </c>
      <c r="G34">
        <f>PPCL_NG!T34</f>
        <v>0</v>
      </c>
      <c r="H34">
        <f>PPCL_Spot!T34</f>
        <v>0</v>
      </c>
      <c r="I34">
        <f>Bawana_NG!T34</f>
        <v>69.600000000000009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TPDDL_ISGS_exbus!BB34</f>
        <v>324.43958096172452</v>
      </c>
      <c r="P34" s="77">
        <v>74.78</v>
      </c>
      <c r="Q34" s="77">
        <v>26.64</v>
      </c>
      <c r="R34" s="80">
        <v>19.2</v>
      </c>
      <c r="S34" s="80">
        <v>0</v>
      </c>
      <c r="T34" s="78">
        <f>SUMPRODUCT(LTA!F34:AJ34,LTA!F$101:AJ$101,LTA!F$105:AJ$105)</f>
        <v>17.77</v>
      </c>
      <c r="U34" s="78">
        <f>SUMPRODUCT(LTA!F34:AJ34,LTA!F$102:AJ$102,LTA!F$105:AJ$105)</f>
        <v>436.43999999999994</v>
      </c>
      <c r="V34" s="108">
        <f>SUMPRODUCT(MTOA!B34:G34,MTOA!B$102:G$102,MTOA!B$105:G$105)</f>
        <v>0</v>
      </c>
      <c r="W34" s="108">
        <f>SUMPRODUCT(MTOA!B34:G34,MTOA!B$101:G$101,MTOA!B$105:G$105)</f>
        <v>0</v>
      </c>
      <c r="X34">
        <v>0</v>
      </c>
      <c r="Y34" s="75">
        <f>IEX!J34</f>
        <v>27.91</v>
      </c>
      <c r="Z34" s="75">
        <f>IEX!P34</f>
        <v>0</v>
      </c>
      <c r="AA34" s="117">
        <f>STOA!J34</f>
        <v>6.03</v>
      </c>
      <c r="AB34" s="117">
        <f>-STOA!P34</f>
        <v>0</v>
      </c>
      <c r="AC34">
        <f t="shared" si="0"/>
        <v>9.3313498432468318</v>
      </c>
      <c r="AD34">
        <f t="shared" si="1"/>
        <v>960.64979842357604</v>
      </c>
      <c r="AE34">
        <f>'IDT-1'!F34</f>
        <v>8.6959999999999997</v>
      </c>
      <c r="AF34" s="26"/>
      <c r="AG34">
        <f t="shared" si="2"/>
        <v>969.34579842357607</v>
      </c>
      <c r="AI34" s="75">
        <f>PXIL!J34</f>
        <v>0</v>
      </c>
      <c r="AJ34" s="75">
        <f>PXIL!P34</f>
        <v>0</v>
      </c>
      <c r="AK34" s="75">
        <f>RTM_IEX!J34</f>
        <v>0</v>
      </c>
      <c r="AL34" s="75">
        <f>RTM_IEX!P34</f>
        <v>-45</v>
      </c>
      <c r="AM34" s="75">
        <f>RTM_PXI!J34</f>
        <v>0</v>
      </c>
      <c r="AN34" s="75">
        <f>RTM_PXI!P34</f>
        <v>0</v>
      </c>
      <c r="AO34" s="192">
        <f>GDAM_IEX!J34</f>
        <v>0</v>
      </c>
      <c r="AP34" s="192">
        <f>GDAM_IEX!P34</f>
        <v>0</v>
      </c>
      <c r="AQ34" s="192">
        <f>GDAM_PXI!J34</f>
        <v>0</v>
      </c>
      <c r="AR34" s="192">
        <f>GDAM_PXI!P34</f>
        <v>0</v>
      </c>
    </row>
    <row r="35" spans="1:44">
      <c r="A35" t="s">
        <v>77</v>
      </c>
      <c r="E35">
        <f>GT_NG!T35</f>
        <v>12.171567305098463</v>
      </c>
      <c r="F35">
        <f>GT_Spot!T35</f>
        <v>0</v>
      </c>
      <c r="G35">
        <f>PPCL_NG!T35</f>
        <v>0</v>
      </c>
      <c r="H35">
        <f>PPCL_Spot!T35</f>
        <v>0</v>
      </c>
      <c r="I35">
        <f>Bawana_NG!T35</f>
        <v>69.600000000000009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TPDDL_ISGS_exbus!BB35</f>
        <v>303.52499482966266</v>
      </c>
      <c r="P35" s="77">
        <v>74.78</v>
      </c>
      <c r="Q35" s="77">
        <v>26.64</v>
      </c>
      <c r="R35" s="80">
        <v>19.199999999999996</v>
      </c>
      <c r="S35" s="80">
        <v>0</v>
      </c>
      <c r="T35" s="78">
        <f>SUMPRODUCT(LTA!F35:AJ35,LTA!F$101:AJ$101,LTA!F$105:AJ$105)</f>
        <v>22.939999999999998</v>
      </c>
      <c r="U35" s="78">
        <f>SUMPRODUCT(LTA!F35:AJ35,LTA!F$102:AJ$102,LTA!F$105:AJ$105)</f>
        <v>445.32</v>
      </c>
      <c r="V35" s="108">
        <f>SUMPRODUCT(MTOA!B35:G35,MTOA!B$102:G$102,MTOA!B$105:G$105)</f>
        <v>0</v>
      </c>
      <c r="W35" s="108">
        <f>SUMPRODUCT(MTOA!B35:G35,MTOA!B$101:G$101,MTOA!B$105:G$105)</f>
        <v>0</v>
      </c>
      <c r="X35">
        <v>0</v>
      </c>
      <c r="Y35" s="75">
        <f>IEX!J35</f>
        <v>37.54</v>
      </c>
      <c r="Z35" s="75">
        <f>IEX!P35</f>
        <v>0</v>
      </c>
      <c r="AA35" s="117">
        <f>STOA!J35</f>
        <v>6.03</v>
      </c>
      <c r="AB35" s="117">
        <f>-STOA!P35</f>
        <v>0</v>
      </c>
      <c r="AC35">
        <f t="shared" si="0"/>
        <v>9.2669042100627337</v>
      </c>
      <c r="AD35">
        <f t="shared" si="1"/>
        <v>973.47965792469824</v>
      </c>
      <c r="AE35">
        <f>'IDT-1'!F35</f>
        <v>10.984</v>
      </c>
      <c r="AF35" s="26"/>
      <c r="AG35">
        <f t="shared" si="2"/>
        <v>984.46365792469828</v>
      </c>
      <c r="AI35" s="75">
        <f>PXIL!J35</f>
        <v>0</v>
      </c>
      <c r="AJ35" s="75">
        <f>PXIL!P35</f>
        <v>0</v>
      </c>
      <c r="AK35" s="75">
        <f>RTM_IEX!J35</f>
        <v>0</v>
      </c>
      <c r="AL35" s="75">
        <f>RTM_IEX!P35</f>
        <v>-35</v>
      </c>
      <c r="AM35" s="75">
        <f>RTM_PXI!J35</f>
        <v>0</v>
      </c>
      <c r="AN35" s="75">
        <f>RTM_PXI!P35</f>
        <v>0</v>
      </c>
      <c r="AO35" s="192">
        <f>GDAM_IEX!J35</f>
        <v>0</v>
      </c>
      <c r="AP35" s="192">
        <f>GDAM_IEX!P35</f>
        <v>0</v>
      </c>
      <c r="AQ35" s="192">
        <f>GDAM_PXI!J35</f>
        <v>0</v>
      </c>
      <c r="AR35" s="192">
        <f>GDAM_PXI!P35</f>
        <v>0</v>
      </c>
    </row>
    <row r="36" spans="1:44">
      <c r="A36" t="s">
        <v>78</v>
      </c>
      <c r="E36">
        <f>GT_NG!T36</f>
        <v>12.171567305098463</v>
      </c>
      <c r="F36">
        <f>GT_Spot!T36</f>
        <v>0</v>
      </c>
      <c r="G36">
        <f>PPCL_NG!T36</f>
        <v>0</v>
      </c>
      <c r="H36">
        <f>PPCL_Spot!T36</f>
        <v>0</v>
      </c>
      <c r="I36">
        <f>Bawana_NG!T36</f>
        <v>69.600000000000009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TPDDL_ISGS_exbus!BB36</f>
        <v>287.4225209841627</v>
      </c>
      <c r="P36" s="77">
        <v>74.78</v>
      </c>
      <c r="Q36" s="77">
        <v>26.64</v>
      </c>
      <c r="R36" s="80">
        <v>19.199999999999996</v>
      </c>
      <c r="S36" s="80">
        <v>0</v>
      </c>
      <c r="T36" s="78">
        <f>SUMPRODUCT(LTA!F36:AJ36,LTA!F$101:AJ$101,LTA!F$105:AJ$105)</f>
        <v>28.64</v>
      </c>
      <c r="U36" s="78">
        <f>SUMPRODUCT(LTA!F36:AJ36,LTA!F$102:AJ$102,LTA!F$105:AJ$105)</f>
        <v>454.88</v>
      </c>
      <c r="V36" s="108">
        <f>SUMPRODUCT(MTOA!B36:G36,MTOA!B$102:G$102,MTOA!B$105:G$105)</f>
        <v>0</v>
      </c>
      <c r="W36" s="108">
        <f>SUMPRODUCT(MTOA!B36:G36,MTOA!B$101:G$101,MTOA!B$105:G$105)</f>
        <v>0</v>
      </c>
      <c r="X36">
        <v>0</v>
      </c>
      <c r="Y36" s="75">
        <f>IEX!J36</f>
        <v>25.99</v>
      </c>
      <c r="Z36" s="75">
        <f>IEX!P36</f>
        <v>0</v>
      </c>
      <c r="AA36" s="117">
        <f>STOA!J36</f>
        <v>6.03</v>
      </c>
      <c r="AB36" s="117">
        <f>-STOA!P36</f>
        <v>0</v>
      </c>
      <c r="AC36">
        <f t="shared" si="0"/>
        <v>8.8471159769454992</v>
      </c>
      <c r="AD36">
        <f t="shared" si="1"/>
        <v>996.50697231231572</v>
      </c>
      <c r="AE36">
        <f>'IDT-1'!F36</f>
        <v>29.748999999999999</v>
      </c>
      <c r="AF36" s="26"/>
      <c r="AG36">
        <f t="shared" si="2"/>
        <v>1026.2559723123156</v>
      </c>
      <c r="AI36" s="75">
        <f>PXIL!J36</f>
        <v>0</v>
      </c>
      <c r="AJ36" s="75">
        <f>PXIL!P36</f>
        <v>0</v>
      </c>
      <c r="AK36" s="75">
        <f>RTM_IEX!J36</f>
        <v>0</v>
      </c>
      <c r="AL36" s="75">
        <f>RTM_IEX!P36</f>
        <v>0</v>
      </c>
      <c r="AM36" s="75">
        <f>RTM_PXI!J36</f>
        <v>0</v>
      </c>
      <c r="AN36" s="75">
        <f>RTM_PXI!P36</f>
        <v>0</v>
      </c>
      <c r="AO36" s="192">
        <f>GDAM_IEX!J36</f>
        <v>0</v>
      </c>
      <c r="AP36" s="192">
        <f>GDAM_IEX!P36</f>
        <v>0</v>
      </c>
      <c r="AQ36" s="192">
        <f>GDAM_PXI!J36</f>
        <v>0</v>
      </c>
      <c r="AR36" s="192">
        <f>GDAM_PXI!P36</f>
        <v>0</v>
      </c>
    </row>
    <row r="37" spans="1:44">
      <c r="A37" t="s">
        <v>79</v>
      </c>
      <c r="E37">
        <f>GT_NG!T37</f>
        <v>12.171567305098463</v>
      </c>
      <c r="F37">
        <f>GT_Spot!T37</f>
        <v>0</v>
      </c>
      <c r="G37">
        <f>PPCL_NG!T37</f>
        <v>0</v>
      </c>
      <c r="H37">
        <f>PPCL_Spot!T37</f>
        <v>0</v>
      </c>
      <c r="I37">
        <f>Bawana_NG!T37</f>
        <v>69.599999999999994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TPDDL_ISGS_exbus!BB37</f>
        <v>269.82466991956147</v>
      </c>
      <c r="P37" s="77">
        <v>74.78</v>
      </c>
      <c r="Q37" s="77">
        <v>26.64</v>
      </c>
      <c r="R37" s="80">
        <v>19.199999999999996</v>
      </c>
      <c r="S37" s="80">
        <v>0</v>
      </c>
      <c r="T37" s="78">
        <f>SUMPRODUCT(LTA!F37:AJ37,LTA!F$101:AJ$101,LTA!F$105:AJ$105)</f>
        <v>43.84</v>
      </c>
      <c r="U37" s="78">
        <f>SUMPRODUCT(LTA!F37:AJ37,LTA!F$102:AJ$102,LTA!F$105:AJ$105)</f>
        <v>463.35999999999996</v>
      </c>
      <c r="V37" s="108">
        <f>SUMPRODUCT(MTOA!B37:G37,MTOA!B$102:G$102,MTOA!B$105:G$105)</f>
        <v>0</v>
      </c>
      <c r="W37" s="108">
        <f>SUMPRODUCT(MTOA!B37:G37,MTOA!B$101:G$101,MTOA!B$105:G$105)</f>
        <v>0</v>
      </c>
      <c r="X37">
        <v>0</v>
      </c>
      <c r="Y37" s="75">
        <f>IEX!J37</f>
        <v>25.99</v>
      </c>
      <c r="Z37" s="75">
        <f>IEX!P37</f>
        <v>0</v>
      </c>
      <c r="AA37" s="117">
        <f>STOA!J37</f>
        <v>6.03</v>
      </c>
      <c r="AB37" s="117">
        <f>-STOA!P37</f>
        <v>0</v>
      </c>
      <c r="AC37">
        <f t="shared" si="0"/>
        <v>9.239438887577009</v>
      </c>
      <c r="AD37">
        <f t="shared" si="1"/>
        <v>1040.6967983370828</v>
      </c>
      <c r="AE37">
        <f>'IDT-1'!F37</f>
        <v>17.849</v>
      </c>
      <c r="AF37" s="26"/>
      <c r="AG37">
        <f t="shared" si="2"/>
        <v>1058.5457983370827</v>
      </c>
      <c r="AI37" s="75">
        <f>PXIL!J37</f>
        <v>0</v>
      </c>
      <c r="AJ37" s="75">
        <f>PXIL!P37</f>
        <v>0</v>
      </c>
      <c r="AK37" s="75">
        <f>RTM_IEX!J37</f>
        <v>38.5</v>
      </c>
      <c r="AL37" s="75">
        <f>RTM_IEX!P37</f>
        <v>0</v>
      </c>
      <c r="AM37" s="75">
        <f>RTM_PXI!J37</f>
        <v>0</v>
      </c>
      <c r="AN37" s="75">
        <f>RTM_PXI!P37</f>
        <v>0</v>
      </c>
      <c r="AO37" s="192">
        <f>GDAM_IEX!J37</f>
        <v>0</v>
      </c>
      <c r="AP37" s="192">
        <f>GDAM_IEX!P37</f>
        <v>0</v>
      </c>
      <c r="AQ37" s="192">
        <f>GDAM_PXI!J37</f>
        <v>0</v>
      </c>
      <c r="AR37" s="192">
        <f>GDAM_PXI!P37</f>
        <v>0</v>
      </c>
    </row>
    <row r="38" spans="1:44">
      <c r="A38" t="s">
        <v>80</v>
      </c>
      <c r="E38">
        <f>GT_NG!T38</f>
        <v>12.171567305098463</v>
      </c>
      <c r="F38">
        <f>GT_Spot!T38</f>
        <v>0</v>
      </c>
      <c r="G38">
        <f>PPCL_NG!T38</f>
        <v>0</v>
      </c>
      <c r="H38">
        <f>PPCL_Spot!T38</f>
        <v>0</v>
      </c>
      <c r="I38">
        <f>Bawana_NG!T38</f>
        <v>69.599999999999994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TPDDL_ISGS_exbus!BB38</f>
        <v>264.54589037066148</v>
      </c>
      <c r="P38" s="77">
        <v>74.78</v>
      </c>
      <c r="Q38" s="77">
        <v>26.64</v>
      </c>
      <c r="R38" s="80">
        <v>19.199999999999996</v>
      </c>
      <c r="S38" s="80">
        <v>0</v>
      </c>
      <c r="T38" s="78">
        <f>SUMPRODUCT(LTA!F38:AJ38,LTA!F$101:AJ$101,LTA!F$105:AJ$105)</f>
        <v>50.11</v>
      </c>
      <c r="U38" s="78">
        <f>SUMPRODUCT(LTA!F38:AJ38,LTA!F$102:AJ$102,LTA!F$105:AJ$105)</f>
        <v>471.84000000000003</v>
      </c>
      <c r="V38" s="108">
        <f>SUMPRODUCT(MTOA!B38:G38,MTOA!B$102:G$102,MTOA!B$105:G$105)</f>
        <v>0</v>
      </c>
      <c r="W38" s="108">
        <f>SUMPRODUCT(MTOA!B38:G38,MTOA!B$101:G$101,MTOA!B$105:G$105)</f>
        <v>0</v>
      </c>
      <c r="X38">
        <v>0</v>
      </c>
      <c r="Y38" s="75">
        <f>IEX!J38</f>
        <v>15.4</v>
      </c>
      <c r="Z38" s="75">
        <f>IEX!P38</f>
        <v>0</v>
      </c>
      <c r="AA38" s="117">
        <f>STOA!J38</f>
        <v>6.03</v>
      </c>
      <c r="AB38" s="117">
        <f>-STOA!P38</f>
        <v>0</v>
      </c>
      <c r="AC38">
        <f t="shared" si="0"/>
        <v>9.1026096275466877</v>
      </c>
      <c r="AD38">
        <f t="shared" si="1"/>
        <v>1025.2848480482132</v>
      </c>
      <c r="AE38">
        <f>'IDT-1'!F38</f>
        <v>22.425999999999998</v>
      </c>
      <c r="AF38" s="26"/>
      <c r="AG38">
        <f t="shared" si="2"/>
        <v>1047.7108480482132</v>
      </c>
      <c r="AI38" s="75">
        <f>PXIL!J38</f>
        <v>0</v>
      </c>
      <c r="AJ38" s="75">
        <f>PXIL!P38</f>
        <v>0</v>
      </c>
      <c r="AK38" s="75">
        <f>RTM_IEX!J38</f>
        <v>24.07</v>
      </c>
      <c r="AL38" s="75">
        <f>RTM_IEX!P38</f>
        <v>0</v>
      </c>
      <c r="AM38" s="75">
        <f>RTM_PXI!J38</f>
        <v>0</v>
      </c>
      <c r="AN38" s="75">
        <f>RTM_PXI!P38</f>
        <v>0</v>
      </c>
      <c r="AO38" s="192">
        <f>GDAM_IEX!J38</f>
        <v>0</v>
      </c>
      <c r="AP38" s="192">
        <f>GDAM_IEX!P38</f>
        <v>0</v>
      </c>
      <c r="AQ38" s="192">
        <f>GDAM_PXI!J38</f>
        <v>0</v>
      </c>
      <c r="AR38" s="192">
        <f>GDAM_PXI!P38</f>
        <v>0</v>
      </c>
    </row>
    <row r="39" spans="1:44">
      <c r="A39" t="s">
        <v>81</v>
      </c>
      <c r="E39">
        <f>GT_NG!T39</f>
        <v>12.074453736174803</v>
      </c>
      <c r="F39">
        <f>GT_Spot!T39</f>
        <v>0</v>
      </c>
      <c r="G39">
        <f>PPCL_NG!T39</f>
        <v>0</v>
      </c>
      <c r="H39">
        <f>PPCL_Spot!T39</f>
        <v>0</v>
      </c>
      <c r="I39">
        <f>Bawana_NG!T39</f>
        <v>69.599999999999994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TPDDL_ISGS_exbus!BB39</f>
        <v>250.70274570766773</v>
      </c>
      <c r="P39" s="77">
        <v>74.78</v>
      </c>
      <c r="Q39" s="77">
        <v>26.64</v>
      </c>
      <c r="R39" s="80">
        <v>19.199999999999996</v>
      </c>
      <c r="S39" s="80">
        <v>0</v>
      </c>
      <c r="T39" s="78">
        <f>SUMPRODUCT(LTA!F39:AJ39,LTA!F$101:AJ$101,LTA!F$105:AJ$105)</f>
        <v>61.03</v>
      </c>
      <c r="U39" s="78">
        <f>SUMPRODUCT(LTA!F39:AJ39,LTA!F$102:AJ$102,LTA!F$105:AJ$105)</f>
        <v>470.05</v>
      </c>
      <c r="V39" s="108">
        <f>SUMPRODUCT(MTOA!B39:G39,MTOA!B$102:G$102,MTOA!B$105:G$105)</f>
        <v>0</v>
      </c>
      <c r="W39" s="108">
        <f>SUMPRODUCT(MTOA!B39:G39,MTOA!B$101:G$101,MTOA!B$105:G$105)</f>
        <v>0</v>
      </c>
      <c r="X39">
        <v>0</v>
      </c>
      <c r="Y39" s="75">
        <f>IEX!J39</f>
        <v>15.4</v>
      </c>
      <c r="Z39" s="75">
        <f>IEX!P39</f>
        <v>0</v>
      </c>
      <c r="AA39" s="117">
        <f>STOA!J39</f>
        <v>5.93</v>
      </c>
      <c r="AB39" s="117">
        <f>-STOA!P39</f>
        <v>0</v>
      </c>
      <c r="AC39">
        <f t="shared" si="0"/>
        <v>8.8475833551058152</v>
      </c>
      <c r="AD39">
        <f t="shared" si="1"/>
        <v>996.55961608873668</v>
      </c>
      <c r="AE39">
        <f>'IDT-1'!F39</f>
        <v>27.003</v>
      </c>
      <c r="AF39" s="26"/>
      <c r="AG39">
        <f t="shared" si="2"/>
        <v>1023.5626160887367</v>
      </c>
      <c r="AI39" s="75">
        <f>PXIL!J39</f>
        <v>0</v>
      </c>
      <c r="AJ39" s="75">
        <f>PXIL!P39</f>
        <v>0</v>
      </c>
      <c r="AK39" s="75">
        <f>RTM_IEX!J39</f>
        <v>0</v>
      </c>
      <c r="AL39" s="75">
        <f>RTM_IEX!P39</f>
        <v>0</v>
      </c>
      <c r="AM39" s="75">
        <f>RTM_PXI!J39</f>
        <v>0</v>
      </c>
      <c r="AN39" s="75">
        <f>RTM_PXI!P39</f>
        <v>0</v>
      </c>
      <c r="AO39" s="192">
        <f>GDAM_IEX!J39</f>
        <v>0</v>
      </c>
      <c r="AP39" s="192">
        <f>GDAM_IEX!P39</f>
        <v>0</v>
      </c>
      <c r="AQ39" s="192">
        <f>GDAM_PXI!J39</f>
        <v>0</v>
      </c>
      <c r="AR39" s="192">
        <f>GDAM_PXI!P39</f>
        <v>0</v>
      </c>
    </row>
    <row r="40" spans="1:44">
      <c r="A40" t="s">
        <v>82</v>
      </c>
      <c r="E40">
        <f>GT_NG!T40</f>
        <v>12.074453736174803</v>
      </c>
      <c r="F40">
        <f>GT_Spot!T40</f>
        <v>0</v>
      </c>
      <c r="G40">
        <f>PPCL_NG!T40</f>
        <v>0</v>
      </c>
      <c r="H40">
        <f>PPCL_Spot!T40</f>
        <v>0</v>
      </c>
      <c r="I40">
        <f>Bawana_NG!T40</f>
        <v>69.599999999999994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TPDDL_ISGS_exbus!BB40</f>
        <v>243.79384734076888</v>
      </c>
      <c r="P40" s="77">
        <v>74.78</v>
      </c>
      <c r="Q40" s="77">
        <v>26.64</v>
      </c>
      <c r="R40" s="80">
        <v>19.199999999999996</v>
      </c>
      <c r="S40" s="80">
        <v>0</v>
      </c>
      <c r="T40" s="78">
        <f>SUMPRODUCT(LTA!F40:AJ40,LTA!F$101:AJ$101,LTA!F$105:AJ$105)</f>
        <v>66.069999999999993</v>
      </c>
      <c r="U40" s="78">
        <f>SUMPRODUCT(LTA!F40:AJ40,LTA!F$102:AJ$102,LTA!F$105:AJ$105)</f>
        <v>478.58</v>
      </c>
      <c r="V40" s="108">
        <f>SUMPRODUCT(MTOA!B40:G40,MTOA!B$102:G$102,MTOA!B$105:G$105)</f>
        <v>0</v>
      </c>
      <c r="W40" s="108">
        <f>SUMPRODUCT(MTOA!B40:G40,MTOA!B$101:G$101,MTOA!B$105:G$105)</f>
        <v>0</v>
      </c>
      <c r="X40">
        <v>0</v>
      </c>
      <c r="Y40" s="75">
        <f>IEX!J40</f>
        <v>48.13</v>
      </c>
      <c r="Z40" s="75">
        <f>IEX!P40</f>
        <v>0</v>
      </c>
      <c r="AA40" s="117">
        <f>STOA!J40</f>
        <v>5.93</v>
      </c>
      <c r="AB40" s="117">
        <f>-STOA!P40</f>
        <v>0</v>
      </c>
      <c r="AC40">
        <f t="shared" si="0"/>
        <v>9.4483690494771064</v>
      </c>
      <c r="AD40">
        <f t="shared" si="1"/>
        <v>1064.2299320274667</v>
      </c>
      <c r="AE40">
        <f>'IDT-1'!F40</f>
        <v>27.003</v>
      </c>
      <c r="AF40" s="26"/>
      <c r="AG40">
        <f t="shared" si="2"/>
        <v>1091.2329320274666</v>
      </c>
      <c r="AI40" s="75">
        <f>PXIL!J40</f>
        <v>0</v>
      </c>
      <c r="AJ40" s="75">
        <f>PXIL!P40</f>
        <v>0</v>
      </c>
      <c r="AK40" s="75">
        <f>RTM_IEX!J40</f>
        <v>28.88</v>
      </c>
      <c r="AL40" s="75">
        <f>RTM_IEX!P40</f>
        <v>0</v>
      </c>
      <c r="AM40" s="75">
        <f>RTM_PXI!J40</f>
        <v>0</v>
      </c>
      <c r="AN40" s="75">
        <f>RTM_PXI!P40</f>
        <v>0</v>
      </c>
      <c r="AO40" s="192">
        <f>GDAM_IEX!J40</f>
        <v>0</v>
      </c>
      <c r="AP40" s="192">
        <f>GDAM_IEX!P40</f>
        <v>0</v>
      </c>
      <c r="AQ40" s="192">
        <f>GDAM_PXI!J40</f>
        <v>0</v>
      </c>
      <c r="AR40" s="192">
        <f>GDAM_PXI!P40</f>
        <v>0</v>
      </c>
    </row>
    <row r="41" spans="1:44">
      <c r="A41" t="s">
        <v>83</v>
      </c>
      <c r="E41">
        <f>GT_NG!T41</f>
        <v>12.074453736174803</v>
      </c>
      <c r="F41">
        <f>GT_Spot!T41</f>
        <v>0</v>
      </c>
      <c r="G41">
        <f>PPCL_NG!T41</f>
        <v>0</v>
      </c>
      <c r="H41">
        <f>PPCL_Spot!T41</f>
        <v>0</v>
      </c>
      <c r="I41">
        <f>Bawana_NG!T41</f>
        <v>69.598850631657172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TPDDL_ISGS_exbus!BB41</f>
        <v>228.47278129352785</v>
      </c>
      <c r="P41" s="77">
        <v>74.78</v>
      </c>
      <c r="Q41" s="77">
        <v>26.64</v>
      </c>
      <c r="R41" s="80">
        <v>19.199999999999996</v>
      </c>
      <c r="S41" s="80">
        <v>0</v>
      </c>
      <c r="T41" s="78">
        <f>SUMPRODUCT(LTA!F41:AJ41,LTA!F$101:AJ$101,LTA!F$105:AJ$105)</f>
        <v>72.94</v>
      </c>
      <c r="U41" s="78">
        <f>SUMPRODUCT(LTA!F41:AJ41,LTA!F$102:AJ$102,LTA!F$105:AJ$105)</f>
        <v>486.65</v>
      </c>
      <c r="V41" s="108">
        <f>SUMPRODUCT(MTOA!B41:G41,MTOA!B$102:G$102,MTOA!B$105:G$105)</f>
        <v>0</v>
      </c>
      <c r="W41" s="108">
        <f>SUMPRODUCT(MTOA!B41:G41,MTOA!B$101:G$101,MTOA!B$105:G$105)</f>
        <v>0</v>
      </c>
      <c r="X41">
        <v>0</v>
      </c>
      <c r="Y41" s="75">
        <f>IEX!J41</f>
        <v>99.15</v>
      </c>
      <c r="Z41" s="75">
        <f>IEX!P41</f>
        <v>0</v>
      </c>
      <c r="AA41" s="117">
        <f>STOA!J41</f>
        <v>5.93</v>
      </c>
      <c r="AB41" s="117">
        <f>-STOA!P41</f>
        <v>0</v>
      </c>
      <c r="AC41">
        <f t="shared" si="0"/>
        <v>9.8174001042638732</v>
      </c>
      <c r="AD41">
        <f t="shared" si="1"/>
        <v>1065.6186855570959</v>
      </c>
      <c r="AE41">
        <f>'IDT-1'!F41</f>
        <v>17.849</v>
      </c>
      <c r="AF41" s="26"/>
      <c r="AG41">
        <f t="shared" si="2"/>
        <v>1083.4676855570958</v>
      </c>
      <c r="AI41" s="75">
        <f>PXIL!J41</f>
        <v>0</v>
      </c>
      <c r="AJ41" s="75">
        <f>PXIL!P41</f>
        <v>0</v>
      </c>
      <c r="AK41" s="75">
        <f>RTM_IEX!J41</f>
        <v>0</v>
      </c>
      <c r="AL41" s="75">
        <f>RTM_IEX!P41</f>
        <v>-20</v>
      </c>
      <c r="AM41" s="75">
        <f>RTM_PXI!J41</f>
        <v>0</v>
      </c>
      <c r="AN41" s="75">
        <f>RTM_PXI!P41</f>
        <v>0</v>
      </c>
      <c r="AO41" s="192">
        <f>GDAM_IEX!J41</f>
        <v>0</v>
      </c>
      <c r="AP41" s="192">
        <f>GDAM_IEX!P41</f>
        <v>0</v>
      </c>
      <c r="AQ41" s="192">
        <f>GDAM_PXI!J41</f>
        <v>0</v>
      </c>
      <c r="AR41" s="192">
        <f>GDAM_PXI!P41</f>
        <v>0</v>
      </c>
    </row>
    <row r="42" spans="1:44">
      <c r="A42" t="s">
        <v>84</v>
      </c>
      <c r="E42">
        <f>GT_NG!T42</f>
        <v>12.074453736174803</v>
      </c>
      <c r="F42">
        <f>GT_Spot!T42</f>
        <v>0</v>
      </c>
      <c r="G42">
        <f>PPCL_NG!T42</f>
        <v>0</v>
      </c>
      <c r="H42">
        <f>PPCL_Spot!T42</f>
        <v>0</v>
      </c>
      <c r="I42">
        <f>Bawana_NG!T42</f>
        <v>69.598850631657172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TPDDL_ISGS_exbus!BB42</f>
        <v>228.47278129352785</v>
      </c>
      <c r="P42" s="77">
        <v>74.78</v>
      </c>
      <c r="Q42" s="77">
        <v>26.64</v>
      </c>
      <c r="R42" s="80">
        <v>19.199999999999996</v>
      </c>
      <c r="S42" s="80">
        <v>0</v>
      </c>
      <c r="T42" s="78">
        <f>SUMPRODUCT(LTA!F42:AJ42,LTA!F$101:AJ$101,LTA!F$105:AJ$105)</f>
        <v>77.09</v>
      </c>
      <c r="U42" s="78">
        <f>SUMPRODUCT(LTA!F42:AJ42,LTA!F$102:AJ$102,LTA!F$105:AJ$105)</f>
        <v>494.33</v>
      </c>
      <c r="V42" s="108">
        <f>SUMPRODUCT(MTOA!B42:G42,MTOA!B$102:G$102,MTOA!B$105:G$105)</f>
        <v>0</v>
      </c>
      <c r="W42" s="108">
        <f>SUMPRODUCT(MTOA!B42:G42,MTOA!B$101:G$101,MTOA!B$105:G$105)</f>
        <v>0</v>
      </c>
      <c r="X42">
        <v>0</v>
      </c>
      <c r="Y42" s="75">
        <f>IEX!J42</f>
        <v>111.66</v>
      </c>
      <c r="Z42" s="75">
        <f>IEX!P42</f>
        <v>0</v>
      </c>
      <c r="AA42" s="117">
        <f>STOA!J42</f>
        <v>5.93</v>
      </c>
      <c r="AB42" s="117">
        <f>-STOA!P42</f>
        <v>0</v>
      </c>
      <c r="AC42">
        <f t="shared" si="0"/>
        <v>10.235245553819968</v>
      </c>
      <c r="AD42">
        <f t="shared" si="1"/>
        <v>1152.8608401075398</v>
      </c>
      <c r="AE42">
        <f>'IDT-1'!F42</f>
        <v>17.849</v>
      </c>
      <c r="AF42" s="26"/>
      <c r="AG42">
        <f t="shared" si="2"/>
        <v>1170.7098401075398</v>
      </c>
      <c r="AI42" s="75">
        <f>PXIL!J42</f>
        <v>0</v>
      </c>
      <c r="AJ42" s="75">
        <f>PXIL!P42</f>
        <v>0</v>
      </c>
      <c r="AK42" s="75">
        <f>RTM_IEX!J42</f>
        <v>43.32</v>
      </c>
      <c r="AL42" s="75">
        <f>RTM_IEX!P42</f>
        <v>0</v>
      </c>
      <c r="AM42" s="75">
        <f>RTM_PXI!J42</f>
        <v>0</v>
      </c>
      <c r="AN42" s="75">
        <f>RTM_PXI!P42</f>
        <v>0</v>
      </c>
      <c r="AO42" s="192">
        <f>GDAM_IEX!J42</f>
        <v>0</v>
      </c>
      <c r="AP42" s="192">
        <f>GDAM_IEX!P42</f>
        <v>0</v>
      </c>
      <c r="AQ42" s="192">
        <f>GDAM_PXI!J42</f>
        <v>0</v>
      </c>
      <c r="AR42" s="192">
        <f>GDAM_PXI!P42</f>
        <v>0</v>
      </c>
    </row>
    <row r="43" spans="1:44">
      <c r="A43" t="s">
        <v>85</v>
      </c>
      <c r="E43">
        <f>GT_NG!T43</f>
        <v>12.074453736174803</v>
      </c>
      <c r="F43">
        <f>GT_Spot!T43</f>
        <v>0</v>
      </c>
      <c r="G43">
        <f>PPCL_NG!T43</f>
        <v>0</v>
      </c>
      <c r="H43">
        <f>PPCL_Spot!T43</f>
        <v>0</v>
      </c>
      <c r="I43">
        <f>Bawana_NG!T43</f>
        <v>69.599999999999994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TPDDL_ISGS_exbus!BB43</f>
        <v>228.6470169185279</v>
      </c>
      <c r="P43" s="77">
        <v>74.78</v>
      </c>
      <c r="Q43" s="77">
        <v>26.64</v>
      </c>
      <c r="R43" s="80">
        <v>19.199999999999996</v>
      </c>
      <c r="S43" s="80">
        <v>0</v>
      </c>
      <c r="T43" s="78">
        <f>SUMPRODUCT(LTA!F43:AJ43,LTA!F$101:AJ$101,LTA!F$105:AJ$105)</f>
        <v>85.210000000000008</v>
      </c>
      <c r="U43" s="78">
        <f>SUMPRODUCT(LTA!F43:AJ43,LTA!F$102:AJ$102,LTA!F$105:AJ$105)</f>
        <v>501.32</v>
      </c>
      <c r="V43" s="108">
        <f>SUMPRODUCT(MTOA!B43:G43,MTOA!B$102:G$102,MTOA!B$105:G$105)</f>
        <v>0</v>
      </c>
      <c r="W43" s="108">
        <f>SUMPRODUCT(MTOA!B43:G43,MTOA!B$101:G$101,MTOA!B$105:G$105)</f>
        <v>0</v>
      </c>
      <c r="X43">
        <v>0</v>
      </c>
      <c r="Y43" s="75">
        <f>IEX!J43</f>
        <v>121.29</v>
      </c>
      <c r="Z43" s="75">
        <f>IEX!P43</f>
        <v>0</v>
      </c>
      <c r="AA43" s="117">
        <f>STOA!J43</f>
        <v>5.93</v>
      </c>
      <c r="AB43" s="117">
        <f>-STOA!P43</f>
        <v>0</v>
      </c>
      <c r="AC43">
        <f t="shared" si="0"/>
        <v>10.206456854594315</v>
      </c>
      <c r="AD43">
        <f t="shared" si="1"/>
        <v>1119.4850138001084</v>
      </c>
      <c r="AE43">
        <f>'IDT-1'!F43</f>
        <v>17.849</v>
      </c>
      <c r="AF43" s="26"/>
      <c r="AG43">
        <f t="shared" si="2"/>
        <v>1137.3340138001083</v>
      </c>
      <c r="AI43" s="75">
        <f>PXIL!J43</f>
        <v>0</v>
      </c>
      <c r="AJ43" s="75">
        <f>PXIL!P43</f>
        <v>0</v>
      </c>
      <c r="AK43" s="75">
        <f>RTM_IEX!J43</f>
        <v>0</v>
      </c>
      <c r="AL43" s="75">
        <f>RTM_IEX!P43</f>
        <v>-15</v>
      </c>
      <c r="AM43" s="75">
        <f>RTM_PXI!J43</f>
        <v>0</v>
      </c>
      <c r="AN43" s="75">
        <f>RTM_PXI!P43</f>
        <v>0</v>
      </c>
      <c r="AO43" s="192">
        <f>GDAM_IEX!J43</f>
        <v>0</v>
      </c>
      <c r="AP43" s="192">
        <f>GDAM_IEX!P43</f>
        <v>0</v>
      </c>
      <c r="AQ43" s="192">
        <f>GDAM_PXI!J43</f>
        <v>0</v>
      </c>
      <c r="AR43" s="192">
        <f>GDAM_PXI!P43</f>
        <v>0</v>
      </c>
    </row>
    <row r="44" spans="1:44">
      <c r="A44" t="s">
        <v>86</v>
      </c>
      <c r="E44">
        <f>GT_NG!T44</f>
        <v>12.074453736174803</v>
      </c>
      <c r="F44">
        <f>GT_Spot!T44</f>
        <v>0</v>
      </c>
      <c r="G44">
        <f>PPCL_NG!T44</f>
        <v>0</v>
      </c>
      <c r="H44">
        <f>PPCL_Spot!T44</f>
        <v>0</v>
      </c>
      <c r="I44">
        <f>Bawana_NG!T44</f>
        <v>69.599999999999994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TPDDL_ISGS_exbus!BB44</f>
        <v>228.6470169185279</v>
      </c>
      <c r="P44" s="77">
        <v>74.78</v>
      </c>
      <c r="Q44" s="77">
        <v>26.64</v>
      </c>
      <c r="R44" s="80">
        <v>19.199999999999996</v>
      </c>
      <c r="S44" s="80">
        <v>0</v>
      </c>
      <c r="T44" s="78">
        <f>SUMPRODUCT(LTA!F44:AJ44,LTA!F$101:AJ$101,LTA!F$105:AJ$105)</f>
        <v>95.210000000000008</v>
      </c>
      <c r="U44" s="78">
        <f>SUMPRODUCT(LTA!F44:AJ44,LTA!F$102:AJ$102,LTA!F$105:AJ$105)</f>
        <v>507.39</v>
      </c>
      <c r="V44" s="108">
        <f>SUMPRODUCT(MTOA!B44:G44,MTOA!B$102:G$102,MTOA!B$105:G$105)</f>
        <v>0</v>
      </c>
      <c r="W44" s="108">
        <f>SUMPRODUCT(MTOA!B44:G44,MTOA!B$101:G$101,MTOA!B$105:G$105)</f>
        <v>0</v>
      </c>
      <c r="X44">
        <v>0</v>
      </c>
      <c r="Y44" s="75">
        <f>IEX!J44</f>
        <v>115.51</v>
      </c>
      <c r="Z44" s="75">
        <f>IEX!P44</f>
        <v>0</v>
      </c>
      <c r="AA44" s="117">
        <f>STOA!J44</f>
        <v>5.93</v>
      </c>
      <c r="AB44" s="117">
        <f>-STOA!P44</f>
        <v>0</v>
      </c>
      <c r="AC44">
        <f t="shared" si="0"/>
        <v>10.290908941761383</v>
      </c>
      <c r="AD44">
        <f t="shared" si="1"/>
        <v>1159.1305617129412</v>
      </c>
      <c r="AE44">
        <f>'IDT-1'!F44</f>
        <v>17.849</v>
      </c>
      <c r="AF44" s="26"/>
      <c r="AG44">
        <f t="shared" si="2"/>
        <v>1176.9795617129412</v>
      </c>
      <c r="AI44" s="75">
        <f>PXIL!J44</f>
        <v>0</v>
      </c>
      <c r="AJ44" s="75">
        <f>PXIL!P44</f>
        <v>0</v>
      </c>
      <c r="AK44" s="75">
        <f>RTM_IEX!J44</f>
        <v>14.44</v>
      </c>
      <c r="AL44" s="75">
        <f>RTM_IEX!P44</f>
        <v>0</v>
      </c>
      <c r="AM44" s="75">
        <f>RTM_PXI!J44</f>
        <v>0</v>
      </c>
      <c r="AN44" s="75">
        <f>RTM_PXI!P44</f>
        <v>0</v>
      </c>
      <c r="AO44" s="192">
        <f>GDAM_IEX!J44</f>
        <v>0</v>
      </c>
      <c r="AP44" s="192">
        <f>GDAM_IEX!P44</f>
        <v>0</v>
      </c>
      <c r="AQ44" s="192">
        <f>GDAM_PXI!J44</f>
        <v>0</v>
      </c>
      <c r="AR44" s="192">
        <f>GDAM_PXI!P44</f>
        <v>0</v>
      </c>
    </row>
    <row r="45" spans="1:44">
      <c r="A45" t="s">
        <v>87</v>
      </c>
      <c r="E45">
        <f>GT_NG!T45</f>
        <v>12.079866888519133</v>
      </c>
      <c r="F45">
        <f>GT_Spot!T45</f>
        <v>0</v>
      </c>
      <c r="G45">
        <f>PPCL_NG!T45</f>
        <v>0</v>
      </c>
      <c r="H45">
        <f>PPCL_Spot!T45</f>
        <v>0</v>
      </c>
      <c r="I45">
        <f>Bawana_NG!T45</f>
        <v>69.599999999999994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TPDDL_ISGS_exbus!BB45</f>
        <v>230.27702713587558</v>
      </c>
      <c r="P45" s="77">
        <v>74.78</v>
      </c>
      <c r="Q45" s="77">
        <v>26.64</v>
      </c>
      <c r="R45" s="80">
        <v>19.199999999999996</v>
      </c>
      <c r="S45" s="80">
        <v>0</v>
      </c>
      <c r="T45" s="78">
        <f>SUMPRODUCT(LTA!F45:AJ45,LTA!F$101:AJ$101,LTA!F$105:AJ$105)</f>
        <v>96.45</v>
      </c>
      <c r="U45" s="78">
        <f>SUMPRODUCT(LTA!F45:AJ45,LTA!F$102:AJ$102,LTA!F$105:AJ$105)</f>
        <v>513.82000000000005</v>
      </c>
      <c r="V45" s="108">
        <f>SUMPRODUCT(MTOA!B45:G45,MTOA!B$102:G$102,MTOA!B$105:G$105)</f>
        <v>0</v>
      </c>
      <c r="W45" s="108">
        <f>SUMPRODUCT(MTOA!B45:G45,MTOA!B$101:G$101,MTOA!B$105:G$105)</f>
        <v>0</v>
      </c>
      <c r="X45">
        <v>0</v>
      </c>
      <c r="Y45" s="75">
        <f>IEX!J45</f>
        <v>113.59</v>
      </c>
      <c r="Z45" s="75">
        <f>IEX!P45</f>
        <v>0</v>
      </c>
      <c r="AA45" s="117">
        <f>STOA!J45</f>
        <v>5.93</v>
      </c>
      <c r="AB45" s="117">
        <f>-STOA!P45</f>
        <v>0</v>
      </c>
      <c r="AC45">
        <f t="shared" si="0"/>
        <v>10.652284667414675</v>
      </c>
      <c r="AD45">
        <f t="shared" si="1"/>
        <v>1199.8346093569799</v>
      </c>
      <c r="AE45">
        <f>'IDT-1'!F45</f>
        <v>17.849</v>
      </c>
      <c r="AF45" s="26"/>
      <c r="AG45">
        <f t="shared" si="2"/>
        <v>1217.6836093569798</v>
      </c>
      <c r="AI45" s="75">
        <f>PXIL!J45</f>
        <v>0</v>
      </c>
      <c r="AJ45" s="75">
        <f>PXIL!P45</f>
        <v>0</v>
      </c>
      <c r="AK45" s="75">
        <f>RTM_IEX!J45</f>
        <v>48.12</v>
      </c>
      <c r="AL45" s="75">
        <f>RTM_IEX!P45</f>
        <v>0</v>
      </c>
      <c r="AM45" s="75">
        <f>RTM_PXI!J45</f>
        <v>0</v>
      </c>
      <c r="AN45" s="75">
        <f>RTM_PXI!P45</f>
        <v>0</v>
      </c>
      <c r="AO45" s="192">
        <f>GDAM_IEX!J45</f>
        <v>0</v>
      </c>
      <c r="AP45" s="192">
        <f>GDAM_IEX!P45</f>
        <v>0</v>
      </c>
      <c r="AQ45" s="192">
        <f>GDAM_PXI!J45</f>
        <v>0</v>
      </c>
      <c r="AR45" s="192">
        <f>GDAM_PXI!P45</f>
        <v>0</v>
      </c>
    </row>
    <row r="46" spans="1:44">
      <c r="A46" t="s">
        <v>88</v>
      </c>
      <c r="E46">
        <f>GT_NG!T46</f>
        <v>12.079866888519133</v>
      </c>
      <c r="F46">
        <f>GT_Spot!T46</f>
        <v>0</v>
      </c>
      <c r="G46">
        <f>PPCL_NG!T46</f>
        <v>0</v>
      </c>
      <c r="H46">
        <f>PPCL_Spot!T46</f>
        <v>0</v>
      </c>
      <c r="I46">
        <f>Bawana_NG!T46</f>
        <v>69.599999999999994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TPDDL_ISGS_exbus!BB46</f>
        <v>230.27702713587558</v>
      </c>
      <c r="P46" s="77">
        <v>74.78</v>
      </c>
      <c r="Q46" s="77">
        <v>26.64</v>
      </c>
      <c r="R46" s="80">
        <v>19.199999999999996</v>
      </c>
      <c r="S46" s="80">
        <v>0</v>
      </c>
      <c r="T46" s="78">
        <f>SUMPRODUCT(LTA!F46:AJ46,LTA!F$101:AJ$101,LTA!F$105:AJ$105)</f>
        <v>95.62</v>
      </c>
      <c r="U46" s="78">
        <f>SUMPRODUCT(LTA!F46:AJ46,LTA!F$102:AJ$102,LTA!F$105:AJ$105)</f>
        <v>517.34</v>
      </c>
      <c r="V46" s="108">
        <f>SUMPRODUCT(MTOA!B46:G46,MTOA!B$102:G$102,MTOA!B$105:G$105)</f>
        <v>0</v>
      </c>
      <c r="W46" s="108">
        <f>SUMPRODUCT(MTOA!B46:G46,MTOA!B$101:G$101,MTOA!B$105:G$105)</f>
        <v>0</v>
      </c>
      <c r="X46">
        <v>0</v>
      </c>
      <c r="Y46" s="75">
        <f>IEX!J46</f>
        <v>115.51</v>
      </c>
      <c r="Z46" s="75">
        <f>IEX!P46</f>
        <v>0</v>
      </c>
      <c r="AA46" s="117">
        <f>STOA!J46</f>
        <v>5.93</v>
      </c>
      <c r="AB46" s="117">
        <f>-STOA!P46</f>
        <v>0</v>
      </c>
      <c r="AC46">
        <f t="shared" si="0"/>
        <v>10.692940667414675</v>
      </c>
      <c r="AD46">
        <f t="shared" si="1"/>
        <v>1204.4139533569803</v>
      </c>
      <c r="AE46">
        <f>'IDT-1'!F46</f>
        <v>17.849</v>
      </c>
      <c r="AF46" s="26"/>
      <c r="AG46">
        <f t="shared" si="2"/>
        <v>1222.2629533569802</v>
      </c>
      <c r="AI46" s="75">
        <f>PXIL!J46</f>
        <v>0</v>
      </c>
      <c r="AJ46" s="75">
        <f>PXIL!P46</f>
        <v>0</v>
      </c>
      <c r="AK46" s="75">
        <f>RTM_IEX!J46</f>
        <v>48.13</v>
      </c>
      <c r="AL46" s="75">
        <f>RTM_IEX!P46</f>
        <v>0</v>
      </c>
      <c r="AM46" s="75">
        <f>RTM_PXI!J46</f>
        <v>0</v>
      </c>
      <c r="AN46" s="75">
        <f>RTM_PXI!P46</f>
        <v>0</v>
      </c>
      <c r="AO46" s="192">
        <f>GDAM_IEX!J46</f>
        <v>0</v>
      </c>
      <c r="AP46" s="192">
        <f>GDAM_IEX!P46</f>
        <v>0</v>
      </c>
      <c r="AQ46" s="192">
        <f>GDAM_PXI!J46</f>
        <v>0</v>
      </c>
      <c r="AR46" s="192">
        <f>GDAM_PXI!P46</f>
        <v>0</v>
      </c>
    </row>
    <row r="47" spans="1:44">
      <c r="A47" t="s">
        <v>89</v>
      </c>
      <c r="E47">
        <f>GT_NG!T47</f>
        <v>12.079866888519133</v>
      </c>
      <c r="F47">
        <f>GT_Spot!T47</f>
        <v>0</v>
      </c>
      <c r="G47">
        <f>PPCL_NG!T47</f>
        <v>0</v>
      </c>
      <c r="H47">
        <f>PPCL_Spot!T47</f>
        <v>0</v>
      </c>
      <c r="I47">
        <f>Bawana_NG!T47</f>
        <v>69.599999999999994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TPDDL_ISGS_exbus!BB47</f>
        <v>240.04464196333234</v>
      </c>
      <c r="P47" s="77">
        <v>74.78</v>
      </c>
      <c r="Q47" s="77">
        <v>26.64</v>
      </c>
      <c r="R47" s="80">
        <v>19.199999999999996</v>
      </c>
      <c r="S47" s="80">
        <v>0</v>
      </c>
      <c r="T47" s="78">
        <f>SUMPRODUCT(LTA!F47:AJ47,LTA!F$101:AJ$101,LTA!F$105:AJ$105)</f>
        <v>95.97</v>
      </c>
      <c r="U47" s="78">
        <f>SUMPRODUCT(LTA!F47:AJ47,LTA!F$102:AJ$102,LTA!F$105:AJ$105)</f>
        <v>520.3599999999999</v>
      </c>
      <c r="V47" s="108">
        <f>SUMPRODUCT(MTOA!B47:G47,MTOA!B$102:G$102,MTOA!B$105:G$105)</f>
        <v>0</v>
      </c>
      <c r="W47" s="108">
        <f>SUMPRODUCT(MTOA!B47:G47,MTOA!B$101:G$101,MTOA!B$105:G$105)</f>
        <v>0</v>
      </c>
      <c r="X47">
        <v>0</v>
      </c>
      <c r="Y47" s="75">
        <f>IEX!J47</f>
        <v>113.59</v>
      </c>
      <c r="Z47" s="75">
        <f>IEX!P47</f>
        <v>0</v>
      </c>
      <c r="AA47" s="117">
        <f>STOA!J47</f>
        <v>5.93</v>
      </c>
      <c r="AB47" s="117">
        <f>-STOA!P47</f>
        <v>0</v>
      </c>
      <c r="AC47">
        <f t="shared" si="0"/>
        <v>10.590064865951176</v>
      </c>
      <c r="AD47">
        <f t="shared" si="1"/>
        <v>1142.6044439859002</v>
      </c>
      <c r="AE47">
        <f>'IDT-1'!F47</f>
        <v>22.425999999999998</v>
      </c>
      <c r="AF47" s="26"/>
      <c r="AG47">
        <f t="shared" si="2"/>
        <v>1165.0304439859001</v>
      </c>
      <c r="AI47" s="75">
        <f>PXIL!J47</f>
        <v>0</v>
      </c>
      <c r="AJ47" s="75">
        <f>PXIL!P47</f>
        <v>0</v>
      </c>
      <c r="AK47" s="75">
        <f>RTM_IEX!J47</f>
        <v>0</v>
      </c>
      <c r="AL47" s="75">
        <f>RTM_IEX!P47</f>
        <v>-25</v>
      </c>
      <c r="AM47" s="75">
        <f>RTM_PXI!J47</f>
        <v>0</v>
      </c>
      <c r="AN47" s="75">
        <f>RTM_PXI!P47</f>
        <v>0</v>
      </c>
      <c r="AO47" s="192">
        <f>GDAM_IEX!J47</f>
        <v>0</v>
      </c>
      <c r="AP47" s="192">
        <f>GDAM_IEX!P47</f>
        <v>0</v>
      </c>
      <c r="AQ47" s="192">
        <f>GDAM_PXI!J47</f>
        <v>0</v>
      </c>
      <c r="AR47" s="192">
        <f>GDAM_PXI!P47</f>
        <v>0</v>
      </c>
    </row>
    <row r="48" spans="1:44">
      <c r="A48" t="s">
        <v>90</v>
      </c>
      <c r="E48">
        <f>GT_NG!T48</f>
        <v>12.079866888519133</v>
      </c>
      <c r="F48">
        <f>GT_Spot!T48</f>
        <v>0</v>
      </c>
      <c r="G48">
        <f>PPCL_NG!T48</f>
        <v>0</v>
      </c>
      <c r="H48">
        <f>PPCL_Spot!T48</f>
        <v>0</v>
      </c>
      <c r="I48">
        <f>Bawana_NG!T48</f>
        <v>69.599999999999994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TPDDL_ISGS_exbus!BB48</f>
        <v>240.04464196333234</v>
      </c>
      <c r="P48" s="77">
        <v>74.78</v>
      </c>
      <c r="Q48" s="77">
        <v>26.64</v>
      </c>
      <c r="R48" s="80">
        <v>19.199999999999996</v>
      </c>
      <c r="S48" s="80">
        <v>0</v>
      </c>
      <c r="T48" s="78">
        <f>SUMPRODUCT(LTA!F48:AJ48,LTA!F$101:AJ$101,LTA!F$105:AJ$105)</f>
        <v>96.300000000000011</v>
      </c>
      <c r="U48" s="78">
        <f>SUMPRODUCT(LTA!F48:AJ48,LTA!F$102:AJ$102,LTA!F$105:AJ$105)</f>
        <v>522.77</v>
      </c>
      <c r="V48" s="108">
        <f>SUMPRODUCT(MTOA!B48:G48,MTOA!B$102:G$102,MTOA!B$105:G$105)</f>
        <v>0</v>
      </c>
      <c r="W48" s="108">
        <f>SUMPRODUCT(MTOA!B48:G48,MTOA!B$101:G$101,MTOA!B$105:G$105)</f>
        <v>0</v>
      </c>
      <c r="X48">
        <v>0</v>
      </c>
      <c r="Y48" s="75">
        <f>IEX!J48</f>
        <v>108.77</v>
      </c>
      <c r="Z48" s="75">
        <f>IEX!P48</f>
        <v>0</v>
      </c>
      <c r="AA48" s="117">
        <f>STOA!J48</f>
        <v>5.93</v>
      </c>
      <c r="AB48" s="117">
        <f>-STOA!P48</f>
        <v>0</v>
      </c>
      <c r="AC48">
        <f t="shared" si="0"/>
        <v>10.688695677896295</v>
      </c>
      <c r="AD48">
        <f t="shared" si="1"/>
        <v>1203.9358131739552</v>
      </c>
      <c r="AE48">
        <f>'IDT-1'!F48</f>
        <v>22.425999999999998</v>
      </c>
      <c r="AF48" s="26"/>
      <c r="AG48">
        <f t="shared" si="2"/>
        <v>1226.3618131739552</v>
      </c>
      <c r="AI48" s="75">
        <f>PXIL!J48</f>
        <v>0</v>
      </c>
      <c r="AJ48" s="75">
        <f>PXIL!P48</f>
        <v>0</v>
      </c>
      <c r="AK48" s="75">
        <f>RTM_IEX!J48</f>
        <v>38.51</v>
      </c>
      <c r="AL48" s="75">
        <f>RTM_IEX!P48</f>
        <v>0</v>
      </c>
      <c r="AM48" s="75">
        <f>RTM_PXI!J48</f>
        <v>0</v>
      </c>
      <c r="AN48" s="75">
        <f>RTM_PXI!P48</f>
        <v>0</v>
      </c>
      <c r="AO48" s="192">
        <f>GDAM_IEX!J48</f>
        <v>0</v>
      </c>
      <c r="AP48" s="192">
        <f>GDAM_IEX!P48</f>
        <v>0</v>
      </c>
      <c r="AQ48" s="192">
        <f>GDAM_PXI!J48</f>
        <v>0</v>
      </c>
      <c r="AR48" s="192">
        <f>GDAM_PXI!P48</f>
        <v>0</v>
      </c>
    </row>
    <row r="49" spans="1:44">
      <c r="A49" t="s">
        <v>91</v>
      </c>
      <c r="E49">
        <f>GT_NG!T49</f>
        <v>12.079866888519133</v>
      </c>
      <c r="F49">
        <f>GT_Spot!T49</f>
        <v>0</v>
      </c>
      <c r="G49">
        <f>PPCL_NG!T49</f>
        <v>0</v>
      </c>
      <c r="H49">
        <f>PPCL_Spot!T49</f>
        <v>0</v>
      </c>
      <c r="I49">
        <f>Bawana_NG!T49</f>
        <v>69.599999999999994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TPDDL_ISGS_exbus!BB49</f>
        <v>231.72898126441845</v>
      </c>
      <c r="P49" s="77">
        <v>74.78</v>
      </c>
      <c r="Q49" s="77">
        <v>26.64</v>
      </c>
      <c r="R49" s="80">
        <v>19.199999999999996</v>
      </c>
      <c r="S49" s="80">
        <v>0</v>
      </c>
      <c r="T49" s="78">
        <f>SUMPRODUCT(LTA!F49:AJ49,LTA!F$101:AJ$101,LTA!F$105:AJ$105)</f>
        <v>96.62</v>
      </c>
      <c r="U49" s="78">
        <f>SUMPRODUCT(LTA!F49:AJ49,LTA!F$102:AJ$102,LTA!F$105:AJ$105)</f>
        <v>524.26</v>
      </c>
      <c r="V49" s="108">
        <f>SUMPRODUCT(MTOA!B49:G49,MTOA!B$102:G$102,MTOA!B$105:G$105)</f>
        <v>0</v>
      </c>
      <c r="W49" s="108">
        <f>SUMPRODUCT(MTOA!B49:G49,MTOA!B$101:G$101,MTOA!B$105:G$105)</f>
        <v>0</v>
      </c>
      <c r="X49">
        <v>0</v>
      </c>
      <c r="Y49" s="75">
        <f>IEX!J49</f>
        <v>103.96</v>
      </c>
      <c r="Z49" s="75">
        <f>IEX!P49</f>
        <v>0</v>
      </c>
      <c r="AA49" s="117">
        <f>STOA!J49</f>
        <v>5.93</v>
      </c>
      <c r="AB49" s="117">
        <f>-STOA!P49</f>
        <v>0</v>
      </c>
      <c r="AC49">
        <f t="shared" si="0"/>
        <v>10.589029863745852</v>
      </c>
      <c r="AD49">
        <f t="shared" si="1"/>
        <v>1192.7098182891916</v>
      </c>
      <c r="AE49">
        <f>'IDT-1'!F49</f>
        <v>20.138000000000002</v>
      </c>
      <c r="AF49" s="26"/>
      <c r="AG49">
        <f t="shared" si="2"/>
        <v>1212.8478182891915</v>
      </c>
      <c r="AI49" s="75">
        <f>PXIL!J49</f>
        <v>0</v>
      </c>
      <c r="AJ49" s="75">
        <f>PXIL!P49</f>
        <v>0</v>
      </c>
      <c r="AK49" s="75">
        <f>RTM_IEX!J49</f>
        <v>38.5</v>
      </c>
      <c r="AL49" s="75">
        <f>RTM_IEX!P49</f>
        <v>0</v>
      </c>
      <c r="AM49" s="75">
        <f>RTM_PXI!J49</f>
        <v>0</v>
      </c>
      <c r="AN49" s="75">
        <f>RTM_PXI!P49</f>
        <v>0</v>
      </c>
      <c r="AO49" s="192">
        <f>GDAM_IEX!J49</f>
        <v>0</v>
      </c>
      <c r="AP49" s="192">
        <f>GDAM_IEX!P49</f>
        <v>0</v>
      </c>
      <c r="AQ49" s="192">
        <f>GDAM_PXI!J49</f>
        <v>0</v>
      </c>
      <c r="AR49" s="192">
        <f>GDAM_PXI!P49</f>
        <v>0</v>
      </c>
    </row>
    <row r="50" spans="1:44">
      <c r="A50" t="s">
        <v>92</v>
      </c>
      <c r="E50">
        <f>GT_NG!T50</f>
        <v>12.079866888519133</v>
      </c>
      <c r="F50">
        <f>GT_Spot!T50</f>
        <v>0</v>
      </c>
      <c r="G50">
        <f>PPCL_NG!T50</f>
        <v>0</v>
      </c>
      <c r="H50">
        <f>PPCL_Spot!T50</f>
        <v>0</v>
      </c>
      <c r="I50">
        <f>Bawana_NG!T50</f>
        <v>69.599999999999994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TPDDL_ISGS_exbus!BB50</f>
        <v>231.56790450107337</v>
      </c>
      <c r="P50" s="77">
        <v>74.78</v>
      </c>
      <c r="Q50" s="77">
        <v>26.64</v>
      </c>
      <c r="R50" s="80">
        <v>19.199999999999996</v>
      </c>
      <c r="S50" s="80">
        <v>0</v>
      </c>
      <c r="T50" s="78">
        <f>SUMPRODUCT(LTA!F50:AJ50,LTA!F$101:AJ$101,LTA!F$105:AJ$105)</f>
        <v>96.7</v>
      </c>
      <c r="U50" s="78">
        <f>SUMPRODUCT(LTA!F50:AJ50,LTA!F$102:AJ$102,LTA!F$105:AJ$105)</f>
        <v>525.40000000000009</v>
      </c>
      <c r="V50" s="108">
        <f>SUMPRODUCT(MTOA!B50:G50,MTOA!B$102:G$102,MTOA!B$105:G$105)</f>
        <v>0</v>
      </c>
      <c r="W50" s="108">
        <f>SUMPRODUCT(MTOA!B50:G50,MTOA!B$101:G$101,MTOA!B$105:G$105)</f>
        <v>0</v>
      </c>
      <c r="X50">
        <v>0</v>
      </c>
      <c r="Y50" s="75">
        <f>IEX!J50</f>
        <v>99.15</v>
      </c>
      <c r="Z50" s="75">
        <f>IEX!P50</f>
        <v>0</v>
      </c>
      <c r="AA50" s="117">
        <f>STOA!J50</f>
        <v>5.93</v>
      </c>
      <c r="AB50" s="117">
        <f>-STOA!P50</f>
        <v>0</v>
      </c>
      <c r="AC50">
        <f t="shared" si="0"/>
        <v>10.556108388228418</v>
      </c>
      <c r="AD50">
        <f t="shared" si="1"/>
        <v>1189.0016630013642</v>
      </c>
      <c r="AE50">
        <f>'IDT-1'!F50</f>
        <v>15.561</v>
      </c>
      <c r="AF50" s="26"/>
      <c r="AG50">
        <f t="shared" si="2"/>
        <v>1204.5626630013642</v>
      </c>
      <c r="AI50" s="75">
        <f>PXIL!J50</f>
        <v>0</v>
      </c>
      <c r="AJ50" s="75">
        <f>PXIL!P50</f>
        <v>0</v>
      </c>
      <c r="AK50" s="75">
        <f>RTM_IEX!J50</f>
        <v>38.51</v>
      </c>
      <c r="AL50" s="75">
        <f>RTM_IEX!P50</f>
        <v>0</v>
      </c>
      <c r="AM50" s="75">
        <f>RTM_PXI!J50</f>
        <v>0</v>
      </c>
      <c r="AN50" s="75">
        <f>RTM_PXI!P50</f>
        <v>0</v>
      </c>
      <c r="AO50" s="192">
        <f>GDAM_IEX!J50</f>
        <v>0</v>
      </c>
      <c r="AP50" s="192">
        <f>GDAM_IEX!P50</f>
        <v>0</v>
      </c>
      <c r="AQ50" s="192">
        <f>GDAM_PXI!J50</f>
        <v>0</v>
      </c>
      <c r="AR50" s="192">
        <f>GDAM_PXI!P50</f>
        <v>0</v>
      </c>
    </row>
    <row r="51" spans="1:44">
      <c r="A51" t="s">
        <v>93</v>
      </c>
      <c r="E51">
        <f>GT_NG!T51</f>
        <v>12.079866888519133</v>
      </c>
      <c r="F51">
        <f>GT_Spot!T51</f>
        <v>0</v>
      </c>
      <c r="G51">
        <f>PPCL_NG!T51</f>
        <v>0</v>
      </c>
      <c r="H51">
        <f>PPCL_Spot!T51</f>
        <v>0</v>
      </c>
      <c r="I51">
        <f>Bawana_NG!T51</f>
        <v>69.599999999999994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TPDDL_ISGS_exbus!BB51</f>
        <v>228.4822526910184</v>
      </c>
      <c r="P51" s="77">
        <v>74.78</v>
      </c>
      <c r="Q51" s="77">
        <v>26.64</v>
      </c>
      <c r="R51" s="80">
        <v>19.199999999999996</v>
      </c>
      <c r="S51" s="80">
        <v>0</v>
      </c>
      <c r="T51" s="78">
        <f>SUMPRODUCT(LTA!F51:AJ51,LTA!F$101:AJ$101,LTA!F$105:AJ$105)</f>
        <v>96.75</v>
      </c>
      <c r="U51" s="78">
        <f>SUMPRODUCT(LTA!F51:AJ51,LTA!F$102:AJ$102,LTA!F$105:AJ$105)</f>
        <v>520.6400000000001</v>
      </c>
      <c r="V51" s="108">
        <f>SUMPRODUCT(MTOA!B51:G51,MTOA!B$102:G$102,MTOA!B$105:G$105)</f>
        <v>0</v>
      </c>
      <c r="W51" s="108">
        <f>SUMPRODUCT(MTOA!B51:G51,MTOA!B$101:G$101,MTOA!B$105:G$105)</f>
        <v>0</v>
      </c>
      <c r="X51">
        <v>0</v>
      </c>
      <c r="Y51" s="75">
        <f>IEX!J51</f>
        <v>81.819999999999993</v>
      </c>
      <c r="Z51" s="75">
        <f>IEX!P51</f>
        <v>0</v>
      </c>
      <c r="AA51" s="117">
        <f>STOA!J51</f>
        <v>5.93</v>
      </c>
      <c r="AB51" s="117">
        <f>-STOA!P51</f>
        <v>0</v>
      </c>
      <c r="AC51">
        <f t="shared" si="0"/>
        <v>10.173677202743837</v>
      </c>
      <c r="AD51">
        <f t="shared" si="1"/>
        <v>1105.7484423767937</v>
      </c>
      <c r="AE51">
        <f>'IDT-1'!F51</f>
        <v>17.849</v>
      </c>
      <c r="AF51" s="26"/>
      <c r="AG51">
        <f t="shared" si="2"/>
        <v>1123.5974423767937</v>
      </c>
      <c r="AI51" s="75">
        <f>PXIL!J51</f>
        <v>0</v>
      </c>
      <c r="AJ51" s="75">
        <f>PXIL!P51</f>
        <v>0</v>
      </c>
      <c r="AK51" s="75">
        <f>RTM_IEX!J51</f>
        <v>0</v>
      </c>
      <c r="AL51" s="75">
        <f>RTM_IEX!P51</f>
        <v>-20</v>
      </c>
      <c r="AM51" s="75">
        <f>RTM_PXI!J51</f>
        <v>0</v>
      </c>
      <c r="AN51" s="75">
        <f>RTM_PXI!P51</f>
        <v>0</v>
      </c>
      <c r="AO51" s="192">
        <f>GDAM_IEX!J51</f>
        <v>0</v>
      </c>
      <c r="AP51" s="192">
        <f>GDAM_IEX!P51</f>
        <v>0</v>
      </c>
      <c r="AQ51" s="192">
        <f>GDAM_PXI!J51</f>
        <v>0</v>
      </c>
      <c r="AR51" s="192">
        <f>GDAM_PXI!P51</f>
        <v>0</v>
      </c>
    </row>
    <row r="52" spans="1:44">
      <c r="A52" t="s">
        <v>94</v>
      </c>
      <c r="E52">
        <f>GT_NG!T52</f>
        <v>12.079866888519133</v>
      </c>
      <c r="F52">
        <f>GT_Spot!T52</f>
        <v>0</v>
      </c>
      <c r="G52">
        <f>PPCL_NG!T52</f>
        <v>0</v>
      </c>
      <c r="H52">
        <f>PPCL_Spot!T52</f>
        <v>0</v>
      </c>
      <c r="I52">
        <f>Bawana_NG!T52</f>
        <v>69.599999999999994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TPDDL_ISGS_exbus!BB52</f>
        <v>228.48225269101837</v>
      </c>
      <c r="P52" s="77">
        <v>74.78</v>
      </c>
      <c r="Q52" s="77">
        <v>26.64</v>
      </c>
      <c r="R52" s="80">
        <v>19.199999999999996</v>
      </c>
      <c r="S52" s="80">
        <v>0</v>
      </c>
      <c r="T52" s="78">
        <f>SUMPRODUCT(LTA!F52:AJ52,LTA!F$101:AJ$101,LTA!F$105:AJ$105)</f>
        <v>96.75</v>
      </c>
      <c r="U52" s="78">
        <f>SUMPRODUCT(LTA!F52:AJ52,LTA!F$102:AJ$102,LTA!F$105:AJ$105)</f>
        <v>521.29</v>
      </c>
      <c r="V52" s="108">
        <f>SUMPRODUCT(MTOA!B52:G52,MTOA!B$102:G$102,MTOA!B$105:G$105)</f>
        <v>0</v>
      </c>
      <c r="W52" s="108">
        <f>SUMPRODUCT(MTOA!B52:G52,MTOA!B$101:G$101,MTOA!B$105:G$105)</f>
        <v>0</v>
      </c>
      <c r="X52">
        <v>0</v>
      </c>
      <c r="Y52" s="75">
        <f>IEX!J52</f>
        <v>69.31</v>
      </c>
      <c r="Z52" s="75">
        <f>IEX!P52</f>
        <v>0</v>
      </c>
      <c r="AA52" s="117">
        <f>STOA!J52</f>
        <v>5.93</v>
      </c>
      <c r="AB52" s="117">
        <f>-STOA!P52</f>
        <v>0</v>
      </c>
      <c r="AC52">
        <f t="shared" si="0"/>
        <v>10.145802652299931</v>
      </c>
      <c r="AD52">
        <f t="shared" si="1"/>
        <v>1142.7863169272375</v>
      </c>
      <c r="AE52">
        <f>'IDT-1'!F52</f>
        <v>20.138000000000002</v>
      </c>
      <c r="AF52" s="26"/>
      <c r="AG52">
        <f t="shared" si="2"/>
        <v>1162.9243169272374</v>
      </c>
      <c r="AI52" s="75">
        <f>PXIL!J52</f>
        <v>0</v>
      </c>
      <c r="AJ52" s="75">
        <f>PXIL!P52</f>
        <v>0</v>
      </c>
      <c r="AK52" s="75">
        <f>RTM_IEX!J52</f>
        <v>28.87</v>
      </c>
      <c r="AL52" s="75">
        <f>RTM_IEX!P52</f>
        <v>0</v>
      </c>
      <c r="AM52" s="75">
        <f>RTM_PXI!J52</f>
        <v>0</v>
      </c>
      <c r="AN52" s="75">
        <f>RTM_PXI!P52</f>
        <v>0</v>
      </c>
      <c r="AO52" s="192">
        <f>GDAM_IEX!J52</f>
        <v>0</v>
      </c>
      <c r="AP52" s="192">
        <f>GDAM_IEX!P52</f>
        <v>0</v>
      </c>
      <c r="AQ52" s="192">
        <f>GDAM_PXI!J52</f>
        <v>0</v>
      </c>
      <c r="AR52" s="192">
        <f>GDAM_PXI!P52</f>
        <v>0</v>
      </c>
    </row>
    <row r="53" spans="1:44">
      <c r="A53" t="s">
        <v>95</v>
      </c>
      <c r="E53">
        <f>GT_NG!T53</f>
        <v>12.079866888519133</v>
      </c>
      <c r="F53">
        <f>GT_Spot!T53</f>
        <v>0</v>
      </c>
      <c r="G53">
        <f>PPCL_NG!T53</f>
        <v>0</v>
      </c>
      <c r="H53">
        <f>PPCL_Spot!T53</f>
        <v>0</v>
      </c>
      <c r="I53">
        <f>Bawana_NG!T53</f>
        <v>69.599999999999994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TPDDL_ISGS_exbus!BB53</f>
        <v>230.11245044461842</v>
      </c>
      <c r="P53" s="77">
        <v>74.78</v>
      </c>
      <c r="Q53" s="77">
        <v>26.64</v>
      </c>
      <c r="R53" s="80">
        <v>19.199999999999996</v>
      </c>
      <c r="S53" s="80">
        <v>0</v>
      </c>
      <c r="T53" s="78">
        <f>SUMPRODUCT(LTA!F53:AJ53,LTA!F$101:AJ$101,LTA!F$105:AJ$105)</f>
        <v>96.69</v>
      </c>
      <c r="U53" s="78">
        <f>SUMPRODUCT(LTA!F53:AJ53,LTA!F$102:AJ$102,LTA!F$105:AJ$105)</f>
        <v>520.07000000000005</v>
      </c>
      <c r="V53" s="108">
        <f>SUMPRODUCT(MTOA!B53:G53,MTOA!B$102:G$102,MTOA!B$105:G$105)</f>
        <v>0</v>
      </c>
      <c r="W53" s="108">
        <f>SUMPRODUCT(MTOA!B53:G53,MTOA!B$101:G$101,MTOA!B$105:G$105)</f>
        <v>0</v>
      </c>
      <c r="X53">
        <v>0</v>
      </c>
      <c r="Y53" s="75">
        <f>IEX!J53</f>
        <v>51.98</v>
      </c>
      <c r="Z53" s="75">
        <f>IEX!P53</f>
        <v>0</v>
      </c>
      <c r="AA53" s="117">
        <f>STOA!J53</f>
        <v>5.93</v>
      </c>
      <c r="AB53" s="117">
        <f>-STOA!P53</f>
        <v>0</v>
      </c>
      <c r="AC53">
        <f t="shared" si="0"/>
        <v>9.9964683925316109</v>
      </c>
      <c r="AD53">
        <f t="shared" si="1"/>
        <v>1125.9658489406061</v>
      </c>
      <c r="AE53">
        <f>'IDT-1'!F53</f>
        <v>22.425999999999998</v>
      </c>
      <c r="AF53" s="26"/>
      <c r="AG53">
        <f t="shared" si="2"/>
        <v>1148.391848940606</v>
      </c>
      <c r="AI53" s="75">
        <f>PXIL!J53</f>
        <v>0</v>
      </c>
      <c r="AJ53" s="75">
        <f>PXIL!P53</f>
        <v>0</v>
      </c>
      <c r="AK53" s="75">
        <f>RTM_IEX!J53</f>
        <v>28.88</v>
      </c>
      <c r="AL53" s="75">
        <f>RTM_IEX!P53</f>
        <v>0</v>
      </c>
      <c r="AM53" s="75">
        <f>RTM_PXI!J53</f>
        <v>0</v>
      </c>
      <c r="AN53" s="75">
        <f>RTM_PXI!P53</f>
        <v>0</v>
      </c>
      <c r="AO53" s="192">
        <f>GDAM_IEX!J53</f>
        <v>0</v>
      </c>
      <c r="AP53" s="192">
        <f>GDAM_IEX!P53</f>
        <v>0</v>
      </c>
      <c r="AQ53" s="192">
        <f>GDAM_PXI!J53</f>
        <v>0</v>
      </c>
      <c r="AR53" s="192">
        <f>GDAM_PXI!P53</f>
        <v>0</v>
      </c>
    </row>
    <row r="54" spans="1:44">
      <c r="A54" t="s">
        <v>96</v>
      </c>
      <c r="E54">
        <f>GT_NG!T54</f>
        <v>12.079866888519133</v>
      </c>
      <c r="F54">
        <f>GT_Spot!T54</f>
        <v>0</v>
      </c>
      <c r="G54">
        <f>PPCL_NG!T54</f>
        <v>0</v>
      </c>
      <c r="H54">
        <f>PPCL_Spot!T54</f>
        <v>0</v>
      </c>
      <c r="I54">
        <f>Bawana_NG!T54</f>
        <v>69.599999999999994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TPDDL_ISGS_exbus!BB54</f>
        <v>230.11245044461845</v>
      </c>
      <c r="P54" s="77">
        <v>74.78</v>
      </c>
      <c r="Q54" s="77">
        <v>26.64</v>
      </c>
      <c r="R54" s="80">
        <v>19.199999999999996</v>
      </c>
      <c r="S54" s="80">
        <v>0</v>
      </c>
      <c r="T54" s="78">
        <f>SUMPRODUCT(LTA!F54:AJ54,LTA!F$101:AJ$101,LTA!F$105:AJ$105)</f>
        <v>96.63</v>
      </c>
      <c r="U54" s="78">
        <f>SUMPRODUCT(LTA!F54:AJ54,LTA!F$102:AJ$102,LTA!F$105:AJ$105)</f>
        <v>519.51</v>
      </c>
      <c r="V54" s="108">
        <f>SUMPRODUCT(MTOA!B54:G54,MTOA!B$102:G$102,MTOA!B$105:G$105)</f>
        <v>0</v>
      </c>
      <c r="W54" s="108">
        <f>SUMPRODUCT(MTOA!B54:G54,MTOA!B$101:G$101,MTOA!B$105:G$105)</f>
        <v>0</v>
      </c>
      <c r="X54">
        <v>0</v>
      </c>
      <c r="Y54" s="75">
        <f>IEX!J54</f>
        <v>21.18</v>
      </c>
      <c r="Z54" s="75">
        <f>IEX!P54</f>
        <v>0</v>
      </c>
      <c r="AA54" s="117">
        <f>STOA!J54</f>
        <v>5.93</v>
      </c>
      <c r="AB54" s="117">
        <f>-STOA!P54</f>
        <v>0</v>
      </c>
      <c r="AC54">
        <f t="shared" si="0"/>
        <v>9.8046283925316136</v>
      </c>
      <c r="AD54">
        <f t="shared" si="1"/>
        <v>1104.3576889406061</v>
      </c>
      <c r="AE54">
        <f>'IDT-1'!F54</f>
        <v>27.003</v>
      </c>
      <c r="AF54" s="26"/>
      <c r="AG54">
        <f t="shared" si="2"/>
        <v>1131.360688940606</v>
      </c>
      <c r="AI54" s="75">
        <f>PXIL!J54</f>
        <v>0</v>
      </c>
      <c r="AJ54" s="75">
        <f>PXIL!P54</f>
        <v>0</v>
      </c>
      <c r="AK54" s="75">
        <f>RTM_IEX!J54</f>
        <v>38.5</v>
      </c>
      <c r="AL54" s="75">
        <f>RTM_IEX!P54</f>
        <v>0</v>
      </c>
      <c r="AM54" s="75">
        <f>RTM_PXI!J54</f>
        <v>0</v>
      </c>
      <c r="AN54" s="75">
        <f>RTM_PXI!P54</f>
        <v>0</v>
      </c>
      <c r="AO54" s="192">
        <f>GDAM_IEX!J54</f>
        <v>0</v>
      </c>
      <c r="AP54" s="192">
        <f>GDAM_IEX!P54</f>
        <v>0</v>
      </c>
      <c r="AQ54" s="192">
        <f>GDAM_PXI!J54</f>
        <v>0</v>
      </c>
      <c r="AR54" s="192">
        <f>GDAM_PXI!P54</f>
        <v>0</v>
      </c>
    </row>
    <row r="55" spans="1:44">
      <c r="A55" t="s">
        <v>97</v>
      </c>
      <c r="E55">
        <f>GT_NG!T55</f>
        <v>12.079866888519133</v>
      </c>
      <c r="F55">
        <f>GT_Spot!T55</f>
        <v>0</v>
      </c>
      <c r="G55">
        <f>PPCL_NG!T55</f>
        <v>0</v>
      </c>
      <c r="H55">
        <f>PPCL_Spot!T55</f>
        <v>0</v>
      </c>
      <c r="I55">
        <f>Bawana_NG!T55</f>
        <v>55.437391304347827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TPDDL_ISGS_exbus!BB55</f>
        <v>233.96252954861842</v>
      </c>
      <c r="P55" s="77">
        <v>74.78</v>
      </c>
      <c r="Q55" s="77">
        <v>26.64</v>
      </c>
      <c r="R55" s="80">
        <v>19.199999999999996</v>
      </c>
      <c r="S55" s="80">
        <v>0</v>
      </c>
      <c r="T55" s="78">
        <f>SUMPRODUCT(LTA!F55:AJ55,LTA!F$101:AJ$101,LTA!F$105:AJ$105)</f>
        <v>96.4</v>
      </c>
      <c r="U55" s="78">
        <f>SUMPRODUCT(LTA!F55:AJ55,LTA!F$102:AJ$102,LTA!F$105:AJ$105)</f>
        <v>488.35000000000008</v>
      </c>
      <c r="V55" s="108">
        <f>SUMPRODUCT(MTOA!B55:G55,MTOA!B$102:G$102,MTOA!B$105:G$105)</f>
        <v>0</v>
      </c>
      <c r="W55" s="108">
        <f>SUMPRODUCT(MTOA!B55:G55,MTOA!B$101:G$101,MTOA!B$105:G$105)</f>
        <v>0</v>
      </c>
      <c r="X55">
        <v>0</v>
      </c>
      <c r="Y55" s="75">
        <f>IEX!J55</f>
        <v>0</v>
      </c>
      <c r="Z55" s="75">
        <f>IEX!P55</f>
        <v>0</v>
      </c>
      <c r="AA55" s="117">
        <f>STOA!J55</f>
        <v>5.84</v>
      </c>
      <c r="AB55" s="117">
        <f>-STOA!P55</f>
        <v>0</v>
      </c>
      <c r="AC55">
        <f t="shared" si="0"/>
        <v>9.2224045954019083</v>
      </c>
      <c r="AD55">
        <f t="shared" si="1"/>
        <v>968.46738314608353</v>
      </c>
      <c r="AE55">
        <f>'IDT-1'!F55</f>
        <v>0</v>
      </c>
      <c r="AF55" s="26"/>
      <c r="AG55">
        <f t="shared" si="2"/>
        <v>968.46738314608353</v>
      </c>
      <c r="AI55" s="75">
        <f>PXIL!J55</f>
        <v>0</v>
      </c>
      <c r="AJ55" s="75">
        <f>PXIL!P55</f>
        <v>0</v>
      </c>
      <c r="AK55" s="75">
        <f>RTM_IEX!J55</f>
        <v>0</v>
      </c>
      <c r="AL55" s="75">
        <f>RTM_IEX!P55</f>
        <v>-35</v>
      </c>
      <c r="AM55" s="75">
        <f>RTM_PXI!J55</f>
        <v>0</v>
      </c>
      <c r="AN55" s="75">
        <f>RTM_PXI!P55</f>
        <v>0</v>
      </c>
      <c r="AO55" s="192">
        <f>GDAM_IEX!J55</f>
        <v>0</v>
      </c>
      <c r="AP55" s="192">
        <f>GDAM_IEX!P55</f>
        <v>0</v>
      </c>
      <c r="AQ55" s="192">
        <f>GDAM_PXI!J55</f>
        <v>0</v>
      </c>
      <c r="AR55" s="192">
        <f>GDAM_PXI!P55</f>
        <v>0</v>
      </c>
    </row>
    <row r="56" spans="1:44">
      <c r="A56" t="s">
        <v>98</v>
      </c>
      <c r="E56">
        <f>GT_NG!T56</f>
        <v>12.079866888519133</v>
      </c>
      <c r="F56">
        <f>GT_Spot!T56</f>
        <v>0</v>
      </c>
      <c r="G56">
        <f>PPCL_NG!T56</f>
        <v>0</v>
      </c>
      <c r="H56">
        <f>PPCL_Spot!T56</f>
        <v>0</v>
      </c>
      <c r="I56">
        <f>Bawana_NG!T56</f>
        <v>55.437391304347827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TPDDL_ISGS_exbus!BB56</f>
        <v>233.96267186808564</v>
      </c>
      <c r="P56" s="77">
        <v>74.78</v>
      </c>
      <c r="Q56" s="77">
        <v>26.64</v>
      </c>
      <c r="R56" s="80">
        <v>19.199999999999996</v>
      </c>
      <c r="S56" s="80">
        <v>0</v>
      </c>
      <c r="T56" s="78">
        <f>SUMPRODUCT(LTA!F56:AJ56,LTA!F$101:AJ$101,LTA!F$105:AJ$105)</f>
        <v>96.12</v>
      </c>
      <c r="U56" s="78">
        <f>SUMPRODUCT(LTA!F56:AJ56,LTA!F$102:AJ$102,LTA!F$105:AJ$105)</f>
        <v>466.47</v>
      </c>
      <c r="V56" s="108">
        <f>SUMPRODUCT(MTOA!B56:G56,MTOA!B$102:G$102,MTOA!B$105:G$105)</f>
        <v>0</v>
      </c>
      <c r="W56" s="108">
        <f>SUMPRODUCT(MTOA!B56:G56,MTOA!B$101:G$101,MTOA!B$105:G$105)</f>
        <v>0</v>
      </c>
      <c r="X56">
        <v>0</v>
      </c>
      <c r="Y56" s="75">
        <f>IEX!J56</f>
        <v>0</v>
      </c>
      <c r="Z56" s="75">
        <f>IEX!P56</f>
        <v>0</v>
      </c>
      <c r="AA56" s="117">
        <f>STOA!J56</f>
        <v>5.84</v>
      </c>
      <c r="AB56" s="117">
        <f>-STOA!P56</f>
        <v>0</v>
      </c>
      <c r="AC56">
        <f t="shared" si="0"/>
        <v>9.0273978478132193</v>
      </c>
      <c r="AD56">
        <f t="shared" si="1"/>
        <v>946.50253221313938</v>
      </c>
      <c r="AE56">
        <f>'IDT-1'!F56</f>
        <v>0</v>
      </c>
      <c r="AF56" s="26"/>
      <c r="AG56">
        <f t="shared" si="2"/>
        <v>946.50253221313938</v>
      </c>
      <c r="AI56" s="75">
        <f>PXIL!J56</f>
        <v>0</v>
      </c>
      <c r="AJ56" s="75">
        <f>PXIL!P56</f>
        <v>0</v>
      </c>
      <c r="AK56" s="75">
        <f>RTM_IEX!J56</f>
        <v>0</v>
      </c>
      <c r="AL56" s="75">
        <f>RTM_IEX!P56</f>
        <v>-35</v>
      </c>
      <c r="AM56" s="75">
        <f>RTM_PXI!J56</f>
        <v>0</v>
      </c>
      <c r="AN56" s="75">
        <f>RTM_PXI!P56</f>
        <v>0</v>
      </c>
      <c r="AO56" s="192">
        <f>GDAM_IEX!J56</f>
        <v>0</v>
      </c>
      <c r="AP56" s="192">
        <f>GDAM_IEX!P56</f>
        <v>0</v>
      </c>
      <c r="AQ56" s="192">
        <f>GDAM_PXI!J56</f>
        <v>0</v>
      </c>
      <c r="AR56" s="192">
        <f>GDAM_PXI!P56</f>
        <v>0</v>
      </c>
    </row>
    <row r="57" spans="1:44">
      <c r="A57" t="s">
        <v>99</v>
      </c>
      <c r="E57">
        <f>GT_NG!T57</f>
        <v>12.079866888519133</v>
      </c>
      <c r="F57">
        <f>GT_Spot!T57</f>
        <v>0</v>
      </c>
      <c r="G57">
        <f>PPCL_NG!T57</f>
        <v>0</v>
      </c>
      <c r="H57">
        <f>PPCL_Spot!T57</f>
        <v>0</v>
      </c>
      <c r="I57">
        <f>Bawana_NG!T57</f>
        <v>55.437391304347827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TPDDL_ISGS_exbus!BB57</f>
        <v>226.97217100981842</v>
      </c>
      <c r="P57" s="77">
        <v>74.78</v>
      </c>
      <c r="Q57" s="77">
        <v>26.64</v>
      </c>
      <c r="R57" s="80">
        <v>19.199999999999996</v>
      </c>
      <c r="S57" s="80">
        <v>0</v>
      </c>
      <c r="T57" s="78">
        <f>SUMPRODUCT(LTA!F57:AJ57,LTA!F$101:AJ$101,LTA!F$105:AJ$105)</f>
        <v>95.77000000000001</v>
      </c>
      <c r="U57" s="78">
        <f>SUMPRODUCT(LTA!F57:AJ57,LTA!F$102:AJ$102,LTA!F$105:AJ$105)</f>
        <v>477.03000000000009</v>
      </c>
      <c r="V57" s="108">
        <f>SUMPRODUCT(MTOA!B57:G57,MTOA!B$102:G$102,MTOA!B$105:G$105)</f>
        <v>0</v>
      </c>
      <c r="W57" s="108">
        <f>SUMPRODUCT(MTOA!B57:G57,MTOA!B$101:G$101,MTOA!B$105:G$105)</f>
        <v>0</v>
      </c>
      <c r="X57">
        <v>0</v>
      </c>
      <c r="Y57" s="75">
        <f>IEX!J57</f>
        <v>0</v>
      </c>
      <c r="Z57" s="75">
        <f>IEX!P57</f>
        <v>0</v>
      </c>
      <c r="AA57" s="117">
        <f>STOA!J57</f>
        <v>5.84</v>
      </c>
      <c r="AB57" s="117">
        <f>-STOA!P57</f>
        <v>0</v>
      </c>
      <c r="AC57">
        <f t="shared" si="0"/>
        <v>8.9821549769836331</v>
      </c>
      <c r="AD57">
        <f t="shared" si="1"/>
        <v>1011.7172742257019</v>
      </c>
      <c r="AE57">
        <f>'IDT-1'!F57</f>
        <v>0</v>
      </c>
      <c r="AF57" s="26"/>
      <c r="AG57">
        <f t="shared" si="2"/>
        <v>1011.7172742257019</v>
      </c>
      <c r="AI57" s="75">
        <f>PXIL!J57</f>
        <v>0</v>
      </c>
      <c r="AJ57" s="75">
        <f>PXIL!P57</f>
        <v>0</v>
      </c>
      <c r="AK57" s="75">
        <f>RTM_IEX!J57</f>
        <v>26.95</v>
      </c>
      <c r="AL57" s="75">
        <f>RTM_IEX!P57</f>
        <v>0</v>
      </c>
      <c r="AM57" s="75">
        <f>RTM_PXI!J57</f>
        <v>0</v>
      </c>
      <c r="AN57" s="75">
        <f>RTM_PXI!P57</f>
        <v>0</v>
      </c>
      <c r="AO57" s="192">
        <f>GDAM_IEX!J57</f>
        <v>0</v>
      </c>
      <c r="AP57" s="192">
        <f>GDAM_IEX!P57</f>
        <v>0</v>
      </c>
      <c r="AQ57" s="192">
        <f>GDAM_PXI!J57</f>
        <v>0</v>
      </c>
      <c r="AR57" s="192">
        <f>GDAM_PXI!P57</f>
        <v>0</v>
      </c>
    </row>
    <row r="58" spans="1:44">
      <c r="A58" t="s">
        <v>100</v>
      </c>
      <c r="E58">
        <f>GT_NG!T58</f>
        <v>12.079866888519133</v>
      </c>
      <c r="F58">
        <f>GT_Spot!T58</f>
        <v>0</v>
      </c>
      <c r="G58">
        <f>PPCL_NG!T58</f>
        <v>0</v>
      </c>
      <c r="H58">
        <f>PPCL_Spot!T58</f>
        <v>0</v>
      </c>
      <c r="I58">
        <f>Bawana_NG!T58</f>
        <v>69.599999999999994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TPDDL_ISGS_exbus!BB58</f>
        <v>231.48217100981842</v>
      </c>
      <c r="P58" s="77">
        <v>74.78</v>
      </c>
      <c r="Q58" s="77">
        <v>26.64</v>
      </c>
      <c r="R58" s="80">
        <v>19.199999999999996</v>
      </c>
      <c r="S58" s="80">
        <v>0</v>
      </c>
      <c r="T58" s="78">
        <f>SUMPRODUCT(LTA!F58:AJ58,LTA!F$101:AJ$101,LTA!F$105:AJ$105)</f>
        <v>92.65</v>
      </c>
      <c r="U58" s="78">
        <f>SUMPRODUCT(LTA!F58:AJ58,LTA!F$102:AJ$102,LTA!F$105:AJ$105)</f>
        <v>481.40000000000009</v>
      </c>
      <c r="V58" s="108">
        <f>SUMPRODUCT(MTOA!B58:G58,MTOA!B$102:G$102,MTOA!B$105:G$105)</f>
        <v>0</v>
      </c>
      <c r="W58" s="108">
        <f>SUMPRODUCT(MTOA!B58:G58,MTOA!B$101:G$101,MTOA!B$105:G$105)</f>
        <v>0</v>
      </c>
      <c r="X58">
        <v>0</v>
      </c>
      <c r="Y58" s="75">
        <f>IEX!J58</f>
        <v>0</v>
      </c>
      <c r="Z58" s="75">
        <f>IEX!P58</f>
        <v>0</v>
      </c>
      <c r="AA58" s="117">
        <f>STOA!J58</f>
        <v>5.84</v>
      </c>
      <c r="AB58" s="117">
        <f>-STOA!P58</f>
        <v>0</v>
      </c>
      <c r="AC58">
        <f t="shared" si="0"/>
        <v>9.4031699335053709</v>
      </c>
      <c r="AD58">
        <f t="shared" si="1"/>
        <v>1059.1388679648323</v>
      </c>
      <c r="AE58">
        <f>'IDT-1'!F58</f>
        <v>9.968</v>
      </c>
      <c r="AF58" s="26"/>
      <c r="AG58">
        <f t="shared" si="2"/>
        <v>1069.1068679648324</v>
      </c>
      <c r="AI58" s="75">
        <f>PXIL!J58</f>
        <v>0</v>
      </c>
      <c r="AJ58" s="75">
        <f>PXIL!P58</f>
        <v>0</v>
      </c>
      <c r="AK58" s="75">
        <f>RTM_IEX!J58</f>
        <v>54.87</v>
      </c>
      <c r="AL58" s="75">
        <f>RTM_IEX!P58</f>
        <v>0</v>
      </c>
      <c r="AM58" s="75">
        <f>RTM_PXI!J58</f>
        <v>0</v>
      </c>
      <c r="AN58" s="75">
        <f>RTM_PXI!P58</f>
        <v>0</v>
      </c>
      <c r="AO58" s="192">
        <f>GDAM_IEX!J58</f>
        <v>0</v>
      </c>
      <c r="AP58" s="192">
        <f>GDAM_IEX!P58</f>
        <v>0</v>
      </c>
      <c r="AQ58" s="192">
        <f>GDAM_PXI!J58</f>
        <v>0</v>
      </c>
      <c r="AR58" s="192">
        <f>GDAM_PXI!P58</f>
        <v>0</v>
      </c>
    </row>
    <row r="59" spans="1:44">
      <c r="A59" t="s">
        <v>101</v>
      </c>
      <c r="E59">
        <f>GT_NG!T59</f>
        <v>12.079866888519133</v>
      </c>
      <c r="F59">
        <f>GT_Spot!T59</f>
        <v>0</v>
      </c>
      <c r="G59">
        <f>PPCL_NG!T59</f>
        <v>0</v>
      </c>
      <c r="H59">
        <f>PPCL_Spot!T59</f>
        <v>0</v>
      </c>
      <c r="I59">
        <f>Bawana_NG!T59</f>
        <v>69.599999999999994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TPDDL_ISGS_exbus!BB59</f>
        <v>231.64326843401358</v>
      </c>
      <c r="P59" s="77">
        <v>74.78</v>
      </c>
      <c r="Q59" s="77">
        <v>26.64</v>
      </c>
      <c r="R59" s="80">
        <v>19.199999999999996</v>
      </c>
      <c r="S59" s="80">
        <v>0</v>
      </c>
      <c r="T59" s="78">
        <f>SUMPRODUCT(LTA!F59:AJ59,LTA!F$101:AJ$101,LTA!F$105:AJ$105)</f>
        <v>86.210000000000008</v>
      </c>
      <c r="U59" s="78">
        <f>SUMPRODUCT(LTA!F59:AJ59,LTA!F$102:AJ$102,LTA!F$105:AJ$105)</f>
        <v>476.90000000000009</v>
      </c>
      <c r="V59" s="108">
        <f>SUMPRODUCT(MTOA!B59:G59,MTOA!B$102:G$102,MTOA!B$105:G$105)</f>
        <v>0</v>
      </c>
      <c r="W59" s="108">
        <f>SUMPRODUCT(MTOA!B59:G59,MTOA!B$101:G$101,MTOA!B$105:G$105)</f>
        <v>0</v>
      </c>
      <c r="X59">
        <v>0</v>
      </c>
      <c r="Y59" s="75">
        <f>IEX!J59</f>
        <v>0</v>
      </c>
      <c r="Z59" s="75">
        <f>IEX!P59</f>
        <v>0</v>
      </c>
      <c r="AA59" s="117">
        <f>STOA!J59</f>
        <v>5.84</v>
      </c>
      <c r="AB59" s="117">
        <f>-STOA!P59</f>
        <v>0</v>
      </c>
      <c r="AC59">
        <f t="shared" si="0"/>
        <v>8.9102035908382895</v>
      </c>
      <c r="AD59">
        <f t="shared" si="1"/>
        <v>1003.6129317316945</v>
      </c>
      <c r="AE59">
        <f>'IDT-1'!F59</f>
        <v>29.943999999999999</v>
      </c>
      <c r="AF59" s="26"/>
      <c r="AG59">
        <f t="shared" si="2"/>
        <v>1033.5569317316945</v>
      </c>
      <c r="AI59" s="75">
        <f>PXIL!J59</f>
        <v>0</v>
      </c>
      <c r="AJ59" s="75">
        <f>PXIL!P59</f>
        <v>0</v>
      </c>
      <c r="AK59" s="75">
        <f>RTM_IEX!J59</f>
        <v>9.6300000000000008</v>
      </c>
      <c r="AL59" s="75">
        <f>RTM_IEX!P59</f>
        <v>0</v>
      </c>
      <c r="AM59" s="75">
        <f>RTM_PXI!J59</f>
        <v>0</v>
      </c>
      <c r="AN59" s="75">
        <f>RTM_PXI!P59</f>
        <v>0</v>
      </c>
      <c r="AO59" s="192">
        <f>GDAM_IEX!J59</f>
        <v>0</v>
      </c>
      <c r="AP59" s="192">
        <f>GDAM_IEX!P59</f>
        <v>0</v>
      </c>
      <c r="AQ59" s="192">
        <f>GDAM_PXI!J59</f>
        <v>0</v>
      </c>
      <c r="AR59" s="192">
        <f>GDAM_PXI!P59</f>
        <v>0</v>
      </c>
    </row>
    <row r="60" spans="1:44">
      <c r="A60" t="s">
        <v>102</v>
      </c>
      <c r="E60">
        <f>GT_NG!T60</f>
        <v>12.079866888519133</v>
      </c>
      <c r="F60">
        <f>GT_Spot!T60</f>
        <v>0</v>
      </c>
      <c r="G60">
        <f>PPCL_NG!T60</f>
        <v>0</v>
      </c>
      <c r="H60">
        <f>PPCL_Spot!T60</f>
        <v>0</v>
      </c>
      <c r="I60">
        <f>Bawana_NG!T60</f>
        <v>69.599999999999994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TPDDL_ISGS_exbus!BB60</f>
        <v>231.64326843401358</v>
      </c>
      <c r="P60" s="77">
        <v>74.78</v>
      </c>
      <c r="Q60" s="77">
        <v>26.64</v>
      </c>
      <c r="R60" s="80">
        <v>19.199999999999996</v>
      </c>
      <c r="S60" s="80">
        <v>0</v>
      </c>
      <c r="T60" s="78">
        <f>SUMPRODUCT(LTA!F60:AJ60,LTA!F$101:AJ$101,LTA!F$105:AJ$105)</f>
        <v>84.94</v>
      </c>
      <c r="U60" s="78">
        <f>SUMPRODUCT(LTA!F60:AJ60,LTA!F$102:AJ$102,LTA!F$105:AJ$105)</f>
        <v>471.87000000000006</v>
      </c>
      <c r="V60" s="108">
        <f>SUMPRODUCT(MTOA!B60:G60,MTOA!B$102:G$102,MTOA!B$105:G$105)</f>
        <v>0</v>
      </c>
      <c r="W60" s="108">
        <f>SUMPRODUCT(MTOA!B60:G60,MTOA!B$101:G$101,MTOA!B$105:G$105)</f>
        <v>0</v>
      </c>
      <c r="X60">
        <v>0</v>
      </c>
      <c r="Y60" s="75">
        <f>IEX!J60</f>
        <v>0</v>
      </c>
      <c r="Z60" s="75">
        <f>IEX!P60</f>
        <v>0</v>
      </c>
      <c r="AA60" s="117">
        <f>STOA!J60</f>
        <v>5.84</v>
      </c>
      <c r="AB60" s="117">
        <f>-STOA!P60</f>
        <v>0</v>
      </c>
      <c r="AC60">
        <f t="shared" si="0"/>
        <v>9.3461555908382881</v>
      </c>
      <c r="AD60">
        <f t="shared" si="1"/>
        <v>1052.7169797316944</v>
      </c>
      <c r="AE60">
        <f>'IDT-1'!F60</f>
        <v>46.695999999999998</v>
      </c>
      <c r="AF60" s="26"/>
      <c r="AG60">
        <f t="shared" si="2"/>
        <v>1099.4129797316943</v>
      </c>
      <c r="AI60" s="75">
        <f>PXIL!J60</f>
        <v>0</v>
      </c>
      <c r="AJ60" s="75">
        <f>PXIL!P60</f>
        <v>0</v>
      </c>
      <c r="AK60" s="75">
        <f>RTM_IEX!J60</f>
        <v>65.47</v>
      </c>
      <c r="AL60" s="75">
        <f>RTM_IEX!P60</f>
        <v>0</v>
      </c>
      <c r="AM60" s="75">
        <f>RTM_PXI!J60</f>
        <v>0</v>
      </c>
      <c r="AN60" s="75">
        <f>RTM_PXI!P60</f>
        <v>0</v>
      </c>
      <c r="AO60" s="192">
        <f>GDAM_IEX!J60</f>
        <v>0</v>
      </c>
      <c r="AP60" s="192">
        <f>GDAM_IEX!P60</f>
        <v>0</v>
      </c>
      <c r="AQ60" s="192">
        <f>GDAM_PXI!J60</f>
        <v>0</v>
      </c>
      <c r="AR60" s="192">
        <f>GDAM_PXI!P60</f>
        <v>0</v>
      </c>
    </row>
    <row r="61" spans="1:44">
      <c r="A61" t="s">
        <v>103</v>
      </c>
      <c r="E61">
        <f>GT_NG!T61</f>
        <v>12.079866888519133</v>
      </c>
      <c r="F61">
        <f>GT_Spot!T61</f>
        <v>0</v>
      </c>
      <c r="G61">
        <f>PPCL_NG!T61</f>
        <v>0</v>
      </c>
      <c r="H61">
        <f>PPCL_Spot!T61</f>
        <v>0</v>
      </c>
      <c r="I61">
        <f>Bawana_NG!T61</f>
        <v>69.599999999999994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TPDDL_ISGS_exbus!BB61</f>
        <v>230.10406825890834</v>
      </c>
      <c r="P61" s="77">
        <v>74.78</v>
      </c>
      <c r="Q61" s="77">
        <v>26.64</v>
      </c>
      <c r="R61" s="80">
        <v>19.199999999999996</v>
      </c>
      <c r="S61" s="80">
        <v>0</v>
      </c>
      <c r="T61" s="78">
        <f>SUMPRODUCT(LTA!F61:AJ61,LTA!F$101:AJ$101,LTA!F$105:AJ$105)</f>
        <v>82.33</v>
      </c>
      <c r="U61" s="78">
        <f>SUMPRODUCT(LTA!F61:AJ61,LTA!F$102:AJ$102,LTA!F$105:AJ$105)</f>
        <v>466.1</v>
      </c>
      <c r="V61" s="108">
        <f>SUMPRODUCT(MTOA!B61:G61,MTOA!B$102:G$102,MTOA!B$105:G$105)</f>
        <v>0</v>
      </c>
      <c r="W61" s="108">
        <f>SUMPRODUCT(MTOA!B61:G61,MTOA!B$101:G$101,MTOA!B$105:G$105)</f>
        <v>0</v>
      </c>
      <c r="X61">
        <v>0</v>
      </c>
      <c r="Y61" s="75">
        <f>IEX!J61</f>
        <v>33.69</v>
      </c>
      <c r="Z61" s="75">
        <f>IEX!P61</f>
        <v>0</v>
      </c>
      <c r="AA61" s="117">
        <f>STOA!J61</f>
        <v>5.84</v>
      </c>
      <c r="AB61" s="117">
        <f>-STOA!P61</f>
        <v>0</v>
      </c>
      <c r="AC61">
        <f t="shared" si="0"/>
        <v>9.4280906292973619</v>
      </c>
      <c r="AD61">
        <f t="shared" si="1"/>
        <v>1061.9458445181301</v>
      </c>
      <c r="AE61">
        <f>'IDT-1'!F61</f>
        <v>43.021000000000001</v>
      </c>
      <c r="AF61" s="26"/>
      <c r="AG61">
        <f t="shared" si="2"/>
        <v>1104.9668445181301</v>
      </c>
      <c r="AI61" s="75">
        <f>PXIL!J61</f>
        <v>0</v>
      </c>
      <c r="AJ61" s="75">
        <f>PXIL!P61</f>
        <v>0</v>
      </c>
      <c r="AK61" s="75">
        <f>RTM_IEX!J61</f>
        <v>51.01</v>
      </c>
      <c r="AL61" s="75">
        <f>RTM_IEX!P61</f>
        <v>0</v>
      </c>
      <c r="AM61" s="75">
        <f>RTM_PXI!J61</f>
        <v>0</v>
      </c>
      <c r="AN61" s="75">
        <f>RTM_PXI!P61</f>
        <v>0</v>
      </c>
      <c r="AO61" s="192">
        <f>GDAM_IEX!J61</f>
        <v>0</v>
      </c>
      <c r="AP61" s="192">
        <f>GDAM_IEX!P61</f>
        <v>0</v>
      </c>
      <c r="AQ61" s="192">
        <f>GDAM_PXI!J61</f>
        <v>0</v>
      </c>
      <c r="AR61" s="192">
        <f>GDAM_PXI!P61</f>
        <v>0</v>
      </c>
    </row>
    <row r="62" spans="1:44">
      <c r="A62" t="s">
        <v>104</v>
      </c>
      <c r="E62">
        <f>GT_NG!T62</f>
        <v>12.079866888519133</v>
      </c>
      <c r="F62">
        <f>GT_Spot!T62</f>
        <v>0</v>
      </c>
      <c r="G62">
        <f>PPCL_NG!T62</f>
        <v>0</v>
      </c>
      <c r="H62">
        <f>PPCL_Spot!T62</f>
        <v>0</v>
      </c>
      <c r="I62">
        <f>Bawana_NG!T62</f>
        <v>69.599999999999994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TPDDL_ISGS_exbus!BB62</f>
        <v>230.10406825890834</v>
      </c>
      <c r="P62" s="77">
        <v>74.78</v>
      </c>
      <c r="Q62" s="77">
        <v>26.64</v>
      </c>
      <c r="R62" s="80">
        <v>19.199999999999996</v>
      </c>
      <c r="S62" s="80">
        <v>0</v>
      </c>
      <c r="T62" s="78">
        <f>SUMPRODUCT(LTA!F62:AJ62,LTA!F$101:AJ$101,LTA!F$105:AJ$105)</f>
        <v>72.19</v>
      </c>
      <c r="U62" s="78">
        <f>SUMPRODUCT(LTA!F62:AJ62,LTA!F$102:AJ$102,LTA!F$105:AJ$105)</f>
        <v>459.80000000000007</v>
      </c>
      <c r="V62" s="108">
        <f>SUMPRODUCT(MTOA!B62:G62,MTOA!B$102:G$102,MTOA!B$105:G$105)</f>
        <v>0</v>
      </c>
      <c r="W62" s="108">
        <f>SUMPRODUCT(MTOA!B62:G62,MTOA!B$101:G$101,MTOA!B$105:G$105)</f>
        <v>0</v>
      </c>
      <c r="X62">
        <v>0</v>
      </c>
      <c r="Y62" s="75">
        <f>IEX!J62</f>
        <v>59.68</v>
      </c>
      <c r="Z62" s="75">
        <f>IEX!P62</f>
        <v>0</v>
      </c>
      <c r="AA62" s="117">
        <f>STOA!J62</f>
        <v>5.84</v>
      </c>
      <c r="AB62" s="117">
        <f>-STOA!P62</f>
        <v>0</v>
      </c>
      <c r="AC62">
        <f t="shared" si="0"/>
        <v>9.5122186292973634</v>
      </c>
      <c r="AD62">
        <f t="shared" si="1"/>
        <v>1071.4217165181301</v>
      </c>
      <c r="AE62">
        <f>'IDT-1'!F62</f>
        <v>36.155999999999999</v>
      </c>
      <c r="AF62" s="26"/>
      <c r="AG62">
        <f t="shared" si="2"/>
        <v>1107.57771651813</v>
      </c>
      <c r="AI62" s="75">
        <f>PXIL!J62</f>
        <v>0</v>
      </c>
      <c r="AJ62" s="75">
        <f>PXIL!P62</f>
        <v>0</v>
      </c>
      <c r="AK62" s="75">
        <f>RTM_IEX!J62</f>
        <v>51.02</v>
      </c>
      <c r="AL62" s="75">
        <f>RTM_IEX!P62</f>
        <v>0</v>
      </c>
      <c r="AM62" s="75">
        <f>RTM_PXI!J62</f>
        <v>0</v>
      </c>
      <c r="AN62" s="75">
        <f>RTM_PXI!P62</f>
        <v>0</v>
      </c>
      <c r="AO62" s="192">
        <f>GDAM_IEX!J62</f>
        <v>0</v>
      </c>
      <c r="AP62" s="192">
        <f>GDAM_IEX!P62</f>
        <v>0</v>
      </c>
      <c r="AQ62" s="192">
        <f>GDAM_PXI!J62</f>
        <v>0</v>
      </c>
      <c r="AR62" s="192">
        <f>GDAM_PXI!P62</f>
        <v>0</v>
      </c>
    </row>
    <row r="63" spans="1:44">
      <c r="A63" t="s">
        <v>105</v>
      </c>
      <c r="E63">
        <f>GT_NG!T63</f>
        <v>11.926458832933651</v>
      </c>
      <c r="F63">
        <f>GT_Spot!T63</f>
        <v>0</v>
      </c>
      <c r="G63">
        <f>PPCL_NG!T63</f>
        <v>0</v>
      </c>
      <c r="H63">
        <f>PPCL_Spot!T63</f>
        <v>0</v>
      </c>
      <c r="I63">
        <f>Bawana_NG!T63</f>
        <v>69.599999999999994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TPDDL_ISGS_exbus!BB63</f>
        <v>231.73127022419871</v>
      </c>
      <c r="P63" s="77">
        <v>74.78</v>
      </c>
      <c r="Q63" s="77">
        <v>26.64</v>
      </c>
      <c r="R63" s="80">
        <v>19.199999999999996</v>
      </c>
      <c r="S63" s="80">
        <v>0</v>
      </c>
      <c r="T63" s="78">
        <f>SUMPRODUCT(LTA!F63:AJ63,LTA!F$101:AJ$101,LTA!F$105:AJ$105)</f>
        <v>65.33</v>
      </c>
      <c r="U63" s="78">
        <f>SUMPRODUCT(LTA!F63:AJ63,LTA!F$102:AJ$102,LTA!F$105:AJ$105)</f>
        <v>451.87000000000006</v>
      </c>
      <c r="V63" s="108">
        <f>SUMPRODUCT(MTOA!B63:G63,MTOA!B$102:G$102,MTOA!B$105:G$105)</f>
        <v>0</v>
      </c>
      <c r="W63" s="108">
        <f>SUMPRODUCT(MTOA!B63:G63,MTOA!B$101:G$101,MTOA!B$105:G$105)</f>
        <v>0</v>
      </c>
      <c r="X63">
        <v>0</v>
      </c>
      <c r="Y63" s="75">
        <f>IEX!J63</f>
        <v>64.489999999999995</v>
      </c>
      <c r="Z63" s="75">
        <f>IEX!P63</f>
        <v>0</v>
      </c>
      <c r="AA63" s="117">
        <f>STOA!J63</f>
        <v>5.84</v>
      </c>
      <c r="AB63" s="117">
        <f>-STOA!P63</f>
        <v>0</v>
      </c>
      <c r="AC63">
        <f t="shared" si="0"/>
        <v>8.988388015702764</v>
      </c>
      <c r="AD63">
        <f t="shared" si="1"/>
        <v>1012.4193410414296</v>
      </c>
      <c r="AE63">
        <f>'IDT-1'!F63</f>
        <v>36.155999999999999</v>
      </c>
      <c r="AF63" s="26"/>
      <c r="AG63">
        <f t="shared" si="2"/>
        <v>1048.5753410414295</v>
      </c>
      <c r="AI63" s="75">
        <f>PXIL!J63</f>
        <v>0</v>
      </c>
      <c r="AJ63" s="75">
        <f>PXIL!P63</f>
        <v>0</v>
      </c>
      <c r="AK63" s="75">
        <f>RTM_IEX!J63</f>
        <v>0</v>
      </c>
      <c r="AL63" s="75">
        <f>RTM_IEX!P63</f>
        <v>0</v>
      </c>
      <c r="AM63" s="75">
        <f>RTM_PXI!J63</f>
        <v>0</v>
      </c>
      <c r="AN63" s="75">
        <f>RTM_PXI!P63</f>
        <v>0</v>
      </c>
      <c r="AO63" s="192">
        <f>GDAM_IEX!J63</f>
        <v>0</v>
      </c>
      <c r="AP63" s="192">
        <f>GDAM_IEX!P63</f>
        <v>0</v>
      </c>
      <c r="AQ63" s="192">
        <f>GDAM_PXI!J63</f>
        <v>0</v>
      </c>
      <c r="AR63" s="192">
        <f>GDAM_PXI!P63</f>
        <v>0</v>
      </c>
    </row>
    <row r="64" spans="1:44">
      <c r="A64" t="s">
        <v>106</v>
      </c>
      <c r="E64">
        <f>GT_NG!T64</f>
        <v>11.926458832933651</v>
      </c>
      <c r="F64">
        <f>GT_Spot!T64</f>
        <v>0</v>
      </c>
      <c r="G64">
        <f>PPCL_NG!T64</f>
        <v>0</v>
      </c>
      <c r="H64">
        <f>PPCL_Spot!T64</f>
        <v>0</v>
      </c>
      <c r="I64">
        <f>Bawana_NG!T64</f>
        <v>69.599999999999994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TPDDL_ISGS_exbus!BB64</f>
        <v>231.73127022419871</v>
      </c>
      <c r="P64" s="77">
        <v>74.78</v>
      </c>
      <c r="Q64" s="77">
        <v>26.64</v>
      </c>
      <c r="R64" s="80">
        <v>19.199999999999996</v>
      </c>
      <c r="S64" s="80">
        <v>0</v>
      </c>
      <c r="T64" s="78">
        <f>SUMPRODUCT(LTA!F64:AJ64,LTA!F$101:AJ$101,LTA!F$105:AJ$105)</f>
        <v>57.11</v>
      </c>
      <c r="U64" s="78">
        <f>SUMPRODUCT(LTA!F64:AJ64,LTA!F$102:AJ$102,LTA!F$105:AJ$105)</f>
        <v>444.70000000000005</v>
      </c>
      <c r="V64" s="108">
        <f>SUMPRODUCT(MTOA!B64:G64,MTOA!B$102:G$102,MTOA!B$105:G$105)</f>
        <v>0</v>
      </c>
      <c r="W64" s="108">
        <f>SUMPRODUCT(MTOA!B64:G64,MTOA!B$101:G$101,MTOA!B$105:G$105)</f>
        <v>0</v>
      </c>
      <c r="X64">
        <v>0</v>
      </c>
      <c r="Y64" s="75">
        <f>IEX!J64</f>
        <v>72.2</v>
      </c>
      <c r="Z64" s="75">
        <f>IEX!P64</f>
        <v>0</v>
      </c>
      <c r="AA64" s="117">
        <f>STOA!J64</f>
        <v>5.84</v>
      </c>
      <c r="AB64" s="117">
        <f>-STOA!P64</f>
        <v>0</v>
      </c>
      <c r="AC64">
        <f t="shared" si="0"/>
        <v>9.3866760157027649</v>
      </c>
      <c r="AD64">
        <f t="shared" si="1"/>
        <v>1057.2810530414297</v>
      </c>
      <c r="AE64">
        <f>'IDT-1'!F64</f>
        <v>36.155999999999999</v>
      </c>
      <c r="AF64" s="26"/>
      <c r="AG64">
        <f t="shared" si="2"/>
        <v>1093.4370530414296</v>
      </c>
      <c r="AI64" s="75">
        <f>PXIL!J64</f>
        <v>0</v>
      </c>
      <c r="AJ64" s="75">
        <f>PXIL!P64</f>
        <v>0</v>
      </c>
      <c r="AK64" s="75">
        <f>RTM_IEX!J64</f>
        <v>52.94</v>
      </c>
      <c r="AL64" s="75">
        <f>RTM_IEX!P64</f>
        <v>0</v>
      </c>
      <c r="AM64" s="75">
        <f>RTM_PXI!J64</f>
        <v>0</v>
      </c>
      <c r="AN64" s="75">
        <f>RTM_PXI!P64</f>
        <v>0</v>
      </c>
      <c r="AO64" s="192">
        <f>GDAM_IEX!J64</f>
        <v>0</v>
      </c>
      <c r="AP64" s="192">
        <f>GDAM_IEX!P64</f>
        <v>0</v>
      </c>
      <c r="AQ64" s="192">
        <f>GDAM_PXI!J64</f>
        <v>0</v>
      </c>
      <c r="AR64" s="192">
        <f>GDAM_PXI!P64</f>
        <v>0</v>
      </c>
    </row>
    <row r="65" spans="1:44">
      <c r="A65" t="s">
        <v>107</v>
      </c>
      <c r="E65">
        <f>GT_NG!T65</f>
        <v>11.926458832933651</v>
      </c>
      <c r="F65">
        <f>GT_Spot!T65</f>
        <v>0</v>
      </c>
      <c r="G65">
        <f>PPCL_NG!T65</f>
        <v>0</v>
      </c>
      <c r="H65">
        <f>PPCL_Spot!T65</f>
        <v>0</v>
      </c>
      <c r="I65">
        <f>Bawana_NG!T65</f>
        <v>69.599999999999994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TPDDL_ISGS_exbus!BB65</f>
        <v>234.37180235214956</v>
      </c>
      <c r="P65" s="77">
        <v>74.78</v>
      </c>
      <c r="Q65" s="77">
        <v>26.64</v>
      </c>
      <c r="R65" s="80">
        <v>19.199999999999996</v>
      </c>
      <c r="S65" s="80">
        <v>0</v>
      </c>
      <c r="T65" s="78">
        <f>SUMPRODUCT(LTA!F65:AJ65,LTA!F$101:AJ$101,LTA!F$105:AJ$105)</f>
        <v>50.82</v>
      </c>
      <c r="U65" s="78">
        <f>SUMPRODUCT(LTA!F65:AJ65,LTA!F$102:AJ$102,LTA!F$105:AJ$105)</f>
        <v>440.45</v>
      </c>
      <c r="V65" s="108">
        <f>SUMPRODUCT(MTOA!B65:G65,MTOA!B$102:G$102,MTOA!B$105:G$105)</f>
        <v>0</v>
      </c>
      <c r="W65" s="108">
        <f>SUMPRODUCT(MTOA!B65:G65,MTOA!B$101:G$101,MTOA!B$105:G$105)</f>
        <v>0</v>
      </c>
      <c r="X65">
        <v>0</v>
      </c>
      <c r="Y65" s="75">
        <f>IEX!J65</f>
        <v>94.33</v>
      </c>
      <c r="Z65" s="75">
        <f>IEX!P65</f>
        <v>0</v>
      </c>
      <c r="AA65" s="117">
        <f>STOA!J65</f>
        <v>5.84</v>
      </c>
      <c r="AB65" s="117">
        <f>-STOA!P65</f>
        <v>0</v>
      </c>
      <c r="AC65">
        <f t="shared" si="0"/>
        <v>9.3425046984287334</v>
      </c>
      <c r="AD65">
        <f t="shared" si="1"/>
        <v>1052.3057564866547</v>
      </c>
      <c r="AE65">
        <f>'IDT-1'!F65</f>
        <v>31.579000000000001</v>
      </c>
      <c r="AF65" s="26"/>
      <c r="AG65">
        <f t="shared" si="2"/>
        <v>1083.8847564866546</v>
      </c>
      <c r="AI65" s="75">
        <f>PXIL!J65</f>
        <v>0</v>
      </c>
      <c r="AJ65" s="75">
        <f>PXIL!P65</f>
        <v>0</v>
      </c>
      <c r="AK65" s="75">
        <f>RTM_IEX!J65</f>
        <v>33.69</v>
      </c>
      <c r="AL65" s="75">
        <f>RTM_IEX!P65</f>
        <v>0</v>
      </c>
      <c r="AM65" s="75">
        <f>RTM_PXI!J65</f>
        <v>0</v>
      </c>
      <c r="AN65" s="75">
        <f>RTM_PXI!P65</f>
        <v>0</v>
      </c>
      <c r="AO65" s="192">
        <f>GDAM_IEX!J65</f>
        <v>0</v>
      </c>
      <c r="AP65" s="192">
        <f>GDAM_IEX!P65</f>
        <v>0</v>
      </c>
      <c r="AQ65" s="192">
        <f>GDAM_PXI!J65</f>
        <v>0</v>
      </c>
      <c r="AR65" s="192">
        <f>GDAM_PXI!P65</f>
        <v>0</v>
      </c>
    </row>
    <row r="66" spans="1:44">
      <c r="A66" t="s">
        <v>108</v>
      </c>
      <c r="E66">
        <f>GT_NG!T66</f>
        <v>9.3185987540247943</v>
      </c>
      <c r="F66">
        <f>GT_Spot!T66</f>
        <v>0</v>
      </c>
      <c r="G66">
        <f>PPCL_NG!T66</f>
        <v>0</v>
      </c>
      <c r="H66">
        <f>PPCL_Spot!T66</f>
        <v>0</v>
      </c>
      <c r="I66">
        <f>Bawana_NG!T66</f>
        <v>69.599999999999994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TPDDL_ISGS_exbus!BB66</f>
        <v>234.37180235214956</v>
      </c>
      <c r="P66" s="77">
        <v>74.78</v>
      </c>
      <c r="Q66" s="77">
        <v>26.64</v>
      </c>
      <c r="R66" s="80">
        <v>19.199999999999996</v>
      </c>
      <c r="S66" s="80">
        <v>0</v>
      </c>
      <c r="T66" s="78">
        <f>SUMPRODUCT(LTA!F66:AJ66,LTA!F$101:AJ$101,LTA!F$105:AJ$105)</f>
        <v>44.49</v>
      </c>
      <c r="U66" s="78">
        <f>SUMPRODUCT(LTA!F66:AJ66,LTA!F$102:AJ$102,LTA!F$105:AJ$105)</f>
        <v>436.54</v>
      </c>
      <c r="V66" s="108">
        <f>SUMPRODUCT(MTOA!B66:G66,MTOA!B$102:G$102,MTOA!B$105:G$105)</f>
        <v>0</v>
      </c>
      <c r="W66" s="108">
        <f>SUMPRODUCT(MTOA!B66:G66,MTOA!B$101:G$101,MTOA!B$105:G$105)</f>
        <v>0</v>
      </c>
      <c r="X66">
        <v>0</v>
      </c>
      <c r="Y66" s="75">
        <f>IEX!J66</f>
        <v>113.59</v>
      </c>
      <c r="Z66" s="75">
        <f>IEX!P66</f>
        <v>0</v>
      </c>
      <c r="AA66" s="117">
        <f>STOA!J66</f>
        <v>5.84</v>
      </c>
      <c r="AB66" s="117">
        <f>-STOA!P66</f>
        <v>0</v>
      </c>
      <c r="AC66">
        <f t="shared" si="0"/>
        <v>9.3989315297343339</v>
      </c>
      <c r="AD66">
        <f t="shared" si="1"/>
        <v>1058.6614695764401</v>
      </c>
      <c r="AE66">
        <f>'IDT-1'!F66</f>
        <v>24.713999999999999</v>
      </c>
      <c r="AF66" s="26"/>
      <c r="AG66">
        <f t="shared" si="2"/>
        <v>1083.3754695764401</v>
      </c>
      <c r="AI66" s="75">
        <f>PXIL!J66</f>
        <v>0</v>
      </c>
      <c r="AJ66" s="75">
        <f>PXIL!P66</f>
        <v>0</v>
      </c>
      <c r="AK66" s="75">
        <f>RTM_IEX!J66</f>
        <v>33.69</v>
      </c>
      <c r="AL66" s="75">
        <f>RTM_IEX!P66</f>
        <v>0</v>
      </c>
      <c r="AM66" s="75">
        <f>RTM_PXI!J66</f>
        <v>0</v>
      </c>
      <c r="AN66" s="75">
        <f>RTM_PXI!P66</f>
        <v>0</v>
      </c>
      <c r="AO66" s="192">
        <f>GDAM_IEX!J66</f>
        <v>0</v>
      </c>
      <c r="AP66" s="192">
        <f>GDAM_IEX!P66</f>
        <v>0</v>
      </c>
      <c r="AQ66" s="192">
        <f>GDAM_PXI!J66</f>
        <v>0</v>
      </c>
      <c r="AR66" s="192">
        <f>GDAM_PXI!P66</f>
        <v>0</v>
      </c>
    </row>
    <row r="67" spans="1:44">
      <c r="A67" t="s">
        <v>109</v>
      </c>
      <c r="E67">
        <f>GT_NG!T67</f>
        <v>12.079866888519133</v>
      </c>
      <c r="F67">
        <f>GT_Spot!T67</f>
        <v>0</v>
      </c>
      <c r="G67">
        <f>PPCL_NG!T67</f>
        <v>0</v>
      </c>
      <c r="H67">
        <f>PPCL_Spot!T67</f>
        <v>0</v>
      </c>
      <c r="I67">
        <f>Bawana_NG!T67</f>
        <v>69.599999999999994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TPDDL_ISGS_exbus!BB67</f>
        <v>240.02673509680034</v>
      </c>
      <c r="P67" s="77">
        <v>74.78</v>
      </c>
      <c r="Q67" s="77">
        <v>26.64</v>
      </c>
      <c r="R67" s="80">
        <v>19.199999999999996</v>
      </c>
      <c r="S67" s="80">
        <v>0</v>
      </c>
      <c r="T67" s="78">
        <f>SUMPRODUCT(LTA!F67:AJ67,LTA!F$101:AJ$101,LTA!F$105:AJ$105)</f>
        <v>38.099999999999994</v>
      </c>
      <c r="U67" s="78">
        <f>SUMPRODUCT(LTA!F67:AJ67,LTA!F$102:AJ$102,LTA!F$105:AJ$105)</f>
        <v>430.78999999999996</v>
      </c>
      <c r="V67" s="108">
        <f>SUMPRODUCT(MTOA!B67:G67,MTOA!B$102:G$102,MTOA!B$105:G$105)</f>
        <v>0</v>
      </c>
      <c r="W67" s="108">
        <f>SUMPRODUCT(MTOA!B67:G67,MTOA!B$101:G$101,MTOA!B$105:G$105)</f>
        <v>0</v>
      </c>
      <c r="X67">
        <v>0</v>
      </c>
      <c r="Y67" s="75">
        <f>IEX!J67</f>
        <v>129.94999999999999</v>
      </c>
      <c r="Z67" s="75">
        <f>IEX!P67</f>
        <v>0</v>
      </c>
      <c r="AA67" s="117">
        <f>STOA!J67</f>
        <v>5.84</v>
      </c>
      <c r="AB67" s="117">
        <f>-STOA!P67</f>
        <v>0</v>
      </c>
      <c r="AC67">
        <f t="shared" si="0"/>
        <v>9.3024393726927634</v>
      </c>
      <c r="AD67">
        <f t="shared" si="1"/>
        <v>1027.7041626126265</v>
      </c>
      <c r="AE67">
        <f>'IDT-1'!F67</f>
        <v>17.849</v>
      </c>
      <c r="AF67" s="26"/>
      <c r="AG67">
        <f t="shared" si="2"/>
        <v>1045.5531626126265</v>
      </c>
      <c r="AI67" s="75">
        <f>PXIL!J67</f>
        <v>0</v>
      </c>
      <c r="AJ67" s="75">
        <f>PXIL!P67</f>
        <v>0</v>
      </c>
      <c r="AK67" s="75">
        <f>RTM_IEX!J67</f>
        <v>0</v>
      </c>
      <c r="AL67" s="75">
        <f>RTM_IEX!P67</f>
        <v>-10</v>
      </c>
      <c r="AM67" s="75">
        <f>RTM_PXI!J67</f>
        <v>0</v>
      </c>
      <c r="AN67" s="75">
        <f>RTM_PXI!P67</f>
        <v>0</v>
      </c>
      <c r="AO67" s="192">
        <f>GDAM_IEX!J67</f>
        <v>0</v>
      </c>
      <c r="AP67" s="192">
        <f>GDAM_IEX!P67</f>
        <v>0</v>
      </c>
      <c r="AQ67" s="192">
        <f>GDAM_PXI!J67</f>
        <v>0</v>
      </c>
      <c r="AR67" s="192">
        <f>GDAM_PXI!P67</f>
        <v>0</v>
      </c>
    </row>
    <row r="68" spans="1:44">
      <c r="A68" t="s">
        <v>110</v>
      </c>
      <c r="E68">
        <f>GT_NG!T68</f>
        <v>12.079866888519133</v>
      </c>
      <c r="F68">
        <f>GT_Spot!T68</f>
        <v>0</v>
      </c>
      <c r="G68">
        <f>PPCL_NG!T68</f>
        <v>0</v>
      </c>
      <c r="H68">
        <f>PPCL_Spot!T68</f>
        <v>0</v>
      </c>
      <c r="I68">
        <f>Bawana_NG!T68</f>
        <v>69.598850631657172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TPDDL_ISGS_exbus!BB68</f>
        <v>243.99024348460034</v>
      </c>
      <c r="P68" s="77">
        <v>74.78</v>
      </c>
      <c r="Q68" s="77">
        <v>26.64</v>
      </c>
      <c r="R68" s="80">
        <v>15.989999999999997</v>
      </c>
      <c r="S68" s="80">
        <v>0</v>
      </c>
      <c r="T68" s="78">
        <f>SUMPRODUCT(LTA!F68:AJ68,LTA!F$101:AJ$101,LTA!F$105:AJ$105)</f>
        <v>25.55</v>
      </c>
      <c r="U68" s="78">
        <f>SUMPRODUCT(LTA!F68:AJ68,LTA!F$102:AJ$102,LTA!F$105:AJ$105)</f>
        <v>424.51</v>
      </c>
      <c r="V68" s="108">
        <f>SUMPRODUCT(MTOA!B68:G68,MTOA!B$102:G$102,MTOA!B$105:G$105)</f>
        <v>0</v>
      </c>
      <c r="W68" s="108">
        <f>SUMPRODUCT(MTOA!B68:G68,MTOA!B$101:G$101,MTOA!B$105:G$105)</f>
        <v>0</v>
      </c>
      <c r="X68">
        <v>0</v>
      </c>
      <c r="Y68" s="75">
        <f>IEX!J68</f>
        <v>149.19999999999999</v>
      </c>
      <c r="Z68" s="75">
        <f>IEX!P68</f>
        <v>0</v>
      </c>
      <c r="AA68" s="117">
        <f>STOA!J68</f>
        <v>5.84</v>
      </c>
      <c r="AB68" s="117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9.5204468568420335</v>
      </c>
      <c r="AD68">
        <f t="shared" ref="AD68:AD98" si="4">SUM(B68:AB68,AI68:AR68)-AC68</f>
        <v>1072.3485141479346</v>
      </c>
      <c r="AE68">
        <f>'IDT-1'!F68</f>
        <v>8.6959999999999997</v>
      </c>
      <c r="AF68" s="26"/>
      <c r="AG68">
        <f t="shared" ref="AG68:AG98" si="5">SUM(AD68:AF68)</f>
        <v>1081.0445141479345</v>
      </c>
      <c r="AI68" s="75">
        <f>PXIL!J68</f>
        <v>0</v>
      </c>
      <c r="AJ68" s="75">
        <f>PXIL!P68</f>
        <v>0</v>
      </c>
      <c r="AK68" s="75">
        <f>RTM_IEX!J68</f>
        <v>33.69</v>
      </c>
      <c r="AL68" s="75">
        <f>RTM_IEX!P68</f>
        <v>0</v>
      </c>
      <c r="AM68" s="75">
        <f>RTM_PXI!J68</f>
        <v>0</v>
      </c>
      <c r="AN68" s="75">
        <f>RTM_PXI!P68</f>
        <v>0</v>
      </c>
      <c r="AO68" s="192">
        <f>GDAM_IEX!J68</f>
        <v>0</v>
      </c>
      <c r="AP68" s="192">
        <f>GDAM_IEX!P68</f>
        <v>0</v>
      </c>
      <c r="AQ68" s="192">
        <f>GDAM_PXI!J68</f>
        <v>0</v>
      </c>
      <c r="AR68" s="192">
        <f>GDAM_PXI!P68</f>
        <v>0</v>
      </c>
    </row>
    <row r="69" spans="1:44">
      <c r="A69" t="s">
        <v>111</v>
      </c>
      <c r="E69">
        <f>GT_NG!T69</f>
        <v>12.079866888519133</v>
      </c>
      <c r="F69">
        <f>GT_Spot!T69</f>
        <v>0</v>
      </c>
      <c r="G69">
        <f>PPCL_NG!T69</f>
        <v>0</v>
      </c>
      <c r="H69">
        <f>PPCL_Spot!T69</f>
        <v>0</v>
      </c>
      <c r="I69">
        <f>Bawana_NG!T69</f>
        <v>69.598873877518002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TPDDL_ISGS_exbus!BB69</f>
        <v>250.83260414450029</v>
      </c>
      <c r="P69" s="77">
        <v>74.78</v>
      </c>
      <c r="Q69" s="77">
        <v>26.64</v>
      </c>
      <c r="R69" s="80">
        <v>13.05</v>
      </c>
      <c r="S69" s="80">
        <v>0</v>
      </c>
      <c r="T69" s="78">
        <f>SUMPRODUCT(LTA!F69:AJ69,LTA!F$101:AJ$101,LTA!F$105:AJ$105)</f>
        <v>20.39</v>
      </c>
      <c r="U69" s="78">
        <f>SUMPRODUCT(LTA!F69:AJ69,LTA!F$102:AJ$102,LTA!F$105:AJ$105)</f>
        <v>416.44</v>
      </c>
      <c r="V69" s="108">
        <f>SUMPRODUCT(MTOA!B69:G69,MTOA!B$102:G$102,MTOA!B$105:G$105)</f>
        <v>0</v>
      </c>
      <c r="W69" s="108">
        <f>SUMPRODUCT(MTOA!B69:G69,MTOA!B$101:G$101,MTOA!B$105:G$105)</f>
        <v>0</v>
      </c>
      <c r="X69">
        <v>0</v>
      </c>
      <c r="Y69" s="75">
        <f>IEX!J69</f>
        <v>171.34</v>
      </c>
      <c r="Z69" s="75">
        <f>IEX!P69</f>
        <v>0</v>
      </c>
      <c r="AA69" s="117">
        <f>STOA!J69</f>
        <v>5.84</v>
      </c>
      <c r="AB69" s="117">
        <f>-STOA!P69</f>
        <v>0</v>
      </c>
      <c r="AC69">
        <f t="shared" si="3"/>
        <v>9.633195835212728</v>
      </c>
      <c r="AD69">
        <f t="shared" si="4"/>
        <v>1085.0481490753245</v>
      </c>
      <c r="AE69">
        <f>'IDT-1'!F69</f>
        <v>1.831</v>
      </c>
      <c r="AF69" s="26"/>
      <c r="AG69">
        <f t="shared" si="5"/>
        <v>1086.8791490753244</v>
      </c>
      <c r="AI69" s="75">
        <f>PXIL!J69</f>
        <v>0</v>
      </c>
      <c r="AJ69" s="75">
        <f>PXIL!P69</f>
        <v>0</v>
      </c>
      <c r="AK69" s="75">
        <f>RTM_IEX!J69</f>
        <v>33.69</v>
      </c>
      <c r="AL69" s="75">
        <f>RTM_IEX!P69</f>
        <v>0</v>
      </c>
      <c r="AM69" s="75">
        <f>RTM_PXI!J69</f>
        <v>0</v>
      </c>
      <c r="AN69" s="75">
        <f>RTM_PXI!P69</f>
        <v>0</v>
      </c>
      <c r="AO69" s="192">
        <f>GDAM_IEX!J69</f>
        <v>0</v>
      </c>
      <c r="AP69" s="192">
        <f>GDAM_IEX!P69</f>
        <v>0</v>
      </c>
      <c r="AQ69" s="192">
        <f>GDAM_PXI!J69</f>
        <v>0</v>
      </c>
      <c r="AR69" s="192">
        <f>GDAM_PXI!P69</f>
        <v>0</v>
      </c>
    </row>
    <row r="70" spans="1:44">
      <c r="A70" t="s">
        <v>112</v>
      </c>
      <c r="E70">
        <f>GT_NG!T70</f>
        <v>12.079866888519133</v>
      </c>
      <c r="F70">
        <f>GT_Spot!T70</f>
        <v>0</v>
      </c>
      <c r="G70">
        <f>PPCL_NG!T70</f>
        <v>0</v>
      </c>
      <c r="H70">
        <f>PPCL_Spot!T70</f>
        <v>0</v>
      </c>
      <c r="I70">
        <f>Bawana_NG!T70</f>
        <v>69.598873877518002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TPDDL_ISGS_exbus!BB70</f>
        <v>256.12807457570028</v>
      </c>
      <c r="P70" s="77">
        <v>74.78</v>
      </c>
      <c r="Q70" s="77">
        <v>26.64</v>
      </c>
      <c r="R70" s="80">
        <v>7.330000000000001</v>
      </c>
      <c r="S70" s="80">
        <v>0</v>
      </c>
      <c r="T70" s="78">
        <f>SUMPRODUCT(LTA!F70:AJ70,LTA!F$101:AJ$101,LTA!F$105:AJ$105)</f>
        <v>15.11</v>
      </c>
      <c r="U70" s="78">
        <f>SUMPRODUCT(LTA!F70:AJ70,LTA!F$102:AJ$102,LTA!F$105:AJ$105)</f>
        <v>408.7</v>
      </c>
      <c r="V70" s="108">
        <f>SUMPRODUCT(MTOA!B70:G70,MTOA!B$102:G$102,MTOA!B$105:G$105)</f>
        <v>0</v>
      </c>
      <c r="W70" s="108">
        <f>SUMPRODUCT(MTOA!B70:G70,MTOA!B$101:G$101,MTOA!B$105:G$105)</f>
        <v>0</v>
      </c>
      <c r="X70">
        <v>0</v>
      </c>
      <c r="Y70" s="75">
        <f>IEX!J70</f>
        <v>190.59</v>
      </c>
      <c r="Z70" s="75">
        <f>IEX!P70</f>
        <v>0</v>
      </c>
      <c r="AA70" s="117">
        <f>STOA!J70</f>
        <v>5.84</v>
      </c>
      <c r="AB70" s="117">
        <f>-STOA!P70</f>
        <v>0</v>
      </c>
      <c r="AC70">
        <f t="shared" si="3"/>
        <v>9.6419559750072885</v>
      </c>
      <c r="AD70">
        <f t="shared" si="4"/>
        <v>1086.0348593667302</v>
      </c>
      <c r="AE70">
        <f>'IDT-1'!F70</f>
        <v>0</v>
      </c>
      <c r="AF70" s="26"/>
      <c r="AG70">
        <f t="shared" si="5"/>
        <v>1086.0348593667302</v>
      </c>
      <c r="AI70" s="75">
        <f>PXIL!J70</f>
        <v>0</v>
      </c>
      <c r="AJ70" s="75">
        <f>PXIL!P70</f>
        <v>0</v>
      </c>
      <c r="AK70" s="75">
        <f>RTM_IEX!J70</f>
        <v>28.88</v>
      </c>
      <c r="AL70" s="75">
        <f>RTM_IEX!P70</f>
        <v>0</v>
      </c>
      <c r="AM70" s="75">
        <f>RTM_PXI!J70</f>
        <v>0</v>
      </c>
      <c r="AN70" s="75">
        <f>RTM_PXI!P70</f>
        <v>0</v>
      </c>
      <c r="AO70" s="192">
        <f>GDAM_IEX!J70</f>
        <v>0</v>
      </c>
      <c r="AP70" s="192">
        <f>GDAM_IEX!P70</f>
        <v>0</v>
      </c>
      <c r="AQ70" s="192">
        <f>GDAM_PXI!J70</f>
        <v>0</v>
      </c>
      <c r="AR70" s="192">
        <f>GDAM_PXI!P70</f>
        <v>0</v>
      </c>
    </row>
    <row r="71" spans="1:44">
      <c r="A71" t="s">
        <v>113</v>
      </c>
      <c r="E71">
        <f>GT_NG!T71</f>
        <v>12.079866888519133</v>
      </c>
      <c r="F71">
        <f>GT_Spot!T71</f>
        <v>0</v>
      </c>
      <c r="G71">
        <f>PPCL_NG!T71</f>
        <v>0</v>
      </c>
      <c r="H71">
        <f>PPCL_Spot!T71</f>
        <v>0</v>
      </c>
      <c r="I71">
        <f>Bawana_NG!T71</f>
        <v>69.598873877518002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TPDDL_ISGS_exbus!BB71</f>
        <v>263.37633803760031</v>
      </c>
      <c r="P71" s="77">
        <v>74.78</v>
      </c>
      <c r="Q71" s="77">
        <v>26.64</v>
      </c>
      <c r="R71" s="80">
        <v>2.6399999999999997</v>
      </c>
      <c r="S71" s="80">
        <v>0</v>
      </c>
      <c r="T71" s="78">
        <f>SUMPRODUCT(LTA!F71:AJ71,LTA!F$101:AJ$101,LTA!F$105:AJ$105)</f>
        <v>15.24</v>
      </c>
      <c r="U71" s="78">
        <f>SUMPRODUCT(LTA!F71:AJ71,LTA!F$102:AJ$102,LTA!F$105:AJ$105)</f>
        <v>401.05</v>
      </c>
      <c r="V71" s="108">
        <f>SUMPRODUCT(MTOA!B71:G71,MTOA!B$102:G$102,MTOA!B$105:G$105)</f>
        <v>0</v>
      </c>
      <c r="W71" s="108">
        <f>SUMPRODUCT(MTOA!B71:G71,MTOA!B$101:G$101,MTOA!B$105:G$105)</f>
        <v>0</v>
      </c>
      <c r="X71">
        <v>0</v>
      </c>
      <c r="Y71" s="75">
        <f>IEX!J71</f>
        <v>209.85</v>
      </c>
      <c r="Z71" s="75">
        <f>IEX!P71</f>
        <v>0</v>
      </c>
      <c r="AA71" s="117">
        <f>STOA!J71</f>
        <v>5.93</v>
      </c>
      <c r="AB71" s="117">
        <f>-STOA!P71</f>
        <v>0</v>
      </c>
      <c r="AC71">
        <f t="shared" si="3"/>
        <v>9.6476006063049411</v>
      </c>
      <c r="AD71">
        <f t="shared" si="4"/>
        <v>1056.5374781973326</v>
      </c>
      <c r="AE71">
        <f>'IDT-1'!F71</f>
        <v>0</v>
      </c>
      <c r="AF71" s="26"/>
      <c r="AG71">
        <f t="shared" si="5"/>
        <v>1056.5374781973326</v>
      </c>
      <c r="AI71" s="75">
        <f>PXIL!J71</f>
        <v>0</v>
      </c>
      <c r="AJ71" s="75">
        <f>PXIL!P71</f>
        <v>0</v>
      </c>
      <c r="AK71" s="75">
        <f>RTM_IEX!J71</f>
        <v>0</v>
      </c>
      <c r="AL71" s="75">
        <f>RTM_IEX!P71</f>
        <v>-15</v>
      </c>
      <c r="AM71" s="75">
        <f>RTM_PXI!J71</f>
        <v>0</v>
      </c>
      <c r="AN71" s="75">
        <f>RTM_PXI!P71</f>
        <v>0</v>
      </c>
      <c r="AO71" s="192">
        <f>GDAM_IEX!J71</f>
        <v>0</v>
      </c>
      <c r="AP71" s="192">
        <f>GDAM_IEX!P71</f>
        <v>0</v>
      </c>
      <c r="AQ71" s="192">
        <f>GDAM_PXI!J71</f>
        <v>0</v>
      </c>
      <c r="AR71" s="192">
        <f>GDAM_PXI!P71</f>
        <v>0</v>
      </c>
    </row>
    <row r="72" spans="1:44">
      <c r="A72" t="s">
        <v>114</v>
      </c>
      <c r="E72">
        <f>GT_NG!T72</f>
        <v>12.079866888519133</v>
      </c>
      <c r="F72">
        <f>GT_Spot!T72</f>
        <v>0</v>
      </c>
      <c r="G72">
        <f>PPCL_NG!T72</f>
        <v>0</v>
      </c>
      <c r="H72">
        <f>PPCL_Spot!T72</f>
        <v>0</v>
      </c>
      <c r="I72">
        <f>Bawana_NG!T72</f>
        <v>69.598873877518002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TPDDL_ISGS_exbus!BB72</f>
        <v>274.57824909020025</v>
      </c>
      <c r="P72" s="77">
        <v>74.78</v>
      </c>
      <c r="Q72" s="77">
        <v>26.64</v>
      </c>
      <c r="R72" s="80">
        <v>0.26</v>
      </c>
      <c r="S72" s="80">
        <v>0</v>
      </c>
      <c r="T72" s="78">
        <f>SUMPRODUCT(LTA!F72:AJ72,LTA!F$101:AJ$101,LTA!F$105:AJ$105)</f>
        <v>10.67</v>
      </c>
      <c r="U72" s="78">
        <f>SUMPRODUCT(LTA!F72:AJ72,LTA!F$102:AJ$102,LTA!F$105:AJ$105)</f>
        <v>395.25</v>
      </c>
      <c r="V72" s="108">
        <f>SUMPRODUCT(MTOA!B72:G72,MTOA!B$102:G$102,MTOA!B$105:G$105)</f>
        <v>0</v>
      </c>
      <c r="W72" s="108">
        <f>SUMPRODUCT(MTOA!B72:G72,MTOA!B$101:G$101,MTOA!B$105:G$105)</f>
        <v>0</v>
      </c>
      <c r="X72">
        <v>0</v>
      </c>
      <c r="Y72" s="75">
        <f>IEX!J72</f>
        <v>216.59</v>
      </c>
      <c r="Z72" s="75">
        <f>IEX!P72</f>
        <v>0</v>
      </c>
      <c r="AA72" s="117">
        <f>STOA!J72</f>
        <v>5.93</v>
      </c>
      <c r="AB72" s="117">
        <f>-STOA!P72</f>
        <v>0</v>
      </c>
      <c r="AC72">
        <f t="shared" si="3"/>
        <v>9.8565015107348888</v>
      </c>
      <c r="AD72">
        <f t="shared" si="4"/>
        <v>1110.2004883455024</v>
      </c>
      <c r="AE72">
        <f>'IDT-1'!F72</f>
        <v>0</v>
      </c>
      <c r="AF72" s="26"/>
      <c r="AG72">
        <f t="shared" si="5"/>
        <v>1110.2004883455024</v>
      </c>
      <c r="AI72" s="75">
        <f>PXIL!J72</f>
        <v>0</v>
      </c>
      <c r="AJ72" s="75">
        <f>PXIL!P72</f>
        <v>0</v>
      </c>
      <c r="AK72" s="75">
        <f>RTM_IEX!J72</f>
        <v>33.68</v>
      </c>
      <c r="AL72" s="75">
        <f>RTM_IEX!P72</f>
        <v>0</v>
      </c>
      <c r="AM72" s="75">
        <f>RTM_PXI!J72</f>
        <v>0</v>
      </c>
      <c r="AN72" s="75">
        <f>RTM_PXI!P72</f>
        <v>0</v>
      </c>
      <c r="AO72" s="192">
        <f>GDAM_IEX!J72</f>
        <v>0</v>
      </c>
      <c r="AP72" s="192">
        <f>GDAM_IEX!P72</f>
        <v>0</v>
      </c>
      <c r="AQ72" s="192">
        <f>GDAM_PXI!J72</f>
        <v>0</v>
      </c>
      <c r="AR72" s="192">
        <f>GDAM_PXI!P72</f>
        <v>0</v>
      </c>
    </row>
    <row r="73" spans="1:44">
      <c r="A73" t="s">
        <v>115</v>
      </c>
      <c r="E73">
        <f>GT_NG!T73</f>
        <v>12.074453736174803</v>
      </c>
      <c r="F73">
        <f>GT_Spot!T73</f>
        <v>0</v>
      </c>
      <c r="G73">
        <f>PPCL_NG!T73</f>
        <v>0</v>
      </c>
      <c r="H73">
        <f>PPCL_Spot!T73</f>
        <v>0</v>
      </c>
      <c r="I73">
        <f>Bawana_NG!T73</f>
        <v>69.598904885532207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TPDDL_ISGS_exbus!BB73</f>
        <v>302.70767700646098</v>
      </c>
      <c r="P73" s="77">
        <v>74.78</v>
      </c>
      <c r="Q73" s="77">
        <v>26.64</v>
      </c>
      <c r="R73" s="80">
        <v>0</v>
      </c>
      <c r="S73" s="80">
        <v>0</v>
      </c>
      <c r="T73" s="78">
        <f>SUMPRODUCT(LTA!F73:AJ73,LTA!F$101:AJ$101,LTA!F$105:AJ$105)</f>
        <v>6</v>
      </c>
      <c r="U73" s="78">
        <f>SUMPRODUCT(LTA!F73:AJ73,LTA!F$102:AJ$102,LTA!F$105:AJ$105)</f>
        <v>395.22999999999996</v>
      </c>
      <c r="V73" s="108">
        <f>SUMPRODUCT(MTOA!B73:G73,MTOA!B$102:G$102,MTOA!B$105:G$105)</f>
        <v>0</v>
      </c>
      <c r="W73" s="108">
        <f>SUMPRODUCT(MTOA!B73:G73,MTOA!B$101:G$101,MTOA!B$105:G$105)</f>
        <v>0</v>
      </c>
      <c r="X73">
        <v>0</v>
      </c>
      <c r="Y73" s="75">
        <f>IEX!J73</f>
        <v>219.47</v>
      </c>
      <c r="Z73" s="75">
        <f>IEX!P73</f>
        <v>0</v>
      </c>
      <c r="AA73" s="117">
        <f>STOA!J73</f>
        <v>5.93</v>
      </c>
      <c r="AB73" s="117">
        <f>-STOA!P73</f>
        <v>0</v>
      </c>
      <c r="AC73">
        <f t="shared" si="3"/>
        <v>10.060433113527878</v>
      </c>
      <c r="AD73">
        <f t="shared" si="4"/>
        <v>1133.1706025146402</v>
      </c>
      <c r="AE73">
        <f>'IDT-1'!F73</f>
        <v>0</v>
      </c>
      <c r="AF73" s="26"/>
      <c r="AG73">
        <f t="shared" si="5"/>
        <v>1133.1706025146402</v>
      </c>
      <c r="AI73" s="75">
        <f>PXIL!J73</f>
        <v>0</v>
      </c>
      <c r="AJ73" s="75">
        <f>PXIL!P73</f>
        <v>0</v>
      </c>
      <c r="AK73" s="75">
        <f>RTM_IEX!J73</f>
        <v>30.8</v>
      </c>
      <c r="AL73" s="75">
        <f>RTM_IEX!P73</f>
        <v>0</v>
      </c>
      <c r="AM73" s="75">
        <f>RTM_PXI!J73</f>
        <v>0</v>
      </c>
      <c r="AN73" s="75">
        <f>RTM_PXI!P73</f>
        <v>0</v>
      </c>
      <c r="AO73" s="192">
        <f>GDAM_IEX!J73</f>
        <v>0</v>
      </c>
      <c r="AP73" s="192">
        <f>GDAM_IEX!P73</f>
        <v>0</v>
      </c>
      <c r="AQ73" s="192">
        <f>GDAM_PXI!J73</f>
        <v>0</v>
      </c>
      <c r="AR73" s="192">
        <f>GDAM_PXI!P73</f>
        <v>0</v>
      </c>
    </row>
    <row r="74" spans="1:44">
      <c r="A74" t="s">
        <v>116</v>
      </c>
      <c r="E74">
        <f>GT_NG!T74</f>
        <v>12.074453736174803</v>
      </c>
      <c r="F74">
        <f>GT_Spot!T74</f>
        <v>0</v>
      </c>
      <c r="G74">
        <f>PPCL_NG!T74</f>
        <v>0</v>
      </c>
      <c r="H74">
        <f>PPCL_Spot!T74</f>
        <v>0</v>
      </c>
      <c r="I74">
        <f>Bawana_NG!T74</f>
        <v>69.598873877518002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TPDDL_ISGS_exbus!BB74</f>
        <v>319.16613044276096</v>
      </c>
      <c r="P74" s="77">
        <v>74.78</v>
      </c>
      <c r="Q74" s="77">
        <v>26.64</v>
      </c>
      <c r="R74" s="80">
        <v>0</v>
      </c>
      <c r="S74" s="80">
        <v>0</v>
      </c>
      <c r="T74" s="78">
        <f>SUMPRODUCT(LTA!F74:AJ74,LTA!F$101:AJ$101,LTA!F$105:AJ$105)</f>
        <v>3.33</v>
      </c>
      <c r="U74" s="78">
        <f>SUMPRODUCT(LTA!F74:AJ74,LTA!F$102:AJ$102,LTA!F$105:AJ$105)</f>
        <v>395.21</v>
      </c>
      <c r="V74" s="108">
        <f>SUMPRODUCT(MTOA!B74:G74,MTOA!B$102:G$102,MTOA!B$105:G$105)</f>
        <v>0</v>
      </c>
      <c r="W74" s="108">
        <f>SUMPRODUCT(MTOA!B74:G74,MTOA!B$101:G$101,MTOA!B$105:G$105)</f>
        <v>0</v>
      </c>
      <c r="X74">
        <v>0</v>
      </c>
      <c r="Y74" s="75">
        <f>IEX!J74</f>
        <v>217.54</v>
      </c>
      <c r="Z74" s="75">
        <f>IEX!P74</f>
        <v>0</v>
      </c>
      <c r="AA74" s="117">
        <f>STOA!J74</f>
        <v>5.93</v>
      </c>
      <c r="AB74" s="117">
        <f>-STOA!P74</f>
        <v>0</v>
      </c>
      <c r="AC74">
        <f t="shared" si="3"/>
        <v>10.164611230896792</v>
      </c>
      <c r="AD74">
        <f t="shared" si="4"/>
        <v>1144.9048468255569</v>
      </c>
      <c r="AE74">
        <f>'IDT-1'!F74</f>
        <v>0</v>
      </c>
      <c r="AF74" s="26"/>
      <c r="AG74">
        <f t="shared" si="5"/>
        <v>1144.9048468255569</v>
      </c>
      <c r="AI74" s="75">
        <f>PXIL!J74</f>
        <v>0</v>
      </c>
      <c r="AJ74" s="75">
        <f>PXIL!P74</f>
        <v>0</v>
      </c>
      <c r="AK74" s="75">
        <f>RTM_IEX!J74</f>
        <v>30.8</v>
      </c>
      <c r="AL74" s="75">
        <f>RTM_IEX!P74</f>
        <v>0</v>
      </c>
      <c r="AM74" s="75">
        <f>RTM_PXI!J74</f>
        <v>0</v>
      </c>
      <c r="AN74" s="75">
        <f>RTM_PXI!P74</f>
        <v>0</v>
      </c>
      <c r="AO74" s="192">
        <f>GDAM_IEX!J74</f>
        <v>0</v>
      </c>
      <c r="AP74" s="192">
        <f>GDAM_IEX!P74</f>
        <v>0</v>
      </c>
      <c r="AQ74" s="192">
        <f>GDAM_PXI!J74</f>
        <v>0</v>
      </c>
      <c r="AR74" s="192">
        <f>GDAM_PXI!P74</f>
        <v>0</v>
      </c>
    </row>
    <row r="75" spans="1:44">
      <c r="A75" t="s">
        <v>117</v>
      </c>
      <c r="E75">
        <f>GT_NG!T75</f>
        <v>12.171567305098463</v>
      </c>
      <c r="F75">
        <f>GT_Spot!T75</f>
        <v>0</v>
      </c>
      <c r="G75">
        <f>PPCL_NG!T75</f>
        <v>0</v>
      </c>
      <c r="H75">
        <f>PPCL_Spot!T75</f>
        <v>0</v>
      </c>
      <c r="I75">
        <f>Bawana_NG!T75</f>
        <v>69.598873877518002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TPDDL_ISGS_exbus!BB75</f>
        <v>335.42742446386103</v>
      </c>
      <c r="P75" s="77">
        <v>74.78</v>
      </c>
      <c r="Q75" s="77">
        <v>26.64</v>
      </c>
      <c r="R75" s="80">
        <v>0</v>
      </c>
      <c r="S75" s="80">
        <v>0</v>
      </c>
      <c r="T75" s="78">
        <f>SUMPRODUCT(LTA!F75:AJ75,LTA!F$101:AJ$101,LTA!F$105:AJ$105)</f>
        <v>0.67</v>
      </c>
      <c r="U75" s="78">
        <f>SUMPRODUCT(LTA!F75:AJ75,LTA!F$102:AJ$102,LTA!F$105:AJ$105)</f>
        <v>395.15999999999997</v>
      </c>
      <c r="V75" s="108">
        <f>SUMPRODUCT(MTOA!B75:G75,MTOA!B$102:G$102,MTOA!B$105:G$105)</f>
        <v>0</v>
      </c>
      <c r="W75" s="108">
        <f>SUMPRODUCT(MTOA!B75:G75,MTOA!B$101:G$101,MTOA!B$105:G$105)</f>
        <v>0</v>
      </c>
      <c r="X75">
        <v>0</v>
      </c>
      <c r="Y75" s="75">
        <f>IEX!J75</f>
        <v>205.99</v>
      </c>
      <c r="Z75" s="75">
        <f>IEX!P75</f>
        <v>0</v>
      </c>
      <c r="AA75" s="117">
        <f>STOA!J75</f>
        <v>5.93</v>
      </c>
      <c r="AB75" s="117">
        <f>-STOA!P75</f>
        <v>0</v>
      </c>
      <c r="AC75">
        <f t="shared" si="3"/>
        <v>10.116234150699494</v>
      </c>
      <c r="AD75">
        <f t="shared" si="4"/>
        <v>1093.2516314957779</v>
      </c>
      <c r="AE75">
        <f>'IDT-1'!F75</f>
        <v>2.2879999999999998</v>
      </c>
      <c r="AF75" s="26"/>
      <c r="AG75">
        <f t="shared" si="5"/>
        <v>1095.5396314957779</v>
      </c>
      <c r="AI75" s="75">
        <f>PXIL!J75</f>
        <v>0</v>
      </c>
      <c r="AJ75" s="75">
        <f>PXIL!P75</f>
        <v>0</v>
      </c>
      <c r="AK75" s="75">
        <f>RTM_IEX!J75</f>
        <v>0</v>
      </c>
      <c r="AL75" s="75">
        <f>RTM_IEX!P75</f>
        <v>-23</v>
      </c>
      <c r="AM75" s="75">
        <f>RTM_PXI!J75</f>
        <v>0</v>
      </c>
      <c r="AN75" s="75">
        <f>RTM_PXI!P75</f>
        <v>0</v>
      </c>
      <c r="AO75" s="192">
        <f>GDAM_IEX!J75</f>
        <v>0</v>
      </c>
      <c r="AP75" s="192">
        <f>GDAM_IEX!P75</f>
        <v>0</v>
      </c>
      <c r="AQ75" s="192">
        <f>GDAM_PXI!J75</f>
        <v>0</v>
      </c>
      <c r="AR75" s="192">
        <f>GDAM_PXI!P75</f>
        <v>0</v>
      </c>
    </row>
    <row r="76" spans="1:44">
      <c r="A76" t="s">
        <v>118</v>
      </c>
      <c r="E76">
        <f>GT_NG!T76</f>
        <v>12.171567305098463</v>
      </c>
      <c r="F76">
        <f>GT_Spot!T76</f>
        <v>0</v>
      </c>
      <c r="G76">
        <f>PPCL_NG!T76</f>
        <v>0</v>
      </c>
      <c r="H76">
        <f>PPCL_Spot!T76</f>
        <v>0</v>
      </c>
      <c r="I76">
        <f>Bawana_NG!T76</f>
        <v>69.598873877518002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TPDDL_ISGS_exbus!BB76</f>
        <v>364.95641294426093</v>
      </c>
      <c r="P76" s="77">
        <v>74.78</v>
      </c>
      <c r="Q76" s="77">
        <v>26.64</v>
      </c>
      <c r="R76" s="80">
        <v>0</v>
      </c>
      <c r="S76" s="80">
        <v>0</v>
      </c>
      <c r="T76" s="78">
        <f>SUMPRODUCT(LTA!F76:AJ76,LTA!F$101:AJ$101,LTA!F$105:AJ$105)</f>
        <v>0</v>
      </c>
      <c r="U76" s="78">
        <f>SUMPRODUCT(LTA!F76:AJ76,LTA!F$102:AJ$102,LTA!F$105:AJ$105)</f>
        <v>395.14</v>
      </c>
      <c r="V76" s="108">
        <f>SUMPRODUCT(MTOA!B76:G76,MTOA!B$102:G$102,MTOA!B$105:G$105)</f>
        <v>0</v>
      </c>
      <c r="W76" s="108">
        <f>SUMPRODUCT(MTOA!B76:G76,MTOA!B$101:G$101,MTOA!B$105:G$105)</f>
        <v>0</v>
      </c>
      <c r="X76">
        <v>0</v>
      </c>
      <c r="Y76" s="75">
        <f>IEX!J76</f>
        <v>179.05</v>
      </c>
      <c r="Z76" s="75">
        <f>IEX!P76</f>
        <v>0</v>
      </c>
      <c r="AA76" s="117">
        <f>STOA!J76</f>
        <v>5.93</v>
      </c>
      <c r="AB76" s="117">
        <f>-STOA!P76</f>
        <v>0</v>
      </c>
      <c r="AC76">
        <f t="shared" si="3"/>
        <v>10.098148316316522</v>
      </c>
      <c r="AD76">
        <f t="shared" si="4"/>
        <v>1137.4187058105608</v>
      </c>
      <c r="AE76">
        <f>'IDT-1'!F76</f>
        <v>11.442</v>
      </c>
      <c r="AF76" s="26"/>
      <c r="AG76">
        <f t="shared" si="5"/>
        <v>1148.8607058105608</v>
      </c>
      <c r="AI76" s="75">
        <f>PXIL!J76</f>
        <v>0</v>
      </c>
      <c r="AJ76" s="75">
        <f>PXIL!P76</f>
        <v>0</v>
      </c>
      <c r="AK76" s="75">
        <f>RTM_IEX!J76</f>
        <v>19.25</v>
      </c>
      <c r="AL76" s="75">
        <f>RTM_IEX!P76</f>
        <v>0</v>
      </c>
      <c r="AM76" s="75">
        <f>RTM_PXI!J76</f>
        <v>0</v>
      </c>
      <c r="AN76" s="75">
        <f>RTM_PXI!P76</f>
        <v>0</v>
      </c>
      <c r="AO76" s="192">
        <f>GDAM_IEX!J76</f>
        <v>0</v>
      </c>
      <c r="AP76" s="192">
        <f>GDAM_IEX!P76</f>
        <v>0</v>
      </c>
      <c r="AQ76" s="192">
        <f>GDAM_PXI!J76</f>
        <v>0</v>
      </c>
      <c r="AR76" s="192">
        <f>GDAM_PXI!P76</f>
        <v>0</v>
      </c>
    </row>
    <row r="77" spans="1:44">
      <c r="A77" t="s">
        <v>119</v>
      </c>
      <c r="E77">
        <f>GT_NG!T77</f>
        <v>12.171567305098463</v>
      </c>
      <c r="F77">
        <f>GT_Spot!T77</f>
        <v>0</v>
      </c>
      <c r="G77">
        <f>PPCL_NG!T77</f>
        <v>0</v>
      </c>
      <c r="H77">
        <f>PPCL_Spot!T77</f>
        <v>0</v>
      </c>
      <c r="I77">
        <f>Bawana_NG!T77</f>
        <v>69.598873877518002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TPDDL_ISGS_exbus!BB77</f>
        <v>364.95641294426093</v>
      </c>
      <c r="P77" s="77">
        <v>74.78</v>
      </c>
      <c r="Q77" s="77">
        <v>26.64</v>
      </c>
      <c r="R77" s="80">
        <v>0</v>
      </c>
      <c r="S77" s="80">
        <v>0</v>
      </c>
      <c r="T77" s="78">
        <f>SUMPRODUCT(LTA!F77:AJ77,LTA!F$101:AJ$101,LTA!F$105:AJ$105)</f>
        <v>0</v>
      </c>
      <c r="U77" s="78">
        <f>SUMPRODUCT(LTA!F77:AJ77,LTA!F$102:AJ$102,LTA!F$105:AJ$105)</f>
        <v>395.03999999999996</v>
      </c>
      <c r="V77" s="108">
        <f>SUMPRODUCT(MTOA!B77:G77,MTOA!B$102:G$102,MTOA!B$105:G$105)</f>
        <v>0</v>
      </c>
      <c r="W77" s="108">
        <f>SUMPRODUCT(MTOA!B77:G77,MTOA!B$101:G$101,MTOA!B$105:G$105)</f>
        <v>0</v>
      </c>
      <c r="X77">
        <v>0</v>
      </c>
      <c r="Y77" s="75">
        <f>IEX!J77</f>
        <v>169.42</v>
      </c>
      <c r="Z77" s="75">
        <f>IEX!P77</f>
        <v>0</v>
      </c>
      <c r="AA77" s="117">
        <f>STOA!J77</f>
        <v>5.93</v>
      </c>
      <c r="AB77" s="117">
        <f>-STOA!P77</f>
        <v>0</v>
      </c>
      <c r="AC77">
        <f t="shared" si="3"/>
        <v>10.109468141982381</v>
      </c>
      <c r="AD77">
        <f t="shared" si="4"/>
        <v>1078.427385984895</v>
      </c>
      <c r="AE77">
        <f>'IDT-1'!F77</f>
        <v>13.73</v>
      </c>
      <c r="AF77" s="26"/>
      <c r="AG77">
        <f t="shared" si="5"/>
        <v>1092.157385984895</v>
      </c>
      <c r="AI77" s="75">
        <f>PXIL!J77</f>
        <v>0</v>
      </c>
      <c r="AJ77" s="75">
        <f>PXIL!P77</f>
        <v>0</v>
      </c>
      <c r="AK77" s="75">
        <f>RTM_IEX!J77</f>
        <v>0</v>
      </c>
      <c r="AL77" s="75">
        <f>RTM_IEX!P77</f>
        <v>-30</v>
      </c>
      <c r="AM77" s="75">
        <f>RTM_PXI!J77</f>
        <v>0</v>
      </c>
      <c r="AN77" s="75">
        <f>RTM_PXI!P77</f>
        <v>0</v>
      </c>
      <c r="AO77" s="192">
        <f>GDAM_IEX!J77</f>
        <v>0</v>
      </c>
      <c r="AP77" s="192">
        <f>GDAM_IEX!P77</f>
        <v>0</v>
      </c>
      <c r="AQ77" s="192">
        <f>GDAM_PXI!J77</f>
        <v>0</v>
      </c>
      <c r="AR77" s="192">
        <f>GDAM_PXI!P77</f>
        <v>0</v>
      </c>
    </row>
    <row r="78" spans="1:44">
      <c r="A78" t="s">
        <v>120</v>
      </c>
      <c r="E78">
        <f>GT_NG!T78</f>
        <v>12.171567305098463</v>
      </c>
      <c r="F78">
        <f>GT_Spot!T78</f>
        <v>0</v>
      </c>
      <c r="G78">
        <f>PPCL_NG!T78</f>
        <v>0</v>
      </c>
      <c r="H78">
        <f>PPCL_Spot!T78</f>
        <v>0</v>
      </c>
      <c r="I78">
        <f>Bawana_NG!T78</f>
        <v>69.598873877518002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TPDDL_ISGS_exbus!BB78</f>
        <v>360.06802944066101</v>
      </c>
      <c r="P78" s="77">
        <v>74.78</v>
      </c>
      <c r="Q78" s="77">
        <v>26.64</v>
      </c>
      <c r="R78" s="80">
        <v>0</v>
      </c>
      <c r="S78" s="80">
        <v>0</v>
      </c>
      <c r="T78" s="78">
        <f>SUMPRODUCT(LTA!F78:AJ78,LTA!F$101:AJ$101,LTA!F$105:AJ$105)</f>
        <v>0</v>
      </c>
      <c r="U78" s="78">
        <f>SUMPRODUCT(LTA!F78:AJ78,LTA!F$102:AJ$102,LTA!F$105:AJ$105)</f>
        <v>395.18</v>
      </c>
      <c r="V78" s="108">
        <f>SUMPRODUCT(MTOA!B78:G78,MTOA!B$102:G$102,MTOA!B$105:G$105)</f>
        <v>0</v>
      </c>
      <c r="W78" s="108">
        <f>SUMPRODUCT(MTOA!B78:G78,MTOA!B$101:G$101,MTOA!B$105:G$105)</f>
        <v>0</v>
      </c>
      <c r="X78">
        <v>0</v>
      </c>
      <c r="Y78" s="75">
        <f>IEX!J78</f>
        <v>155.94</v>
      </c>
      <c r="Z78" s="75">
        <f>IEX!P78</f>
        <v>0</v>
      </c>
      <c r="AA78" s="117">
        <f>STOA!J78</f>
        <v>5.93</v>
      </c>
      <c r="AB78" s="117">
        <f>-STOA!P78</f>
        <v>0</v>
      </c>
      <c r="AC78">
        <f t="shared" si="3"/>
        <v>9.852114541484843</v>
      </c>
      <c r="AD78">
        <f t="shared" si="4"/>
        <v>1109.7063560817928</v>
      </c>
      <c r="AE78">
        <f>'IDT-1'!F78</f>
        <v>18.306999999999999</v>
      </c>
      <c r="AF78" s="26"/>
      <c r="AG78">
        <f t="shared" si="5"/>
        <v>1128.0133560817928</v>
      </c>
      <c r="AI78" s="75">
        <f>PXIL!J78</f>
        <v>0</v>
      </c>
      <c r="AJ78" s="75">
        <f>PXIL!P78</f>
        <v>0</v>
      </c>
      <c r="AK78" s="75">
        <f>RTM_IEX!J78</f>
        <v>19.25</v>
      </c>
      <c r="AL78" s="75">
        <f>RTM_IEX!P78</f>
        <v>0</v>
      </c>
      <c r="AM78" s="75">
        <f>RTM_PXI!J78</f>
        <v>0</v>
      </c>
      <c r="AN78" s="75">
        <f>RTM_PXI!P78</f>
        <v>0</v>
      </c>
      <c r="AO78" s="192">
        <f>GDAM_IEX!J78</f>
        <v>0</v>
      </c>
      <c r="AP78" s="192">
        <f>GDAM_IEX!P78</f>
        <v>0</v>
      </c>
      <c r="AQ78" s="192">
        <f>GDAM_PXI!J78</f>
        <v>0</v>
      </c>
      <c r="AR78" s="192">
        <f>GDAM_PXI!P78</f>
        <v>0</v>
      </c>
    </row>
    <row r="79" spans="1:44">
      <c r="A79" t="s">
        <v>121</v>
      </c>
      <c r="E79">
        <f>GT_NG!T79</f>
        <v>12.171567305098463</v>
      </c>
      <c r="F79">
        <f>GT_Spot!T79</f>
        <v>0</v>
      </c>
      <c r="G79">
        <f>PPCL_NG!T79</f>
        <v>0</v>
      </c>
      <c r="H79">
        <f>PPCL_Spot!T79</f>
        <v>0</v>
      </c>
      <c r="I79">
        <f>Bawana_NG!T79</f>
        <v>69.598904885532207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TPDDL_ISGS_exbus!BB79</f>
        <v>355.43373592866089</v>
      </c>
      <c r="P79" s="77">
        <v>74.78</v>
      </c>
      <c r="Q79" s="77">
        <v>26.64</v>
      </c>
      <c r="R79" s="80">
        <v>0</v>
      </c>
      <c r="S79" s="80">
        <v>0</v>
      </c>
      <c r="T79" s="78">
        <f>SUMPRODUCT(LTA!F79:AJ79,LTA!F$101:AJ$101,LTA!F$105:AJ$105)</f>
        <v>0</v>
      </c>
      <c r="U79" s="78">
        <f>SUMPRODUCT(LTA!F79:AJ79,LTA!F$102:AJ$102,LTA!F$105:AJ$105)</f>
        <v>395.13</v>
      </c>
      <c r="V79" s="108">
        <f>SUMPRODUCT(MTOA!B79:G79,MTOA!B$102:G$102,MTOA!B$105:G$105)</f>
        <v>0</v>
      </c>
      <c r="W79" s="108">
        <f>SUMPRODUCT(MTOA!B79:G79,MTOA!B$101:G$101,MTOA!B$105:G$105)</f>
        <v>0</v>
      </c>
      <c r="X79">
        <v>0</v>
      </c>
      <c r="Y79" s="75">
        <f>IEX!J79</f>
        <v>133.80000000000001</v>
      </c>
      <c r="Z79" s="75">
        <f>IEX!P79</f>
        <v>0</v>
      </c>
      <c r="AA79" s="117">
        <f>STOA!J79</f>
        <v>6.03</v>
      </c>
      <c r="AB79" s="117">
        <f>-STOA!P79</f>
        <v>0</v>
      </c>
      <c r="AC79">
        <f t="shared" si="3"/>
        <v>9.7138848571156267</v>
      </c>
      <c r="AD79">
        <f t="shared" si="4"/>
        <v>1033.870323262176</v>
      </c>
      <c r="AE79">
        <f>'IDT-1'!F79</f>
        <v>28</v>
      </c>
      <c r="AF79" s="26"/>
      <c r="AG79">
        <f t="shared" si="5"/>
        <v>1061.870323262176</v>
      </c>
      <c r="AI79" s="75">
        <f>PXIL!J79</f>
        <v>0</v>
      </c>
      <c r="AJ79" s="75">
        <f>PXIL!P79</f>
        <v>0</v>
      </c>
      <c r="AK79" s="75">
        <f>RTM_IEX!J79</f>
        <v>0</v>
      </c>
      <c r="AL79" s="75">
        <f>RTM_IEX!P79</f>
        <v>-30</v>
      </c>
      <c r="AM79" s="75">
        <f>RTM_PXI!J79</f>
        <v>0</v>
      </c>
      <c r="AN79" s="75">
        <f>RTM_PXI!P79</f>
        <v>0</v>
      </c>
      <c r="AO79" s="192">
        <f>GDAM_IEX!J79</f>
        <v>0</v>
      </c>
      <c r="AP79" s="192">
        <f>GDAM_IEX!P79</f>
        <v>0</v>
      </c>
      <c r="AQ79" s="192">
        <f>GDAM_PXI!J79</f>
        <v>0</v>
      </c>
      <c r="AR79" s="192">
        <f>GDAM_PXI!P79</f>
        <v>0</v>
      </c>
    </row>
    <row r="80" spans="1:44">
      <c r="A80" t="s">
        <v>122</v>
      </c>
      <c r="E80">
        <f>GT_NG!T80</f>
        <v>12.171567305098463</v>
      </c>
      <c r="F80">
        <f>GT_Spot!T80</f>
        <v>0</v>
      </c>
      <c r="G80">
        <f>PPCL_NG!T80</f>
        <v>0</v>
      </c>
      <c r="H80">
        <f>PPCL_Spot!T80</f>
        <v>0</v>
      </c>
      <c r="I80">
        <f>Bawana_NG!T80</f>
        <v>69.598873877518002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TPDDL_ISGS_exbus!BB80</f>
        <v>354.30564758926096</v>
      </c>
      <c r="P80" s="77">
        <v>74.78</v>
      </c>
      <c r="Q80" s="77">
        <v>26.64</v>
      </c>
      <c r="R80" s="80">
        <v>0</v>
      </c>
      <c r="S80" s="80">
        <v>0</v>
      </c>
      <c r="T80" s="78">
        <f>SUMPRODUCT(LTA!F80:AJ80,LTA!F$101:AJ$101,LTA!F$105:AJ$105)</f>
        <v>0</v>
      </c>
      <c r="U80" s="78">
        <f>SUMPRODUCT(LTA!F80:AJ80,LTA!F$102:AJ$102,LTA!F$105:AJ$105)</f>
        <v>395.06</v>
      </c>
      <c r="V80" s="108">
        <f>SUMPRODUCT(MTOA!B80:G80,MTOA!B$102:G$102,MTOA!B$105:G$105)</f>
        <v>0</v>
      </c>
      <c r="W80" s="108">
        <f>SUMPRODUCT(MTOA!B80:G80,MTOA!B$101:G$101,MTOA!B$105:G$105)</f>
        <v>0</v>
      </c>
      <c r="X80">
        <v>0</v>
      </c>
      <c r="Y80" s="75">
        <f>IEX!J80</f>
        <v>86.63</v>
      </c>
      <c r="Z80" s="75">
        <f>IEX!P80</f>
        <v>0</v>
      </c>
      <c r="AA80" s="117">
        <f>STOA!J80</f>
        <v>6.03</v>
      </c>
      <c r="AB80" s="117">
        <f>-STOA!P80</f>
        <v>0</v>
      </c>
      <c r="AC80">
        <f t="shared" si="3"/>
        <v>9.1913015811925227</v>
      </c>
      <c r="AD80">
        <f t="shared" si="4"/>
        <v>1035.2747871906852</v>
      </c>
      <c r="AE80">
        <f>'IDT-1'!F80</f>
        <v>58</v>
      </c>
      <c r="AF80" s="26"/>
      <c r="AG80">
        <f t="shared" si="5"/>
        <v>1093.2747871906852</v>
      </c>
      <c r="AI80" s="75">
        <f>PXIL!J80</f>
        <v>0</v>
      </c>
      <c r="AJ80" s="75">
        <f>PXIL!P80</f>
        <v>0</v>
      </c>
      <c r="AK80" s="75">
        <f>RTM_IEX!J80</f>
        <v>19.25</v>
      </c>
      <c r="AL80" s="75">
        <f>RTM_IEX!P80</f>
        <v>0</v>
      </c>
      <c r="AM80" s="75">
        <f>RTM_PXI!J80</f>
        <v>0</v>
      </c>
      <c r="AN80" s="75">
        <f>RTM_PXI!P80</f>
        <v>0</v>
      </c>
      <c r="AO80" s="192">
        <f>GDAM_IEX!J80</f>
        <v>0</v>
      </c>
      <c r="AP80" s="192">
        <f>GDAM_IEX!P80</f>
        <v>0</v>
      </c>
      <c r="AQ80" s="192">
        <f>GDAM_PXI!J80</f>
        <v>0</v>
      </c>
      <c r="AR80" s="192">
        <f>GDAM_PXI!P80</f>
        <v>0</v>
      </c>
    </row>
    <row r="81" spans="1:44">
      <c r="A81" t="s">
        <v>123</v>
      </c>
      <c r="E81">
        <f>GT_NG!T81</f>
        <v>12.171567305098463</v>
      </c>
      <c r="F81">
        <f>GT_Spot!T81</f>
        <v>0</v>
      </c>
      <c r="G81">
        <f>PPCL_NG!T81</f>
        <v>0</v>
      </c>
      <c r="H81">
        <f>PPCL_Spot!T81</f>
        <v>0</v>
      </c>
      <c r="I81">
        <f>Bawana_NG!T81</f>
        <v>69.600000000000009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TPDDL_ISGS_exbus!BB81</f>
        <v>354.63698840989645</v>
      </c>
      <c r="P81" s="77">
        <v>74.78</v>
      </c>
      <c r="Q81" s="77">
        <v>26.64</v>
      </c>
      <c r="R81" s="80">
        <v>0</v>
      </c>
      <c r="S81" s="80">
        <v>0</v>
      </c>
      <c r="T81" s="78">
        <f>SUMPRODUCT(LTA!F81:AJ81,LTA!F$101:AJ$101,LTA!F$105:AJ$105)</f>
        <v>0</v>
      </c>
      <c r="U81" s="78">
        <f>SUMPRODUCT(LTA!F81:AJ81,LTA!F$102:AJ$102,LTA!F$105:AJ$105)</f>
        <v>395.07</v>
      </c>
      <c r="V81" s="108">
        <f>SUMPRODUCT(MTOA!B81:G81,MTOA!B$102:G$102,MTOA!B$105:G$105)</f>
        <v>0</v>
      </c>
      <c r="W81" s="108">
        <f>SUMPRODUCT(MTOA!B81:G81,MTOA!B$101:G$101,MTOA!B$105:G$105)</f>
        <v>0</v>
      </c>
      <c r="X81">
        <v>0</v>
      </c>
      <c r="Y81" s="75">
        <f>IEX!J81</f>
        <v>99.15</v>
      </c>
      <c r="Z81" s="75">
        <f>IEX!P81</f>
        <v>0</v>
      </c>
      <c r="AA81" s="117">
        <f>STOA!J81</f>
        <v>6.03</v>
      </c>
      <c r="AB81" s="117">
        <f>-STOA!P81</f>
        <v>0</v>
      </c>
      <c r="AC81">
        <f t="shared" si="3"/>
        <v>9.3044912902919563</v>
      </c>
      <c r="AD81">
        <f t="shared" si="4"/>
        <v>1048.0240644247031</v>
      </c>
      <c r="AE81">
        <f>'IDT-1'!F81</f>
        <v>20.138000000000002</v>
      </c>
      <c r="AF81" s="26"/>
      <c r="AG81">
        <f t="shared" si="5"/>
        <v>1068.162064424703</v>
      </c>
      <c r="AI81" s="75">
        <f>PXIL!J81</f>
        <v>0</v>
      </c>
      <c r="AJ81" s="75">
        <f>PXIL!P81</f>
        <v>0</v>
      </c>
      <c r="AK81" s="75">
        <f>RTM_IEX!J81</f>
        <v>19.25</v>
      </c>
      <c r="AL81" s="75">
        <f>RTM_IEX!P81</f>
        <v>0</v>
      </c>
      <c r="AM81" s="75">
        <f>RTM_PXI!J81</f>
        <v>0</v>
      </c>
      <c r="AN81" s="75">
        <f>RTM_PXI!P81</f>
        <v>0</v>
      </c>
      <c r="AO81" s="192">
        <f>GDAM_IEX!J81</f>
        <v>0</v>
      </c>
      <c r="AP81" s="192">
        <f>GDAM_IEX!P81</f>
        <v>0</v>
      </c>
      <c r="AQ81" s="192">
        <f>GDAM_PXI!J81</f>
        <v>0</v>
      </c>
      <c r="AR81" s="192">
        <f>GDAM_PXI!P81</f>
        <v>0</v>
      </c>
    </row>
    <row r="82" spans="1:44">
      <c r="A82" t="s">
        <v>124</v>
      </c>
      <c r="E82">
        <f>GT_NG!T82</f>
        <v>12.171567305098463</v>
      </c>
      <c r="F82">
        <f>GT_Spot!T82</f>
        <v>0</v>
      </c>
      <c r="G82">
        <f>PPCL_NG!T82</f>
        <v>0</v>
      </c>
      <c r="H82">
        <f>PPCL_Spot!T82</f>
        <v>0</v>
      </c>
      <c r="I82">
        <f>Bawana_NG!T82</f>
        <v>69.600000000000009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TPDDL_ISGS_exbus!BB82</f>
        <v>346.81892550936902</v>
      </c>
      <c r="P82" s="77">
        <v>74.78</v>
      </c>
      <c r="Q82" s="77">
        <v>26.64</v>
      </c>
      <c r="R82" s="80">
        <v>0</v>
      </c>
      <c r="S82" s="80">
        <v>0</v>
      </c>
      <c r="T82" s="78">
        <f>SUMPRODUCT(LTA!F82:AJ82,LTA!F$101:AJ$101,LTA!F$105:AJ$105)</f>
        <v>0</v>
      </c>
      <c r="U82" s="78">
        <f>SUMPRODUCT(LTA!F82:AJ82,LTA!F$102:AJ$102,LTA!F$105:AJ$105)</f>
        <v>395.08</v>
      </c>
      <c r="V82" s="108">
        <f>SUMPRODUCT(MTOA!B82:G82,MTOA!B$102:G$102,MTOA!B$105:G$105)</f>
        <v>0</v>
      </c>
      <c r="W82" s="108">
        <f>SUMPRODUCT(MTOA!B82:G82,MTOA!B$101:G$101,MTOA!B$105:G$105)</f>
        <v>0</v>
      </c>
      <c r="X82">
        <v>0</v>
      </c>
      <c r="Y82" s="75">
        <f>IEX!J82</f>
        <v>70.27</v>
      </c>
      <c r="Z82" s="75">
        <f>IEX!P82</f>
        <v>0</v>
      </c>
      <c r="AA82" s="117">
        <f>STOA!J82</f>
        <v>6.03</v>
      </c>
      <c r="AB82" s="117">
        <f>-STOA!P82</f>
        <v>0</v>
      </c>
      <c r="AC82">
        <f t="shared" si="3"/>
        <v>8.939308336767315</v>
      </c>
      <c r="AD82">
        <f t="shared" si="4"/>
        <v>1006.8911844777002</v>
      </c>
      <c r="AE82">
        <f>'IDT-1'!F82</f>
        <v>29.291</v>
      </c>
      <c r="AF82" s="26"/>
      <c r="AG82">
        <f t="shared" si="5"/>
        <v>1036.1821844777003</v>
      </c>
      <c r="AI82" s="75">
        <f>PXIL!J82</f>
        <v>0</v>
      </c>
      <c r="AJ82" s="75">
        <f>PXIL!P82</f>
        <v>0</v>
      </c>
      <c r="AK82" s="75">
        <f>RTM_IEX!J82</f>
        <v>14.44</v>
      </c>
      <c r="AL82" s="75">
        <f>RTM_IEX!P82</f>
        <v>0</v>
      </c>
      <c r="AM82" s="75">
        <f>RTM_PXI!J82</f>
        <v>0</v>
      </c>
      <c r="AN82" s="75">
        <f>RTM_PXI!P82</f>
        <v>0</v>
      </c>
      <c r="AO82" s="192">
        <f>GDAM_IEX!J82</f>
        <v>0</v>
      </c>
      <c r="AP82" s="192">
        <f>GDAM_IEX!P82</f>
        <v>0</v>
      </c>
      <c r="AQ82" s="192">
        <f>GDAM_PXI!J82</f>
        <v>0</v>
      </c>
      <c r="AR82" s="192">
        <f>GDAM_PXI!P82</f>
        <v>0</v>
      </c>
    </row>
    <row r="83" spans="1:44">
      <c r="A83" t="s">
        <v>125</v>
      </c>
      <c r="E83">
        <f>GT_NG!T83</f>
        <v>12.171567305098463</v>
      </c>
      <c r="F83">
        <f>GT_Spot!T83</f>
        <v>0</v>
      </c>
      <c r="G83">
        <f>PPCL_NG!T83</f>
        <v>0</v>
      </c>
      <c r="H83">
        <f>PPCL_Spot!T83</f>
        <v>0</v>
      </c>
      <c r="I83">
        <f>Bawana_NG!T83</f>
        <v>69.600000000000009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TPDDL_ISGS_exbus!BB83</f>
        <v>335.50577345588943</v>
      </c>
      <c r="P83" s="77">
        <v>74.78</v>
      </c>
      <c r="Q83" s="77">
        <v>26.64</v>
      </c>
      <c r="R83" s="80">
        <v>0</v>
      </c>
      <c r="S83" s="80">
        <v>0</v>
      </c>
      <c r="T83" s="78">
        <f>SUMPRODUCT(LTA!F83:AJ83,LTA!F$101:AJ$101,LTA!F$105:AJ$105)</f>
        <v>0</v>
      </c>
      <c r="U83" s="78">
        <f>SUMPRODUCT(LTA!F83:AJ83,LTA!F$102:AJ$102,LTA!F$105:AJ$105)</f>
        <v>394.76000000000005</v>
      </c>
      <c r="V83" s="108">
        <f>SUMPRODUCT(MTOA!B83:G83,MTOA!B$102:G$102,MTOA!B$105:G$105)</f>
        <v>0</v>
      </c>
      <c r="W83" s="108">
        <f>SUMPRODUCT(MTOA!B83:G83,MTOA!B$101:G$101,MTOA!B$105:G$105)</f>
        <v>0</v>
      </c>
      <c r="X83">
        <v>0</v>
      </c>
      <c r="Y83" s="75">
        <f>IEX!J83</f>
        <v>42.36</v>
      </c>
      <c r="Z83" s="75">
        <f>IEX!P83</f>
        <v>0</v>
      </c>
      <c r="AA83" s="117">
        <f>STOA!J83</f>
        <v>6.12</v>
      </c>
      <c r="AB83" s="117">
        <f>-STOA!P83</f>
        <v>0</v>
      </c>
      <c r="AC83">
        <f t="shared" si="3"/>
        <v>8.7313924243625554</v>
      </c>
      <c r="AD83">
        <f t="shared" si="4"/>
        <v>923.20594833662551</v>
      </c>
      <c r="AE83">
        <f>'IDT-1'!F83</f>
        <v>15.561</v>
      </c>
      <c r="AF83" s="26"/>
      <c r="AG83">
        <f t="shared" si="5"/>
        <v>938.76694833662555</v>
      </c>
      <c r="AI83" s="75">
        <f>PXIL!J83</f>
        <v>0</v>
      </c>
      <c r="AJ83" s="75">
        <f>PXIL!P83</f>
        <v>0</v>
      </c>
      <c r="AK83" s="75">
        <f>RTM_IEX!J83</f>
        <v>0</v>
      </c>
      <c r="AL83" s="75">
        <f>RTM_IEX!P83</f>
        <v>-30</v>
      </c>
      <c r="AM83" s="75">
        <f>RTM_PXI!J83</f>
        <v>0</v>
      </c>
      <c r="AN83" s="75">
        <f>RTM_PXI!P83</f>
        <v>0</v>
      </c>
      <c r="AO83" s="192">
        <f>GDAM_IEX!J83</f>
        <v>0</v>
      </c>
      <c r="AP83" s="192">
        <f>GDAM_IEX!P83</f>
        <v>0</v>
      </c>
      <c r="AQ83" s="192">
        <f>GDAM_PXI!J83</f>
        <v>0</v>
      </c>
      <c r="AR83" s="192">
        <f>GDAM_PXI!P83</f>
        <v>0</v>
      </c>
    </row>
    <row r="84" spans="1:44">
      <c r="A84" t="s">
        <v>126</v>
      </c>
      <c r="E84">
        <f>GT_NG!T84</f>
        <v>12.171567305098463</v>
      </c>
      <c r="F84">
        <f>GT_Spot!T84</f>
        <v>0</v>
      </c>
      <c r="G84">
        <f>PPCL_NG!T84</f>
        <v>0</v>
      </c>
      <c r="H84">
        <f>PPCL_Spot!T84</f>
        <v>0</v>
      </c>
      <c r="I84">
        <f>Bawana_NG!T84</f>
        <v>69.600000000000009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TPDDL_ISGS_exbus!BB84</f>
        <v>319.67063092118934</v>
      </c>
      <c r="P84" s="77">
        <v>74.78</v>
      </c>
      <c r="Q84" s="77">
        <v>26.64</v>
      </c>
      <c r="R84" s="80">
        <v>0</v>
      </c>
      <c r="S84" s="80">
        <v>0</v>
      </c>
      <c r="T84" s="78">
        <f>SUMPRODUCT(LTA!F84:AJ84,LTA!F$101:AJ$101,LTA!F$105:AJ$105)</f>
        <v>0</v>
      </c>
      <c r="U84" s="78">
        <f>SUMPRODUCT(LTA!F84:AJ84,LTA!F$102:AJ$102,LTA!F$105:AJ$105)</f>
        <v>394.74000000000007</v>
      </c>
      <c r="V84" s="108">
        <f>SUMPRODUCT(MTOA!B84:G84,MTOA!B$102:G$102,MTOA!B$105:G$105)</f>
        <v>0</v>
      </c>
      <c r="W84" s="108">
        <f>SUMPRODUCT(MTOA!B84:G84,MTOA!B$101:G$101,MTOA!B$105:G$105)</f>
        <v>0</v>
      </c>
      <c r="X84">
        <v>0</v>
      </c>
      <c r="Y84" s="75">
        <f>IEX!J84</f>
        <v>16.36</v>
      </c>
      <c r="Z84" s="75">
        <f>IEX!P84</f>
        <v>0</v>
      </c>
      <c r="AA84" s="117">
        <f>STOA!J84</f>
        <v>6.12</v>
      </c>
      <c r="AB84" s="117">
        <f>-STOA!P84</f>
        <v>0</v>
      </c>
      <c r="AC84">
        <f t="shared" si="3"/>
        <v>8.2661233443913336</v>
      </c>
      <c r="AD84">
        <f t="shared" si="4"/>
        <v>931.0660748818965</v>
      </c>
      <c r="AE84">
        <f>'IDT-1'!F84</f>
        <v>29.291</v>
      </c>
      <c r="AF84" s="26"/>
      <c r="AG84">
        <f t="shared" si="5"/>
        <v>960.35707488189655</v>
      </c>
      <c r="AI84" s="75">
        <f>PXIL!J84</f>
        <v>0</v>
      </c>
      <c r="AJ84" s="75">
        <f>PXIL!P84</f>
        <v>0</v>
      </c>
      <c r="AK84" s="75">
        <f>RTM_IEX!J84</f>
        <v>19.25</v>
      </c>
      <c r="AL84" s="75">
        <f>RTM_IEX!P84</f>
        <v>0</v>
      </c>
      <c r="AM84" s="75">
        <f>RTM_PXI!J84</f>
        <v>0</v>
      </c>
      <c r="AN84" s="75">
        <f>RTM_PXI!P84</f>
        <v>0</v>
      </c>
      <c r="AO84" s="192">
        <f>GDAM_IEX!J84</f>
        <v>0</v>
      </c>
      <c r="AP84" s="192">
        <f>GDAM_IEX!P84</f>
        <v>0</v>
      </c>
      <c r="AQ84" s="192">
        <f>GDAM_PXI!J84</f>
        <v>0</v>
      </c>
      <c r="AR84" s="192">
        <f>GDAM_PXI!P84</f>
        <v>0</v>
      </c>
    </row>
    <row r="85" spans="1:44">
      <c r="A85" t="s">
        <v>127</v>
      </c>
      <c r="E85">
        <f>GT_NG!T85</f>
        <v>12.171567305098463</v>
      </c>
      <c r="F85">
        <f>GT_Spot!T85</f>
        <v>0</v>
      </c>
      <c r="G85">
        <f>PPCL_NG!T85</f>
        <v>0</v>
      </c>
      <c r="H85">
        <f>PPCL_Spot!T85</f>
        <v>0</v>
      </c>
      <c r="I85">
        <f>Bawana_NG!T85</f>
        <v>69.600000000000009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TPDDL_ISGS_exbus!BB85</f>
        <v>301.49019132732957</v>
      </c>
      <c r="P85" s="77">
        <v>74.78</v>
      </c>
      <c r="Q85" s="77">
        <v>26.64</v>
      </c>
      <c r="R85" s="80">
        <v>0</v>
      </c>
      <c r="S85" s="80">
        <v>0</v>
      </c>
      <c r="T85" s="78">
        <f>SUMPRODUCT(LTA!F85:AJ85,LTA!F$101:AJ$101,LTA!F$105:AJ$105)</f>
        <v>0</v>
      </c>
      <c r="U85" s="78">
        <f>SUMPRODUCT(LTA!F85:AJ85,LTA!F$102:AJ$102,LTA!F$105:AJ$105)</f>
        <v>394.65</v>
      </c>
      <c r="V85" s="108">
        <f>SUMPRODUCT(MTOA!B85:G85,MTOA!B$102:G$102,MTOA!B$105:G$105)</f>
        <v>0</v>
      </c>
      <c r="W85" s="108">
        <f>SUMPRODUCT(MTOA!B85:G85,MTOA!B$101:G$101,MTOA!B$105:G$105)</f>
        <v>0</v>
      </c>
      <c r="X85">
        <v>0</v>
      </c>
      <c r="Y85" s="75">
        <f>IEX!J85</f>
        <v>0</v>
      </c>
      <c r="Z85" s="75">
        <f>IEX!P85</f>
        <v>0</v>
      </c>
      <c r="AA85" s="117">
        <f>STOA!J85</f>
        <v>6.12</v>
      </c>
      <c r="AB85" s="117">
        <f>-STOA!P85</f>
        <v>0</v>
      </c>
      <c r="AC85">
        <f t="shared" si="3"/>
        <v>7.9190474759653666</v>
      </c>
      <c r="AD85">
        <f t="shared" si="4"/>
        <v>891.97271115646265</v>
      </c>
      <c r="AE85">
        <f>'IDT-1'!F85</f>
        <v>16.213999999999999</v>
      </c>
      <c r="AF85" s="26"/>
      <c r="AG85">
        <f t="shared" si="5"/>
        <v>908.18671115646271</v>
      </c>
      <c r="AI85" s="75">
        <f>PXIL!J85</f>
        <v>0</v>
      </c>
      <c r="AJ85" s="75">
        <f>PXIL!P85</f>
        <v>0</v>
      </c>
      <c r="AK85" s="75">
        <f>RTM_IEX!J85</f>
        <v>14.44</v>
      </c>
      <c r="AL85" s="75">
        <f>RTM_IEX!P85</f>
        <v>0</v>
      </c>
      <c r="AM85" s="75">
        <f>RTM_PXI!J85</f>
        <v>0</v>
      </c>
      <c r="AN85" s="75">
        <f>RTM_PXI!P85</f>
        <v>0</v>
      </c>
      <c r="AO85" s="192">
        <f>GDAM_IEX!J85</f>
        <v>0</v>
      </c>
      <c r="AP85" s="192">
        <f>GDAM_IEX!P85</f>
        <v>0</v>
      </c>
      <c r="AQ85" s="192">
        <f>GDAM_PXI!J85</f>
        <v>0</v>
      </c>
      <c r="AR85" s="192">
        <f>GDAM_PXI!P85</f>
        <v>0</v>
      </c>
    </row>
    <row r="86" spans="1:44">
      <c r="A86" t="s">
        <v>128</v>
      </c>
      <c r="E86">
        <f>GT_NG!T86</f>
        <v>12.171567305098463</v>
      </c>
      <c r="F86">
        <f>GT_Spot!T86</f>
        <v>0</v>
      </c>
      <c r="G86">
        <f>PPCL_NG!T86</f>
        <v>0</v>
      </c>
      <c r="H86">
        <f>PPCL_Spot!T86</f>
        <v>0</v>
      </c>
      <c r="I86">
        <f>Bawana_NG!T86</f>
        <v>58.325391014975047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TPDDL_ISGS_exbus!BB86</f>
        <v>279.31365346657901</v>
      </c>
      <c r="P86" s="77">
        <v>74.78</v>
      </c>
      <c r="Q86" s="77">
        <v>26.64</v>
      </c>
      <c r="R86" s="80">
        <v>0</v>
      </c>
      <c r="S86" s="80">
        <v>0</v>
      </c>
      <c r="T86" s="78">
        <f>SUMPRODUCT(LTA!F86:AJ86,LTA!F$101:AJ$101,LTA!F$105:AJ$105)</f>
        <v>0</v>
      </c>
      <c r="U86" s="78">
        <f>SUMPRODUCT(LTA!F86:AJ86,LTA!F$102:AJ$102,LTA!F$105:AJ$105)</f>
        <v>394.65999999999997</v>
      </c>
      <c r="V86" s="108">
        <f>SUMPRODUCT(MTOA!B86:G86,MTOA!B$102:G$102,MTOA!B$105:G$105)</f>
        <v>0</v>
      </c>
      <c r="W86" s="108">
        <f>SUMPRODUCT(MTOA!B86:G86,MTOA!B$101:G$101,MTOA!B$105:G$105)</f>
        <v>0</v>
      </c>
      <c r="X86">
        <v>0</v>
      </c>
      <c r="Y86" s="75">
        <f>IEX!J86</f>
        <v>0</v>
      </c>
      <c r="Z86" s="75">
        <f>IEX!P86</f>
        <v>0</v>
      </c>
      <c r="AA86" s="117">
        <f>STOA!J86</f>
        <v>6.12</v>
      </c>
      <c r="AB86" s="117">
        <f>-STOA!P86</f>
        <v>0</v>
      </c>
      <c r="AC86">
        <f t="shared" si="3"/>
        <v>7.6247653837225426</v>
      </c>
      <c r="AD86">
        <f t="shared" si="4"/>
        <v>858.82584640292998</v>
      </c>
      <c r="AE86">
        <f>'IDT-1'!F86</f>
        <v>0</v>
      </c>
      <c r="AF86" s="26"/>
      <c r="AG86">
        <f t="shared" si="5"/>
        <v>858.82584640292998</v>
      </c>
      <c r="AI86" s="75">
        <f>PXIL!J86</f>
        <v>0</v>
      </c>
      <c r="AJ86" s="75">
        <f>PXIL!P86</f>
        <v>0</v>
      </c>
      <c r="AK86" s="75">
        <f>RTM_IEX!J86</f>
        <v>14.44</v>
      </c>
      <c r="AL86" s="75">
        <f>RTM_IEX!P86</f>
        <v>0</v>
      </c>
      <c r="AM86" s="75">
        <f>RTM_PXI!J86</f>
        <v>0</v>
      </c>
      <c r="AN86" s="75">
        <f>RTM_PXI!P86</f>
        <v>0</v>
      </c>
      <c r="AO86" s="192">
        <f>GDAM_IEX!J86</f>
        <v>0</v>
      </c>
      <c r="AP86" s="192">
        <f>GDAM_IEX!P86</f>
        <v>0</v>
      </c>
      <c r="AQ86" s="192">
        <f>GDAM_PXI!J86</f>
        <v>0</v>
      </c>
      <c r="AR86" s="192">
        <f>GDAM_PXI!P86</f>
        <v>0</v>
      </c>
    </row>
    <row r="87" spans="1:44">
      <c r="A87" t="s">
        <v>129</v>
      </c>
      <c r="E87">
        <f>GT_NG!T87</f>
        <v>12.171567305098463</v>
      </c>
      <c r="F87">
        <f>GT_Spot!T87</f>
        <v>0</v>
      </c>
      <c r="G87">
        <f>PPCL_NG!T87</f>
        <v>0</v>
      </c>
      <c r="H87">
        <f>PPCL_Spot!T87</f>
        <v>0</v>
      </c>
      <c r="I87">
        <f>Bawana_NG!T87</f>
        <v>58.325391014975047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TPDDL_ISGS_exbus!BB87</f>
        <v>273.20317777447895</v>
      </c>
      <c r="P87" s="77">
        <v>74.78</v>
      </c>
      <c r="Q87" s="77">
        <v>26.64</v>
      </c>
      <c r="R87" s="80">
        <v>0</v>
      </c>
      <c r="S87" s="80">
        <v>0</v>
      </c>
      <c r="T87" s="78">
        <f>SUMPRODUCT(LTA!F87:AJ87,LTA!F$101:AJ$101,LTA!F$105:AJ$105)</f>
        <v>0</v>
      </c>
      <c r="U87" s="78">
        <f>SUMPRODUCT(LTA!F87:AJ87,LTA!F$102:AJ$102,LTA!F$105:AJ$105)</f>
        <v>394.7</v>
      </c>
      <c r="V87" s="108">
        <f>SUMPRODUCT(MTOA!B87:G87,MTOA!B$102:G$102,MTOA!B$105:G$105)</f>
        <v>0</v>
      </c>
      <c r="W87" s="108">
        <f>SUMPRODUCT(MTOA!B87:G87,MTOA!B$101:G$101,MTOA!B$105:G$105)</f>
        <v>0</v>
      </c>
      <c r="X87">
        <v>0</v>
      </c>
      <c r="Y87" s="75">
        <f>IEX!J87</f>
        <v>0</v>
      </c>
      <c r="Z87" s="75">
        <f>IEX!P87</f>
        <v>0</v>
      </c>
      <c r="AA87" s="117">
        <f>STOA!J87</f>
        <v>6.12</v>
      </c>
      <c r="AB87" s="117">
        <f>-STOA!P87</f>
        <v>0</v>
      </c>
      <c r="AC87">
        <f t="shared" si="3"/>
        <v>7.9325702113528056</v>
      </c>
      <c r="AD87">
        <f t="shared" si="4"/>
        <v>783.00756588319973</v>
      </c>
      <c r="AE87">
        <f>'IDT-1'!F87</f>
        <v>0</v>
      </c>
      <c r="AF87" s="26"/>
      <c r="AG87">
        <f t="shared" si="5"/>
        <v>783.00756588319973</v>
      </c>
      <c r="AI87" s="75">
        <f>PXIL!J87</f>
        <v>0</v>
      </c>
      <c r="AJ87" s="75">
        <f>PXIL!P87</f>
        <v>0</v>
      </c>
      <c r="AK87" s="75">
        <f>RTM_IEX!J87</f>
        <v>0</v>
      </c>
      <c r="AL87" s="75">
        <f>RTM_IEX!P87</f>
        <v>-55</v>
      </c>
      <c r="AM87" s="75">
        <f>RTM_PXI!J87</f>
        <v>0</v>
      </c>
      <c r="AN87" s="75">
        <f>RTM_PXI!P87</f>
        <v>0</v>
      </c>
      <c r="AO87" s="192">
        <f>GDAM_IEX!J87</f>
        <v>0</v>
      </c>
      <c r="AP87" s="192">
        <f>GDAM_IEX!P87</f>
        <v>0</v>
      </c>
      <c r="AQ87" s="192">
        <f>GDAM_PXI!J87</f>
        <v>0</v>
      </c>
      <c r="AR87" s="192">
        <f>GDAM_PXI!P87</f>
        <v>0</v>
      </c>
    </row>
    <row r="88" spans="1:44">
      <c r="A88" t="s">
        <v>130</v>
      </c>
      <c r="E88">
        <f>GT_NG!T88</f>
        <v>12.171567305098463</v>
      </c>
      <c r="F88">
        <f>GT_Spot!T88</f>
        <v>0</v>
      </c>
      <c r="G88">
        <f>PPCL_NG!T88</f>
        <v>0</v>
      </c>
      <c r="H88">
        <f>PPCL_Spot!T88</f>
        <v>0</v>
      </c>
      <c r="I88">
        <f>Bawana_NG!T88</f>
        <v>58.325391014975047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TPDDL_ISGS_exbus!BB88</f>
        <v>266.29420047197897</v>
      </c>
      <c r="P88" s="77">
        <v>74.78</v>
      </c>
      <c r="Q88" s="77">
        <v>26.64</v>
      </c>
      <c r="R88" s="80">
        <v>0</v>
      </c>
      <c r="S88" s="80">
        <v>0</v>
      </c>
      <c r="T88" s="78">
        <f>SUMPRODUCT(LTA!F88:AJ88,LTA!F$101:AJ$101,LTA!F$105:AJ$105)</f>
        <v>0</v>
      </c>
      <c r="U88" s="78">
        <f>SUMPRODUCT(LTA!F88:AJ88,LTA!F$102:AJ$102,LTA!F$105:AJ$105)</f>
        <v>394.64</v>
      </c>
      <c r="V88" s="108">
        <f>SUMPRODUCT(MTOA!B88:G88,MTOA!B$102:G$102,MTOA!B$105:G$105)</f>
        <v>0</v>
      </c>
      <c r="W88" s="108">
        <f>SUMPRODUCT(MTOA!B88:G88,MTOA!B$101:G$101,MTOA!B$105:G$105)</f>
        <v>0</v>
      </c>
      <c r="X88">
        <v>0</v>
      </c>
      <c r="Y88" s="75">
        <f>IEX!J88</f>
        <v>0</v>
      </c>
      <c r="Z88" s="75">
        <f>IEX!P88</f>
        <v>0</v>
      </c>
      <c r="AA88" s="117">
        <f>STOA!J88</f>
        <v>6.12</v>
      </c>
      <c r="AB88" s="117">
        <f>-STOA!P88</f>
        <v>0</v>
      </c>
      <c r="AC88">
        <f t="shared" si="3"/>
        <v>7.471727472592014</v>
      </c>
      <c r="AD88">
        <f t="shared" si="4"/>
        <v>821.49943131946043</v>
      </c>
      <c r="AE88">
        <f>'IDT-1'!F88</f>
        <v>0</v>
      </c>
      <c r="AF88" s="26"/>
      <c r="AG88">
        <f t="shared" si="5"/>
        <v>821.49943131946043</v>
      </c>
      <c r="AI88" s="75">
        <f>PXIL!J88</f>
        <v>0</v>
      </c>
      <c r="AJ88" s="75">
        <f>PXIL!P88</f>
        <v>0</v>
      </c>
      <c r="AK88" s="75">
        <f>RTM_IEX!J88</f>
        <v>0</v>
      </c>
      <c r="AL88" s="75">
        <f>RTM_IEX!P88</f>
        <v>-10</v>
      </c>
      <c r="AM88" s="75">
        <f>RTM_PXI!J88</f>
        <v>0</v>
      </c>
      <c r="AN88" s="75">
        <f>RTM_PXI!P88</f>
        <v>0</v>
      </c>
      <c r="AO88" s="192">
        <f>GDAM_IEX!J88</f>
        <v>0</v>
      </c>
      <c r="AP88" s="192">
        <f>GDAM_IEX!P88</f>
        <v>0</v>
      </c>
      <c r="AQ88" s="192">
        <f>GDAM_PXI!J88</f>
        <v>0</v>
      </c>
      <c r="AR88" s="192">
        <f>GDAM_PXI!P88</f>
        <v>0</v>
      </c>
    </row>
    <row r="89" spans="1:44">
      <c r="A89" t="s">
        <v>131</v>
      </c>
      <c r="E89">
        <f>GT_NG!T89</f>
        <v>12.171567305098463</v>
      </c>
      <c r="F89">
        <f>GT_Spot!T89</f>
        <v>0</v>
      </c>
      <c r="G89">
        <f>PPCL_NG!T89</f>
        <v>0</v>
      </c>
      <c r="H89">
        <f>PPCL_Spot!T89</f>
        <v>0</v>
      </c>
      <c r="I89">
        <f>Bawana_NG!T89</f>
        <v>58.325391014975047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TPDDL_ISGS_exbus!BB89</f>
        <v>259.73252659237892</v>
      </c>
      <c r="P89" s="77">
        <v>74.78</v>
      </c>
      <c r="Q89" s="77">
        <v>26.64</v>
      </c>
      <c r="R89" s="80">
        <v>0</v>
      </c>
      <c r="S89" s="80">
        <v>0</v>
      </c>
      <c r="T89" s="78">
        <f>SUMPRODUCT(LTA!F89:AJ89,LTA!F$101:AJ$101,LTA!F$105:AJ$105)</f>
        <v>0</v>
      </c>
      <c r="U89" s="78">
        <f>SUMPRODUCT(LTA!F89:AJ89,LTA!F$102:AJ$102,LTA!F$105:AJ$105)</f>
        <v>394.69</v>
      </c>
      <c r="V89" s="108">
        <f>SUMPRODUCT(MTOA!B89:G89,MTOA!B$102:G$102,MTOA!B$105:G$105)</f>
        <v>0</v>
      </c>
      <c r="W89" s="108">
        <f>SUMPRODUCT(MTOA!B89:G89,MTOA!B$101:G$101,MTOA!B$105:G$105)</f>
        <v>0</v>
      </c>
      <c r="X89">
        <v>0</v>
      </c>
      <c r="Y89" s="75">
        <f>IEX!J89</f>
        <v>0</v>
      </c>
      <c r="Z89" s="75">
        <f>IEX!P89</f>
        <v>0</v>
      </c>
      <c r="AA89" s="117">
        <f>STOA!J89</f>
        <v>6.12</v>
      </c>
      <c r="AB89" s="117">
        <f>-STOA!P89</f>
        <v>0</v>
      </c>
      <c r="AC89">
        <f t="shared" si="3"/>
        <v>7.3256434672295825</v>
      </c>
      <c r="AD89">
        <f t="shared" si="4"/>
        <v>825.13384144522286</v>
      </c>
      <c r="AE89">
        <f>'IDT-1'!F89</f>
        <v>0</v>
      </c>
      <c r="AF89" s="26"/>
      <c r="AG89">
        <f t="shared" si="5"/>
        <v>825.13384144522286</v>
      </c>
      <c r="AI89" s="75">
        <f>PXIL!J89</f>
        <v>0</v>
      </c>
      <c r="AJ89" s="75">
        <f>PXIL!P89</f>
        <v>0</v>
      </c>
      <c r="AK89" s="75">
        <f>RTM_IEX!J89</f>
        <v>0</v>
      </c>
      <c r="AL89" s="75">
        <f>RTM_IEX!P89</f>
        <v>0</v>
      </c>
      <c r="AM89" s="75">
        <f>RTM_PXI!J89</f>
        <v>0</v>
      </c>
      <c r="AN89" s="75">
        <f>RTM_PXI!P89</f>
        <v>0</v>
      </c>
      <c r="AO89" s="192">
        <f>GDAM_IEX!J89</f>
        <v>0</v>
      </c>
      <c r="AP89" s="192">
        <f>GDAM_IEX!P89</f>
        <v>0</v>
      </c>
      <c r="AQ89" s="192">
        <f>GDAM_PXI!J89</f>
        <v>0</v>
      </c>
      <c r="AR89" s="192">
        <f>GDAM_PXI!P89</f>
        <v>0</v>
      </c>
    </row>
    <row r="90" spans="1:44">
      <c r="A90" t="s">
        <v>132</v>
      </c>
      <c r="E90">
        <f>GT_NG!T90</f>
        <v>12.171567305098463</v>
      </c>
      <c r="F90">
        <f>GT_Spot!T90</f>
        <v>0</v>
      </c>
      <c r="G90">
        <f>PPCL_NG!T90</f>
        <v>0</v>
      </c>
      <c r="H90">
        <f>PPCL_Spot!T90</f>
        <v>0</v>
      </c>
      <c r="I90">
        <f>Bawana_NG!T90</f>
        <v>58.325391014975047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TPDDL_ISGS_exbus!BB90</f>
        <v>252.24609451317903</v>
      </c>
      <c r="P90" s="77">
        <v>74.78</v>
      </c>
      <c r="Q90" s="77">
        <v>26.64</v>
      </c>
      <c r="R90" s="80">
        <v>0</v>
      </c>
      <c r="S90" s="80">
        <v>0</v>
      </c>
      <c r="T90" s="78">
        <f>SUMPRODUCT(LTA!F90:AJ90,LTA!F$101:AJ$101,LTA!F$105:AJ$105)</f>
        <v>0</v>
      </c>
      <c r="U90" s="78">
        <f>SUMPRODUCT(LTA!F90:AJ90,LTA!F$102:AJ$102,LTA!F$105:AJ$105)</f>
        <v>395.11</v>
      </c>
      <c r="V90" s="108">
        <f>SUMPRODUCT(MTOA!B90:G90,MTOA!B$102:G$102,MTOA!B$105:G$105)</f>
        <v>0</v>
      </c>
      <c r="W90" s="108">
        <f>SUMPRODUCT(MTOA!B90:G90,MTOA!B$101:G$101,MTOA!B$105:G$105)</f>
        <v>0</v>
      </c>
      <c r="X90">
        <v>0</v>
      </c>
      <c r="Y90" s="75">
        <f>IEX!J90</f>
        <v>0</v>
      </c>
      <c r="Z90" s="75">
        <f>IEX!P90</f>
        <v>0</v>
      </c>
      <c r="AA90" s="117">
        <f>STOA!J90</f>
        <v>6.12</v>
      </c>
      <c r="AB90" s="117">
        <f>-STOA!P90</f>
        <v>0</v>
      </c>
      <c r="AC90">
        <f t="shared" si="3"/>
        <v>7.3522401401545761</v>
      </c>
      <c r="AD90">
        <f t="shared" si="4"/>
        <v>808.04081269309802</v>
      </c>
      <c r="AE90">
        <f>'IDT-1'!F90</f>
        <v>0</v>
      </c>
      <c r="AF90" s="26"/>
      <c r="AG90">
        <f t="shared" si="5"/>
        <v>808.04081269309802</v>
      </c>
      <c r="AI90" s="75">
        <f>PXIL!J90</f>
        <v>0</v>
      </c>
      <c r="AJ90" s="75">
        <f>PXIL!P90</f>
        <v>0</v>
      </c>
      <c r="AK90" s="75">
        <f>RTM_IEX!J90</f>
        <v>0</v>
      </c>
      <c r="AL90" s="75">
        <f>RTM_IEX!P90</f>
        <v>-10</v>
      </c>
      <c r="AM90" s="75">
        <f>RTM_PXI!J90</f>
        <v>0</v>
      </c>
      <c r="AN90" s="75">
        <f>RTM_PXI!P90</f>
        <v>0</v>
      </c>
      <c r="AO90" s="192">
        <f>GDAM_IEX!J90</f>
        <v>0</v>
      </c>
      <c r="AP90" s="192">
        <f>GDAM_IEX!P90</f>
        <v>0</v>
      </c>
      <c r="AQ90" s="192">
        <f>GDAM_PXI!J90</f>
        <v>0</v>
      </c>
      <c r="AR90" s="192">
        <f>GDAM_PXI!P90</f>
        <v>0</v>
      </c>
    </row>
    <row r="91" spans="1:44">
      <c r="A91" t="s">
        <v>133</v>
      </c>
      <c r="E91">
        <f>GT_NG!T91</f>
        <v>12.171567305098463</v>
      </c>
      <c r="F91">
        <f>GT_Spot!T91</f>
        <v>0</v>
      </c>
      <c r="G91">
        <f>PPCL_NG!T91</f>
        <v>0</v>
      </c>
      <c r="H91">
        <f>PPCL_Spot!T91</f>
        <v>0</v>
      </c>
      <c r="I91">
        <f>Bawana_NG!T91</f>
        <v>58.325391014975047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TPDDL_ISGS_exbus!BB91</f>
        <v>250.92702098749254</v>
      </c>
      <c r="P91" s="77">
        <v>74.78</v>
      </c>
      <c r="Q91" s="77">
        <v>26.64</v>
      </c>
      <c r="R91" s="80">
        <v>0</v>
      </c>
      <c r="S91" s="80">
        <v>0</v>
      </c>
      <c r="T91" s="78">
        <f>SUMPRODUCT(LTA!F91:AJ91,LTA!F$101:AJ$101,LTA!F$105:AJ$105)</f>
        <v>0</v>
      </c>
      <c r="U91" s="78">
        <f>SUMPRODUCT(LTA!F91:AJ91,LTA!F$102:AJ$102,LTA!F$105:AJ$105)</f>
        <v>395.09</v>
      </c>
      <c r="V91" s="108">
        <f>SUMPRODUCT(MTOA!B91:G91,MTOA!B$102:G$102,MTOA!B$105:G$105)</f>
        <v>0</v>
      </c>
      <c r="W91" s="108">
        <f>SUMPRODUCT(MTOA!B91:G91,MTOA!B$101:G$101,MTOA!B$105:G$105)</f>
        <v>0</v>
      </c>
      <c r="X91">
        <v>0</v>
      </c>
      <c r="Y91" s="75">
        <f>IEX!J91</f>
        <v>0</v>
      </c>
      <c r="Z91" s="75">
        <f>IEX!P91</f>
        <v>0</v>
      </c>
      <c r="AA91" s="117">
        <f>STOA!J91</f>
        <v>6.12</v>
      </c>
      <c r="AB91" s="117">
        <f>-STOA!P91</f>
        <v>0</v>
      </c>
      <c r="AC91">
        <f t="shared" si="3"/>
        <v>7.6068001187943945</v>
      </c>
      <c r="AD91">
        <f t="shared" si="4"/>
        <v>776.44717918877166</v>
      </c>
      <c r="AE91">
        <f>'IDT-1'!F91</f>
        <v>0</v>
      </c>
      <c r="AF91" s="26"/>
      <c r="AG91">
        <f t="shared" si="5"/>
        <v>776.44717918877166</v>
      </c>
      <c r="AI91" s="75">
        <f>PXIL!J91</f>
        <v>0</v>
      </c>
      <c r="AJ91" s="75">
        <f>PXIL!P91</f>
        <v>0</v>
      </c>
      <c r="AK91" s="75">
        <f>RTM_IEX!J91</f>
        <v>0</v>
      </c>
      <c r="AL91" s="75">
        <f>RTM_IEX!P91</f>
        <v>-40</v>
      </c>
      <c r="AM91" s="75">
        <f>RTM_PXI!J91</f>
        <v>0</v>
      </c>
      <c r="AN91" s="75">
        <f>RTM_PXI!P91</f>
        <v>0</v>
      </c>
      <c r="AO91" s="192">
        <f>GDAM_IEX!J91</f>
        <v>0</v>
      </c>
      <c r="AP91" s="192">
        <f>GDAM_IEX!P91</f>
        <v>0</v>
      </c>
      <c r="AQ91" s="192">
        <f>GDAM_PXI!J91</f>
        <v>0</v>
      </c>
      <c r="AR91" s="192">
        <f>GDAM_PXI!P91</f>
        <v>0</v>
      </c>
    </row>
    <row r="92" spans="1:44">
      <c r="A92" t="s">
        <v>134</v>
      </c>
      <c r="E92">
        <f>GT_NG!T92</f>
        <v>12.171567305098463</v>
      </c>
      <c r="F92">
        <f>GT_Spot!T92</f>
        <v>0</v>
      </c>
      <c r="G92">
        <f>PPCL_NG!T92</f>
        <v>0</v>
      </c>
      <c r="H92">
        <f>PPCL_Spot!T92</f>
        <v>0</v>
      </c>
      <c r="I92">
        <f>Bawana_NG!T92</f>
        <v>58.325391014975047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TPDDL_ISGS_exbus!BB92</f>
        <v>250.14673748749252</v>
      </c>
      <c r="P92" s="77">
        <v>74.78</v>
      </c>
      <c r="Q92" s="77">
        <v>26.64</v>
      </c>
      <c r="R92" s="80">
        <v>0</v>
      </c>
      <c r="S92" s="80">
        <v>0</v>
      </c>
      <c r="T92" s="78">
        <f>SUMPRODUCT(LTA!F92:AJ92,LTA!F$101:AJ$101,LTA!F$105:AJ$105)</f>
        <v>0</v>
      </c>
      <c r="U92" s="78">
        <f>SUMPRODUCT(LTA!F92:AJ92,LTA!F$102:AJ$102,LTA!F$105:AJ$105)</f>
        <v>395.2</v>
      </c>
      <c r="V92" s="108">
        <f>SUMPRODUCT(MTOA!B92:G92,MTOA!B$102:G$102,MTOA!B$105:G$105)</f>
        <v>0</v>
      </c>
      <c r="W92" s="108">
        <f>SUMPRODUCT(MTOA!B92:G92,MTOA!B$101:G$101,MTOA!B$105:G$105)</f>
        <v>0</v>
      </c>
      <c r="X92">
        <v>0</v>
      </c>
      <c r="Y92" s="75">
        <f>IEX!J92</f>
        <v>0</v>
      </c>
      <c r="Z92" s="75">
        <f>IEX!P92</f>
        <v>0</v>
      </c>
      <c r="AA92" s="117">
        <f>STOA!J92</f>
        <v>6.12</v>
      </c>
      <c r="AB92" s="117">
        <f>-STOA!P92</f>
        <v>0</v>
      </c>
      <c r="AC92">
        <f t="shared" si="3"/>
        <v>7.8672454496602526</v>
      </c>
      <c r="AD92">
        <f t="shared" si="4"/>
        <v>745.51645035790568</v>
      </c>
      <c r="AE92">
        <f>'IDT-1'!F92</f>
        <v>0</v>
      </c>
      <c r="AF92" s="26"/>
      <c r="AG92">
        <f t="shared" si="5"/>
        <v>745.51645035790568</v>
      </c>
      <c r="AI92" s="75">
        <f>PXIL!J92</f>
        <v>0</v>
      </c>
      <c r="AJ92" s="75">
        <f>PXIL!P92</f>
        <v>0</v>
      </c>
      <c r="AK92" s="75">
        <f>RTM_IEX!J92</f>
        <v>0</v>
      </c>
      <c r="AL92" s="75">
        <f>RTM_IEX!P92</f>
        <v>-70</v>
      </c>
      <c r="AM92" s="75">
        <f>RTM_PXI!J92</f>
        <v>0</v>
      </c>
      <c r="AN92" s="75">
        <f>RTM_PXI!P92</f>
        <v>0</v>
      </c>
      <c r="AO92" s="192">
        <f>GDAM_IEX!J92</f>
        <v>0</v>
      </c>
      <c r="AP92" s="192">
        <f>GDAM_IEX!P92</f>
        <v>0</v>
      </c>
      <c r="AQ92" s="192">
        <f>GDAM_PXI!J92</f>
        <v>0</v>
      </c>
      <c r="AR92" s="192">
        <f>GDAM_PXI!P92</f>
        <v>0</v>
      </c>
    </row>
    <row r="93" spans="1:44">
      <c r="A93" t="s">
        <v>135</v>
      </c>
      <c r="E93">
        <f>GT_NG!T93</f>
        <v>12.171567305098463</v>
      </c>
      <c r="F93">
        <f>GT_Spot!T93</f>
        <v>0</v>
      </c>
      <c r="G93">
        <f>PPCL_NG!T93</f>
        <v>0</v>
      </c>
      <c r="H93">
        <f>PPCL_Spot!T93</f>
        <v>0</v>
      </c>
      <c r="I93">
        <f>Bawana_NG!T93</f>
        <v>58.325391014975047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TPDDL_ISGS_exbus!BB93</f>
        <v>244.79333780839255</v>
      </c>
      <c r="P93" s="77">
        <v>74.78</v>
      </c>
      <c r="Q93" s="77">
        <v>26.64</v>
      </c>
      <c r="R93" s="80">
        <v>0</v>
      </c>
      <c r="S93" s="80">
        <v>0</v>
      </c>
      <c r="T93" s="78">
        <f>SUMPRODUCT(LTA!F93:AJ93,LTA!F$101:AJ$101,LTA!F$105:AJ$105)</f>
        <v>0</v>
      </c>
      <c r="U93" s="78">
        <f>SUMPRODUCT(LTA!F93:AJ93,LTA!F$102:AJ$102,LTA!F$105:AJ$105)</f>
        <v>395.15</v>
      </c>
      <c r="V93" s="108">
        <f>SUMPRODUCT(MTOA!B93:G93,MTOA!B$102:G$102,MTOA!B$105:G$105)</f>
        <v>0</v>
      </c>
      <c r="W93" s="108">
        <f>SUMPRODUCT(MTOA!B93:G93,MTOA!B$101:G$101,MTOA!B$105:G$105)</f>
        <v>0</v>
      </c>
      <c r="X93">
        <v>0</v>
      </c>
      <c r="Y93" s="75">
        <f>IEX!J93</f>
        <v>0</v>
      </c>
      <c r="Z93" s="75">
        <f>IEX!P93</f>
        <v>0</v>
      </c>
      <c r="AA93" s="117">
        <f>STOA!J93</f>
        <v>6.12</v>
      </c>
      <c r="AB93" s="117">
        <f>-STOA!P93</f>
        <v>0</v>
      </c>
      <c r="AC93">
        <f t="shared" si="3"/>
        <v>7.3757891563744078</v>
      </c>
      <c r="AD93">
        <f t="shared" si="4"/>
        <v>790.6045069720916</v>
      </c>
      <c r="AE93">
        <f>'IDT-1'!F93</f>
        <v>0</v>
      </c>
      <c r="AF93" s="26"/>
      <c r="AG93">
        <f t="shared" si="5"/>
        <v>790.6045069720916</v>
      </c>
      <c r="AI93" s="75">
        <f>PXIL!J93</f>
        <v>0</v>
      </c>
      <c r="AJ93" s="75">
        <f>PXIL!P93</f>
        <v>0</v>
      </c>
      <c r="AK93" s="75">
        <f>RTM_IEX!J93</f>
        <v>0</v>
      </c>
      <c r="AL93" s="75">
        <f>RTM_IEX!P93</f>
        <v>-20</v>
      </c>
      <c r="AM93" s="75">
        <f>RTM_PXI!J93</f>
        <v>0</v>
      </c>
      <c r="AN93" s="75">
        <f>RTM_PXI!P93</f>
        <v>0</v>
      </c>
      <c r="AO93" s="192">
        <f>GDAM_IEX!J93</f>
        <v>0</v>
      </c>
      <c r="AP93" s="192">
        <f>GDAM_IEX!P93</f>
        <v>0</v>
      </c>
      <c r="AQ93" s="192">
        <f>GDAM_PXI!J93</f>
        <v>0</v>
      </c>
      <c r="AR93" s="192">
        <f>GDAM_PXI!P93</f>
        <v>0</v>
      </c>
    </row>
    <row r="94" spans="1:44">
      <c r="A94" t="s">
        <v>136</v>
      </c>
      <c r="E94">
        <f>GT_NG!T94</f>
        <v>12.171567305098463</v>
      </c>
      <c r="F94">
        <f>GT_Spot!T94</f>
        <v>0</v>
      </c>
      <c r="G94">
        <f>PPCL_NG!T94</f>
        <v>0</v>
      </c>
      <c r="H94">
        <f>PPCL_Spot!T94</f>
        <v>0</v>
      </c>
      <c r="I94">
        <f>Bawana_NG!T94</f>
        <v>58.325391014975047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TPDDL_ISGS_exbus!BB94</f>
        <v>239.50671162539254</v>
      </c>
      <c r="P94" s="77">
        <v>74.78</v>
      </c>
      <c r="Q94" s="77">
        <v>26.64</v>
      </c>
      <c r="R94" s="80">
        <v>0</v>
      </c>
      <c r="S94" s="80">
        <v>0</v>
      </c>
      <c r="T94" s="78">
        <f>SUMPRODUCT(LTA!F94:AJ94,LTA!F$101:AJ$101,LTA!F$105:AJ$105)</f>
        <v>0</v>
      </c>
      <c r="U94" s="78">
        <f>SUMPRODUCT(LTA!F94:AJ94,LTA!F$102:AJ$102,LTA!F$105:AJ$105)</f>
        <v>375.94</v>
      </c>
      <c r="V94" s="108">
        <f>SUMPRODUCT(MTOA!B94:G94,MTOA!B$102:G$102,MTOA!B$105:G$105)</f>
        <v>0</v>
      </c>
      <c r="W94" s="108">
        <f>SUMPRODUCT(MTOA!B94:G94,MTOA!B$101:G$101,MTOA!B$105:G$105)</f>
        <v>0</v>
      </c>
      <c r="X94">
        <v>0</v>
      </c>
      <c r="Y94" s="75">
        <f>IEX!J94</f>
        <v>0</v>
      </c>
      <c r="Z94" s="75">
        <f>IEX!P94</f>
        <v>0</v>
      </c>
      <c r="AA94" s="117">
        <f>STOA!J94</f>
        <v>6.12</v>
      </c>
      <c r="AB94" s="117">
        <f>-STOA!P94</f>
        <v>0</v>
      </c>
      <c r="AC94">
        <f t="shared" si="3"/>
        <v>7.071437570742054</v>
      </c>
      <c r="AD94">
        <f t="shared" si="4"/>
        <v>776.41223237472389</v>
      </c>
      <c r="AE94">
        <f>'IDT-1'!F94</f>
        <v>0</v>
      </c>
      <c r="AF94" s="26"/>
      <c r="AG94">
        <f t="shared" si="5"/>
        <v>776.41223237472389</v>
      </c>
      <c r="AI94" s="75">
        <f>PXIL!J94</f>
        <v>0</v>
      </c>
      <c r="AJ94" s="75">
        <f>PXIL!P94</f>
        <v>0</v>
      </c>
      <c r="AK94" s="75">
        <f>RTM_IEX!J94</f>
        <v>0</v>
      </c>
      <c r="AL94" s="75">
        <f>RTM_IEX!P94</f>
        <v>-10</v>
      </c>
      <c r="AM94" s="75">
        <f>RTM_PXI!J94</f>
        <v>0</v>
      </c>
      <c r="AN94" s="75">
        <f>RTM_PXI!P94</f>
        <v>0</v>
      </c>
      <c r="AO94" s="192">
        <f>GDAM_IEX!J94</f>
        <v>0</v>
      </c>
      <c r="AP94" s="192">
        <f>GDAM_IEX!P94</f>
        <v>0</v>
      </c>
      <c r="AQ94" s="192">
        <f>GDAM_PXI!J94</f>
        <v>0</v>
      </c>
      <c r="AR94" s="192">
        <f>GDAM_PXI!P94</f>
        <v>0</v>
      </c>
    </row>
    <row r="95" spans="1:44">
      <c r="A95" t="s">
        <v>137</v>
      </c>
      <c r="E95">
        <f>GT_NG!T95</f>
        <v>12.171567305098463</v>
      </c>
      <c r="F95">
        <f>GT_Spot!T95</f>
        <v>0</v>
      </c>
      <c r="G95">
        <f>PPCL_NG!T95</f>
        <v>0</v>
      </c>
      <c r="H95">
        <f>PPCL_Spot!T95</f>
        <v>0</v>
      </c>
      <c r="I95">
        <f>Bawana_NG!T95</f>
        <v>58.325391014975047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TPDDL_ISGS_exbus!BB95</f>
        <v>239.50671162539254</v>
      </c>
      <c r="P95" s="77">
        <v>74.78</v>
      </c>
      <c r="Q95" s="77">
        <v>26.64</v>
      </c>
      <c r="R95" s="80">
        <v>0</v>
      </c>
      <c r="S95" s="80">
        <v>0</v>
      </c>
      <c r="T95" s="78">
        <f>SUMPRODUCT(LTA!F95:AJ95,LTA!F$101:AJ$101,LTA!F$105:AJ$105)</f>
        <v>0</v>
      </c>
      <c r="U95" s="78">
        <f>SUMPRODUCT(LTA!F95:AJ95,LTA!F$102:AJ$102,LTA!F$105:AJ$105)</f>
        <v>375.92</v>
      </c>
      <c r="V95" s="108">
        <f>SUMPRODUCT(MTOA!B95:G95,MTOA!B$102:G$102,MTOA!B$105:G$105)</f>
        <v>0</v>
      </c>
      <c r="W95" s="108">
        <f>SUMPRODUCT(MTOA!B95:G95,MTOA!B$101:G$101,MTOA!B$105:G$105)</f>
        <v>0</v>
      </c>
      <c r="X95">
        <v>0</v>
      </c>
      <c r="Y95" s="75">
        <f>IEX!J95</f>
        <v>0</v>
      </c>
      <c r="Z95" s="75">
        <f>IEX!P95</f>
        <v>0</v>
      </c>
      <c r="AA95" s="117">
        <f>STOA!J95</f>
        <v>6.12</v>
      </c>
      <c r="AB95" s="117">
        <f>-STOA!P95</f>
        <v>0</v>
      </c>
      <c r="AC95">
        <f t="shared" si="3"/>
        <v>7.5595585844627973</v>
      </c>
      <c r="AD95">
        <f t="shared" si="4"/>
        <v>720.90411136100317</v>
      </c>
      <c r="AE95">
        <f>'IDT-1'!F95</f>
        <v>0</v>
      </c>
      <c r="AF95" s="26"/>
      <c r="AG95">
        <f t="shared" si="5"/>
        <v>720.90411136100317</v>
      </c>
      <c r="AI95" s="75">
        <f>PXIL!J95</f>
        <v>0</v>
      </c>
      <c r="AJ95" s="75">
        <f>PXIL!P95</f>
        <v>0</v>
      </c>
      <c r="AK95" s="75">
        <f>RTM_IEX!J95</f>
        <v>0</v>
      </c>
      <c r="AL95" s="75">
        <f>RTM_IEX!P95</f>
        <v>-65</v>
      </c>
      <c r="AM95" s="75">
        <f>RTM_PXI!J95</f>
        <v>0</v>
      </c>
      <c r="AN95" s="75">
        <f>RTM_PXI!P95</f>
        <v>0</v>
      </c>
      <c r="AO95" s="192">
        <f>GDAM_IEX!J95</f>
        <v>0</v>
      </c>
      <c r="AP95" s="192">
        <f>GDAM_IEX!P95</f>
        <v>0</v>
      </c>
      <c r="AQ95" s="192">
        <f>GDAM_PXI!J95</f>
        <v>0</v>
      </c>
      <c r="AR95" s="192">
        <f>GDAM_PXI!P95</f>
        <v>0</v>
      </c>
    </row>
    <row r="96" spans="1:44">
      <c r="A96" t="s">
        <v>138</v>
      </c>
      <c r="E96">
        <f>GT_NG!T96</f>
        <v>12.171567305098463</v>
      </c>
      <c r="F96">
        <f>GT_Spot!T96</f>
        <v>0</v>
      </c>
      <c r="G96">
        <f>PPCL_NG!T96</f>
        <v>0</v>
      </c>
      <c r="H96">
        <f>PPCL_Spot!T96</f>
        <v>0</v>
      </c>
      <c r="I96">
        <f>Bawana_NG!T96</f>
        <v>58.325391014975047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TPDDL_ISGS_exbus!BB96</f>
        <v>239.50671162539254</v>
      </c>
      <c r="P96" s="77">
        <v>74.78</v>
      </c>
      <c r="Q96" s="77">
        <v>26.64</v>
      </c>
      <c r="R96" s="80">
        <v>0</v>
      </c>
      <c r="S96" s="80">
        <v>0</v>
      </c>
      <c r="T96" s="78">
        <f>SUMPRODUCT(LTA!F96:AJ96,LTA!F$101:AJ$101,LTA!F$105:AJ$105)</f>
        <v>0</v>
      </c>
      <c r="U96" s="78">
        <f>SUMPRODUCT(LTA!F96:AJ96,LTA!F$102:AJ$102,LTA!F$105:AJ$105)</f>
        <v>351.71</v>
      </c>
      <c r="V96" s="108">
        <f>SUMPRODUCT(MTOA!B96:G96,MTOA!B$102:G$102,MTOA!B$105:G$105)</f>
        <v>0</v>
      </c>
      <c r="W96" s="108">
        <f>SUMPRODUCT(MTOA!B96:G96,MTOA!B$101:G$101,MTOA!B$105:G$105)</f>
        <v>0</v>
      </c>
      <c r="X96">
        <v>0</v>
      </c>
      <c r="Y96" s="75">
        <f>IEX!J96</f>
        <v>0</v>
      </c>
      <c r="Z96" s="75">
        <f>IEX!P96</f>
        <v>0</v>
      </c>
      <c r="AA96" s="117">
        <f>STOA!J96</f>
        <v>6.12</v>
      </c>
      <c r="AB96" s="117">
        <f>-STOA!P96</f>
        <v>0</v>
      </c>
      <c r="AC96">
        <f t="shared" si="3"/>
        <v>6.902604208353031</v>
      </c>
      <c r="AD96">
        <f t="shared" si="4"/>
        <v>747.35106573711289</v>
      </c>
      <c r="AE96">
        <f>'IDT-1'!F96</f>
        <v>0</v>
      </c>
      <c r="AF96" s="26"/>
      <c r="AG96">
        <f t="shared" si="5"/>
        <v>747.35106573711289</v>
      </c>
      <c r="AI96" s="75">
        <f>PXIL!J96</f>
        <v>0</v>
      </c>
      <c r="AJ96" s="75">
        <f>PXIL!P96</f>
        <v>0</v>
      </c>
      <c r="AK96" s="75">
        <f>RTM_IEX!J96</f>
        <v>0</v>
      </c>
      <c r="AL96" s="75">
        <f>RTM_IEX!P96</f>
        <v>-15</v>
      </c>
      <c r="AM96" s="75">
        <f>RTM_PXI!J96</f>
        <v>0</v>
      </c>
      <c r="AN96" s="75">
        <f>RTM_PXI!P96</f>
        <v>0</v>
      </c>
      <c r="AO96" s="192">
        <f>GDAM_IEX!J96</f>
        <v>0</v>
      </c>
      <c r="AP96" s="192">
        <f>GDAM_IEX!P96</f>
        <v>0</v>
      </c>
      <c r="AQ96" s="192">
        <f>GDAM_PXI!J96</f>
        <v>0</v>
      </c>
      <c r="AR96" s="192">
        <f>GDAM_PXI!P96</f>
        <v>0</v>
      </c>
    </row>
    <row r="97" spans="1:44">
      <c r="A97" t="s">
        <v>139</v>
      </c>
      <c r="E97">
        <f>GT_NG!T97</f>
        <v>12.171567305098463</v>
      </c>
      <c r="F97">
        <f>GT_Spot!T97</f>
        <v>0</v>
      </c>
      <c r="G97">
        <f>PPCL_NG!T97</f>
        <v>0</v>
      </c>
      <c r="H97">
        <f>PPCL_Spot!T97</f>
        <v>0</v>
      </c>
      <c r="I97">
        <f>Bawana_NG!T97</f>
        <v>58.325391014975047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TPDDL_ISGS_exbus!BB97</f>
        <v>239.50671162539254</v>
      </c>
      <c r="P97" s="77">
        <v>74.78</v>
      </c>
      <c r="Q97" s="77">
        <v>26.64</v>
      </c>
      <c r="R97" s="80">
        <v>0</v>
      </c>
      <c r="S97" s="80">
        <v>0</v>
      </c>
      <c r="T97" s="78">
        <f>SUMPRODUCT(LTA!F97:AJ97,LTA!F$101:AJ$101,LTA!F$105:AJ$105)</f>
        <v>0</v>
      </c>
      <c r="U97" s="78">
        <f>SUMPRODUCT(LTA!F97:AJ97,LTA!F$102:AJ$102,LTA!F$105:AJ$105)</f>
        <v>351.72</v>
      </c>
      <c r="V97" s="108">
        <f>SUMPRODUCT(MTOA!B97:G97,MTOA!B$102:G$102,MTOA!B$105:G$105)</f>
        <v>0</v>
      </c>
      <c r="W97" s="108">
        <f>SUMPRODUCT(MTOA!B97:G97,MTOA!B$101:G$101,MTOA!B$105:G$105)</f>
        <v>0</v>
      </c>
      <c r="X97">
        <v>0</v>
      </c>
      <c r="Y97" s="75">
        <f>IEX!J97</f>
        <v>0</v>
      </c>
      <c r="Z97" s="75">
        <f>IEX!P97</f>
        <v>0</v>
      </c>
      <c r="AA97" s="117">
        <f>STOA!J97</f>
        <v>6.12</v>
      </c>
      <c r="AB97" s="117">
        <f>-STOA!P97</f>
        <v>0</v>
      </c>
      <c r="AC97">
        <f t="shared" si="3"/>
        <v>7.0358641211859609</v>
      </c>
      <c r="AD97">
        <f t="shared" si="4"/>
        <v>732.22780582428015</v>
      </c>
      <c r="AE97">
        <f>'IDT-1'!F97</f>
        <v>0</v>
      </c>
      <c r="AF97" s="26"/>
      <c r="AG97">
        <f t="shared" si="5"/>
        <v>732.22780582428015</v>
      </c>
      <c r="AI97" s="75">
        <f>PXIL!J97</f>
        <v>0</v>
      </c>
      <c r="AJ97" s="75">
        <f>PXIL!P97</f>
        <v>0</v>
      </c>
      <c r="AK97" s="75">
        <f>RTM_IEX!J97</f>
        <v>0</v>
      </c>
      <c r="AL97" s="75">
        <f>RTM_IEX!P97</f>
        <v>-30</v>
      </c>
      <c r="AM97" s="75">
        <f>RTM_PXI!J97</f>
        <v>0</v>
      </c>
      <c r="AN97" s="75">
        <f>RTM_PXI!P97</f>
        <v>0</v>
      </c>
      <c r="AO97" s="192">
        <f>GDAM_IEX!J97</f>
        <v>0</v>
      </c>
      <c r="AP97" s="192">
        <f>GDAM_IEX!P97</f>
        <v>0</v>
      </c>
      <c r="AQ97" s="192">
        <f>GDAM_PXI!J97</f>
        <v>0</v>
      </c>
      <c r="AR97" s="192">
        <f>GDAM_PXI!P97</f>
        <v>0</v>
      </c>
    </row>
    <row r="98" spans="1:44">
      <c r="A98" t="s">
        <v>140</v>
      </c>
      <c r="E98">
        <f>GT_NG!T98</f>
        <v>12.171567305098463</v>
      </c>
      <c r="F98">
        <f>GT_Spot!T98</f>
        <v>0</v>
      </c>
      <c r="G98">
        <f>PPCL_NG!T98</f>
        <v>0</v>
      </c>
      <c r="H98">
        <f>PPCL_Spot!T98</f>
        <v>0</v>
      </c>
      <c r="I98">
        <f>Bawana_NG!T98</f>
        <v>58.325391014975047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TPDDL_ISGS_exbus!BB98</f>
        <v>239.50671162539254</v>
      </c>
      <c r="P98" s="77">
        <v>74.78</v>
      </c>
      <c r="Q98" s="77">
        <v>26.64</v>
      </c>
      <c r="R98" s="80">
        <v>0</v>
      </c>
      <c r="S98" s="80">
        <v>0</v>
      </c>
      <c r="T98" s="78">
        <f>SUMPRODUCT(LTA!F98:AJ98,LTA!F$101:AJ$101,LTA!F$105:AJ$105)</f>
        <v>0</v>
      </c>
      <c r="U98" s="78">
        <f>SUMPRODUCT(LTA!F98:AJ98,LTA!F$102:AJ$102,LTA!F$105:AJ$105)</f>
        <v>351.74</v>
      </c>
      <c r="V98" s="108">
        <f>SUMPRODUCT(MTOA!B98:G98,MTOA!B$102:G$102,MTOA!B$105:G$105)</f>
        <v>0</v>
      </c>
      <c r="W98" s="108">
        <f>SUMPRODUCT(MTOA!B98:G98,MTOA!B$101:G$101,MTOA!B$105:G$105)</f>
        <v>0</v>
      </c>
      <c r="X98">
        <v>0</v>
      </c>
      <c r="Y98" s="75">
        <f>IEX!J98</f>
        <v>0</v>
      </c>
      <c r="Z98" s="75">
        <f>IEX!P98</f>
        <v>0</v>
      </c>
      <c r="AA98" s="117">
        <f>STOA!J98</f>
        <v>6.12</v>
      </c>
      <c r="AB98" s="117">
        <f>-STOA!P98</f>
        <v>0</v>
      </c>
      <c r="AC98">
        <f t="shared" si="3"/>
        <v>7.0360401211859607</v>
      </c>
      <c r="AD98">
        <f t="shared" si="4"/>
        <v>732.24762982428012</v>
      </c>
      <c r="AE98">
        <f>'IDT-1'!F98</f>
        <v>0</v>
      </c>
      <c r="AF98" s="26"/>
      <c r="AG98">
        <f t="shared" si="5"/>
        <v>732.24762982428012</v>
      </c>
      <c r="AI98" s="75">
        <f>PXIL!J98</f>
        <v>0</v>
      </c>
      <c r="AJ98" s="75">
        <f>PXIL!P98</f>
        <v>0</v>
      </c>
      <c r="AK98" s="75">
        <f>RTM_IEX!J98</f>
        <v>0</v>
      </c>
      <c r="AL98" s="75">
        <f>RTM_IEX!P98</f>
        <v>-30</v>
      </c>
      <c r="AM98" s="75">
        <f>RTM_PXI!J98</f>
        <v>0</v>
      </c>
      <c r="AN98" s="75">
        <f>RTM_PXI!P98</f>
        <v>0</v>
      </c>
      <c r="AO98" s="192">
        <f>GDAM_IEX!J98</f>
        <v>0</v>
      </c>
      <c r="AP98" s="192">
        <f>GDAM_IEX!P98</f>
        <v>0</v>
      </c>
      <c r="AQ98" s="192">
        <f>GDAM_PXI!J98</f>
        <v>0</v>
      </c>
      <c r="AR98" s="192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</v>
      </c>
      <c r="E99">
        <f t="shared" si="6"/>
        <v>0.29047611219314823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1.5564520027639597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6.2213667201251619</v>
      </c>
      <c r="P99" s="77">
        <f t="shared" si="6"/>
        <v>1.6223904603060728</v>
      </c>
      <c r="Q99" s="77">
        <f t="shared" si="6"/>
        <v>0.54939500000000063</v>
      </c>
      <c r="R99" s="80">
        <f>SUM(R3:R98)/4000</f>
        <v>0.19125436274509813</v>
      </c>
      <c r="S99" s="80">
        <f t="shared" si="6"/>
        <v>0</v>
      </c>
      <c r="T99" s="78">
        <f t="shared" si="6"/>
        <v>0.66911750000000003</v>
      </c>
      <c r="U99" s="78">
        <f t="shared" si="6"/>
        <v>9.9566024999999989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1.2321199999999999</v>
      </c>
      <c r="Z99" s="75">
        <f t="shared" si="6"/>
        <v>-1.2749999999999999E-2</v>
      </c>
      <c r="AA99" s="117">
        <f t="shared" si="6"/>
        <v>0.14506999999999992</v>
      </c>
      <c r="AB99" s="117">
        <f t="shared" si="6"/>
        <v>0</v>
      </c>
      <c r="AC99">
        <f t="shared" si="6"/>
        <v>0.20424937667034745</v>
      </c>
      <c r="AD99">
        <f t="shared" si="6"/>
        <v>22.042147781463097</v>
      </c>
      <c r="AE99">
        <f t="shared" si="6"/>
        <v>0.26105274999999994</v>
      </c>
      <c r="AG99">
        <f t="shared" si="6"/>
        <v>22.303200531463091</v>
      </c>
      <c r="AI99">
        <f t="shared" si="6"/>
        <v>0</v>
      </c>
      <c r="AJ99">
        <f t="shared" si="6"/>
        <v>0</v>
      </c>
      <c r="AK99">
        <f t="shared" si="6"/>
        <v>0.29190250000000001</v>
      </c>
      <c r="AL99">
        <f t="shared" si="6"/>
        <v>-0.46700000000000003</v>
      </c>
      <c r="AM99">
        <f t="shared" si="6"/>
        <v>0</v>
      </c>
      <c r="AN99">
        <f t="shared" si="6"/>
        <v>0</v>
      </c>
    </row>
  </sheetData>
  <mergeCells count="35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K3" activePane="bottomRight" state="frozen"/>
      <selection activeCell="M3" sqref="M3:M98"/>
      <selection pane="topRight" activeCell="M3" sqref="M3:M98"/>
      <selection pane="bottomLeft" activeCell="M3" sqref="M3:M98"/>
      <selection pane="bottomRight" activeCell="U4" sqref="U4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32">
        <f>Allocation!A2</f>
        <v>44882</v>
      </c>
      <c r="B1" s="219"/>
      <c r="C1" s="219"/>
      <c r="D1" s="219"/>
      <c r="E1" s="219" t="s">
        <v>192</v>
      </c>
      <c r="F1" s="219" t="s">
        <v>193</v>
      </c>
      <c r="G1" s="219" t="s">
        <v>190</v>
      </c>
      <c r="H1" s="219" t="s">
        <v>191</v>
      </c>
      <c r="I1" s="219" t="s">
        <v>194</v>
      </c>
      <c r="J1" s="219" t="s">
        <v>196</v>
      </c>
      <c r="K1" s="219" t="s">
        <v>300</v>
      </c>
      <c r="L1" s="219" t="s">
        <v>200</v>
      </c>
      <c r="M1" s="219" t="s">
        <v>201</v>
      </c>
      <c r="N1" s="219" t="s">
        <v>202</v>
      </c>
      <c r="O1" s="219" t="s">
        <v>197</v>
      </c>
      <c r="P1" s="228" t="s">
        <v>143</v>
      </c>
      <c r="Q1" s="228" t="s">
        <v>144</v>
      </c>
      <c r="R1" s="79"/>
      <c r="S1" s="79"/>
      <c r="T1" s="82" t="s">
        <v>302</v>
      </c>
      <c r="U1" s="229" t="s">
        <v>303</v>
      </c>
      <c r="V1" s="107" t="s">
        <v>316</v>
      </c>
      <c r="W1" s="107" t="s">
        <v>302</v>
      </c>
      <c r="X1" s="219" t="s">
        <v>335</v>
      </c>
      <c r="Y1" s="226" t="s">
        <v>223</v>
      </c>
      <c r="Z1" s="226" t="s">
        <v>224</v>
      </c>
      <c r="AA1" s="230" t="s">
        <v>198</v>
      </c>
      <c r="AB1" s="230" t="s">
        <v>199</v>
      </c>
      <c r="AC1" s="27" t="s">
        <v>189</v>
      </c>
      <c r="AD1" s="219" t="s">
        <v>142</v>
      </c>
      <c r="AG1" s="219" t="s">
        <v>278</v>
      </c>
      <c r="AI1" s="226" t="s">
        <v>384</v>
      </c>
      <c r="AJ1" s="226" t="s">
        <v>385</v>
      </c>
      <c r="AK1" s="226" t="s">
        <v>386</v>
      </c>
      <c r="AL1" s="226" t="s">
        <v>387</v>
      </c>
      <c r="AM1" s="226" t="s">
        <v>388</v>
      </c>
      <c r="AN1" s="226" t="s">
        <v>389</v>
      </c>
      <c r="AO1" s="225" t="s">
        <v>412</v>
      </c>
      <c r="AP1" s="225" t="s">
        <v>413</v>
      </c>
      <c r="AQ1" s="225" t="s">
        <v>414</v>
      </c>
      <c r="AR1" s="225" t="s">
        <v>415</v>
      </c>
      <c r="AT1" s="197" t="s">
        <v>149</v>
      </c>
    </row>
    <row r="2" spans="1:46">
      <c r="A2" s="27" t="s">
        <v>44</v>
      </c>
      <c r="B2" s="219"/>
      <c r="C2" s="219"/>
      <c r="D2" s="219"/>
      <c r="E2" s="219"/>
      <c r="F2" s="219"/>
      <c r="G2" s="219"/>
      <c r="H2" s="219"/>
      <c r="I2" s="219"/>
      <c r="J2" s="219"/>
      <c r="K2" s="219"/>
      <c r="L2" s="219"/>
      <c r="M2" s="219"/>
      <c r="N2" s="219"/>
      <c r="O2" s="219"/>
      <c r="P2" s="228"/>
      <c r="Q2" s="228"/>
      <c r="R2" s="79"/>
      <c r="S2" s="79"/>
      <c r="T2" s="82" t="s">
        <v>315</v>
      </c>
      <c r="U2" s="229"/>
      <c r="V2" s="107" t="s">
        <v>304</v>
      </c>
      <c r="W2" s="107" t="s">
        <v>304</v>
      </c>
      <c r="X2" s="219"/>
      <c r="Y2" s="226"/>
      <c r="Z2" s="226"/>
      <c r="AA2" s="230"/>
      <c r="AB2" s="230"/>
      <c r="AC2" s="27">
        <f>Allocation!J1/100</f>
        <v>8.8000000000000005E-3</v>
      </c>
      <c r="AD2" s="219"/>
      <c r="AE2" t="s">
        <v>276</v>
      </c>
      <c r="AG2" s="219"/>
      <c r="AI2" s="226"/>
      <c r="AJ2" s="226"/>
      <c r="AK2" s="226"/>
      <c r="AL2" s="226"/>
      <c r="AM2" s="226"/>
      <c r="AN2" s="226"/>
      <c r="AO2" s="225"/>
      <c r="AP2" s="225"/>
      <c r="AQ2" s="225"/>
      <c r="AR2" s="225"/>
      <c r="AT2" s="197" t="s">
        <v>152</v>
      </c>
    </row>
    <row r="3" spans="1:46">
      <c r="A3" t="s">
        <v>45</v>
      </c>
      <c r="E3">
        <f>GT_NG!S3</f>
        <v>2.0995953601294848</v>
      </c>
      <c r="F3">
        <f>GT_Spot!S3</f>
        <v>0</v>
      </c>
      <c r="G3">
        <f>PPCL_NG!S3</f>
        <v>0</v>
      </c>
      <c r="H3">
        <f>PPCL_Spot!S3</f>
        <v>0</v>
      </c>
      <c r="I3">
        <f>Bawana_NG!S3</f>
        <v>19.57180902200037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NDMC_ISGS_exbus!BB3</f>
        <v>85.251926192086373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SUMPRODUCT(LTA!F3:AJ3,LTA!F$101:AJ$101,LTA!F$106:AJ$106)</f>
        <v>0</v>
      </c>
      <c r="U3" s="78">
        <f>SUMPRODUCT(LTA!F3:AJ3,LTA!F$102:AJ$102,LTA!F$106:AJ$106)</f>
        <v>1.73</v>
      </c>
      <c r="V3" s="108">
        <f>SUMPRODUCT(MTOA!B3:G3,MTOA!B$102:G$102,MTOA!B$106:G$106)</f>
        <v>0</v>
      </c>
      <c r="W3" s="108">
        <f>SUMPRODUCT(MTOA!B3:G3,MTOA!B$101:G$101,MTOA!B$106:G$106)</f>
        <v>0</v>
      </c>
      <c r="X3">
        <v>0</v>
      </c>
      <c r="Y3" s="75">
        <f>IEX!K3</f>
        <v>0</v>
      </c>
      <c r="Z3" s="75">
        <f>IEX!Q3</f>
        <v>0</v>
      </c>
      <c r="AA3" s="117">
        <f>STOA!K3</f>
        <v>0</v>
      </c>
      <c r="AB3" s="117">
        <f>-STOA!Q3</f>
        <v>0</v>
      </c>
      <c r="AC3">
        <f>SUMIF(B3:AB3,"&gt;0")*$AC$2-SUMIF(B3:AB3,"&lt;0")*($AC$2/(1-$AC$2))+SUMIF(AI3:AR3,"&gt;0")*$AC$2-SUMIF(AI3:AR3,"&lt;0")*($AC$2/(1-$AC$2))</f>
        <v>0.9561493090531028</v>
      </c>
      <c r="AD3">
        <f>SUM(B3:AB3,AI3:AR3)-AC3</f>
        <v>107.69718126516312</v>
      </c>
      <c r="AE3">
        <f>'IDT-1'!E3</f>
        <v>0</v>
      </c>
      <c r="AF3" s="26"/>
      <c r="AG3">
        <f>SUM(AD3:AF3)+AT3</f>
        <v>107.69718126516312</v>
      </c>
      <c r="AI3" s="75">
        <f>PXIL!K3</f>
        <v>0</v>
      </c>
      <c r="AJ3" s="75">
        <f>PXIL!Q3</f>
        <v>0</v>
      </c>
      <c r="AK3" s="75">
        <f>RTM_IEX!K3</f>
        <v>0</v>
      </c>
      <c r="AL3" s="75">
        <f>RTM_IEX!Q3</f>
        <v>0</v>
      </c>
      <c r="AM3" s="75">
        <f>RTM_PXI!K3</f>
        <v>0</v>
      </c>
      <c r="AN3" s="75">
        <f>RTM_PXI!Q3</f>
        <v>0</v>
      </c>
      <c r="AO3" s="192">
        <f>GDAM_IEX!K3</f>
        <v>0</v>
      </c>
      <c r="AP3" s="192">
        <f>GDAM_IEX!Q3</f>
        <v>0</v>
      </c>
      <c r="AQ3" s="192">
        <f>GDAM_PXI!K3</f>
        <v>0</v>
      </c>
      <c r="AR3" s="192">
        <f>GDAM_PXI!Q3</f>
        <v>0</v>
      </c>
    </row>
    <row r="4" spans="1:46">
      <c r="A4" t="s">
        <v>46</v>
      </c>
      <c r="E4">
        <f>GT_NG!S4</f>
        <v>2.0995953601294848</v>
      </c>
      <c r="F4">
        <f>GT_Spot!S4</f>
        <v>0</v>
      </c>
      <c r="G4">
        <f>PPCL_NG!S4</f>
        <v>0</v>
      </c>
      <c r="H4">
        <f>PPCL_Spot!S4</f>
        <v>0</v>
      </c>
      <c r="I4">
        <f>Bawana_NG!S4</f>
        <v>19.57180902200037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NDMC_ISGS_exbus!BB4</f>
        <v>85.251926192086373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SUMPRODUCT(LTA!F4:AJ4,LTA!F$101:AJ$101,LTA!F$106:AJ$106)</f>
        <v>0</v>
      </c>
      <c r="U4" s="78">
        <f>SUMPRODUCT(LTA!F4:AJ4,LTA!F$102:AJ$102,LTA!F$106:AJ$106)</f>
        <v>1.73</v>
      </c>
      <c r="V4" s="108">
        <f>SUMPRODUCT(MTOA!B4:G4,MTOA!B$102:G$102,MTOA!B$106:G$106)</f>
        <v>0</v>
      </c>
      <c r="W4" s="108">
        <f>SUMPRODUCT(MTOA!B4:G4,MTOA!B$101:G$101,MTOA!B$106:G$106)</f>
        <v>0</v>
      </c>
      <c r="X4">
        <v>0</v>
      </c>
      <c r="Y4" s="75">
        <f>IEX!K4</f>
        <v>0</v>
      </c>
      <c r="Z4" s="75">
        <f>IEX!Q4</f>
        <v>0</v>
      </c>
      <c r="AA4" s="117">
        <f>STOA!K4</f>
        <v>0</v>
      </c>
      <c r="AB4" s="117">
        <f>-STOA!Q4</f>
        <v>0</v>
      </c>
      <c r="AC4">
        <f t="shared" ref="AC4:AC67" si="0">SUMIF(B4:AB4,"&gt;0")*$AC$2-SUMIF(B4:AB4,"&lt;0")*($AC$2/(1-$AC$2))+SUMIF(AI4:AR4,"&gt;0")*$AC$2-SUMIF(AI4:AR4,"&lt;0")*($AC$2/(1-$AC$2))</f>
        <v>0.9561493090531028</v>
      </c>
      <c r="AD4">
        <f t="shared" ref="AD4:AD67" si="1">SUM(B4:AB4,AI4:AR4)-AC4</f>
        <v>107.69718126516312</v>
      </c>
      <c r="AE4">
        <f>'IDT-1'!E4</f>
        <v>0</v>
      </c>
      <c r="AF4" s="26"/>
      <c r="AG4">
        <f t="shared" ref="AG4:AG67" si="2">SUM(AD4:AF4)+AT4</f>
        <v>107.69718126516312</v>
      </c>
      <c r="AI4" s="75">
        <f>PXIL!K4</f>
        <v>0</v>
      </c>
      <c r="AJ4" s="75">
        <f>PXIL!Q4</f>
        <v>0</v>
      </c>
      <c r="AK4" s="75">
        <f>RTM_IEX!K4</f>
        <v>0</v>
      </c>
      <c r="AL4" s="75">
        <f>RTM_IEX!Q4</f>
        <v>0</v>
      </c>
      <c r="AM4" s="75">
        <f>RTM_PXI!K4</f>
        <v>0</v>
      </c>
      <c r="AN4" s="75">
        <f>RTM_PXI!Q4</f>
        <v>0</v>
      </c>
      <c r="AO4" s="192">
        <f>GDAM_IEX!K4</f>
        <v>0</v>
      </c>
      <c r="AP4" s="192">
        <f>GDAM_IEX!Q4</f>
        <v>0</v>
      </c>
      <c r="AQ4" s="192">
        <f>GDAM_PXI!K4</f>
        <v>0</v>
      </c>
      <c r="AR4" s="192">
        <f>GDAM_PXI!Q4</f>
        <v>0</v>
      </c>
    </row>
    <row r="5" spans="1:46">
      <c r="A5" t="s">
        <v>47</v>
      </c>
      <c r="E5">
        <f>GT_NG!S5</f>
        <v>2.0995953601294848</v>
      </c>
      <c r="F5">
        <f>GT_Spot!S5</f>
        <v>0</v>
      </c>
      <c r="G5">
        <f>PPCL_NG!S5</f>
        <v>0</v>
      </c>
      <c r="H5">
        <f>PPCL_Spot!S5</f>
        <v>0</v>
      </c>
      <c r="I5">
        <f>Bawana_NG!S5</f>
        <v>19.57180902200037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NDMC_ISGS_exbus!BB5</f>
        <v>85.251926192086373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SUMPRODUCT(LTA!F5:AJ5,LTA!F$101:AJ$101,LTA!F$106:AJ$106)</f>
        <v>0</v>
      </c>
      <c r="U5" s="78">
        <f>SUMPRODUCT(LTA!F5:AJ5,LTA!F$102:AJ$102,LTA!F$106:AJ$106)</f>
        <v>1.73</v>
      </c>
      <c r="V5" s="108">
        <f>SUMPRODUCT(MTOA!B5:G5,MTOA!B$102:G$102,MTOA!B$106:G$106)</f>
        <v>0</v>
      </c>
      <c r="W5" s="108">
        <f>SUMPRODUCT(MTOA!B5:G5,MTOA!B$101:G$101,MTOA!B$106:G$106)</f>
        <v>0</v>
      </c>
      <c r="X5">
        <v>0</v>
      </c>
      <c r="Y5" s="75">
        <f>IEX!K5</f>
        <v>0</v>
      </c>
      <c r="Z5" s="75">
        <f>IEX!Q5</f>
        <v>0</v>
      </c>
      <c r="AA5" s="117">
        <f>STOA!K5</f>
        <v>0</v>
      </c>
      <c r="AB5" s="117">
        <f>-STOA!Q5</f>
        <v>0</v>
      </c>
      <c r="AC5">
        <f t="shared" si="0"/>
        <v>0.9561493090531028</v>
      </c>
      <c r="AD5">
        <f t="shared" si="1"/>
        <v>107.69718126516312</v>
      </c>
      <c r="AE5">
        <f>'IDT-1'!E5</f>
        <v>0</v>
      </c>
      <c r="AF5" s="26"/>
      <c r="AG5">
        <f t="shared" si="2"/>
        <v>107.69718126516312</v>
      </c>
      <c r="AI5" s="75">
        <f>PXIL!K5</f>
        <v>0</v>
      </c>
      <c r="AJ5" s="75">
        <f>PXIL!Q5</f>
        <v>0</v>
      </c>
      <c r="AK5" s="75">
        <f>RTM_IEX!K5</f>
        <v>0</v>
      </c>
      <c r="AL5" s="75">
        <f>RTM_IEX!Q5</f>
        <v>0</v>
      </c>
      <c r="AM5" s="75">
        <f>RTM_PXI!K5</f>
        <v>0</v>
      </c>
      <c r="AN5" s="75">
        <f>RTM_PXI!Q5</f>
        <v>0</v>
      </c>
      <c r="AO5" s="192">
        <f>GDAM_IEX!K5</f>
        <v>0</v>
      </c>
      <c r="AP5" s="192">
        <f>GDAM_IEX!Q5</f>
        <v>0</v>
      </c>
      <c r="AQ5" s="192">
        <f>GDAM_PXI!K5</f>
        <v>0</v>
      </c>
      <c r="AR5" s="192">
        <f>GDAM_PXI!Q5</f>
        <v>0</v>
      </c>
    </row>
    <row r="6" spans="1:46">
      <c r="A6" t="s">
        <v>48</v>
      </c>
      <c r="E6">
        <f>GT_NG!S6</f>
        <v>2.0995953601294848</v>
      </c>
      <c r="F6">
        <f>GT_Spot!S6</f>
        <v>0</v>
      </c>
      <c r="G6">
        <f>PPCL_NG!S6</f>
        <v>0</v>
      </c>
      <c r="H6">
        <f>PPCL_Spot!S6</f>
        <v>0</v>
      </c>
      <c r="I6">
        <f>Bawana_NG!S6</f>
        <v>19.57180902200037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NDMC_ISGS_exbus!BB6</f>
        <v>85.271856443023097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SUMPRODUCT(LTA!F6:AJ6,LTA!F$101:AJ$101,LTA!F$106:AJ$106)</f>
        <v>0</v>
      </c>
      <c r="U6" s="78">
        <f>SUMPRODUCT(LTA!F6:AJ6,LTA!F$102:AJ$102,LTA!F$106:AJ$106)</f>
        <v>1.73</v>
      </c>
      <c r="V6" s="108">
        <f>SUMPRODUCT(MTOA!B6:G6,MTOA!B$102:G$102,MTOA!B$106:G$106)</f>
        <v>0</v>
      </c>
      <c r="W6" s="108">
        <f>SUMPRODUCT(MTOA!B6:G6,MTOA!B$101:G$101,MTOA!B$106:G$106)</f>
        <v>0</v>
      </c>
      <c r="X6">
        <v>0</v>
      </c>
      <c r="Y6" s="75">
        <f>IEX!K6</f>
        <v>0</v>
      </c>
      <c r="Z6" s="75">
        <f>IEX!Q6</f>
        <v>0</v>
      </c>
      <c r="AA6" s="117">
        <f>STOA!K6</f>
        <v>0</v>
      </c>
      <c r="AB6" s="117">
        <f>-STOA!Q6</f>
        <v>0</v>
      </c>
      <c r="AC6">
        <f t="shared" si="0"/>
        <v>0.956324695261346</v>
      </c>
      <c r="AD6">
        <f t="shared" si="1"/>
        <v>107.71693612989161</v>
      </c>
      <c r="AE6">
        <f>'IDT-1'!E6</f>
        <v>0</v>
      </c>
      <c r="AF6" s="26"/>
      <c r="AG6">
        <f t="shared" si="2"/>
        <v>107.71693612989161</v>
      </c>
      <c r="AI6" s="75">
        <f>PXIL!K6</f>
        <v>0</v>
      </c>
      <c r="AJ6" s="75">
        <f>PXIL!Q6</f>
        <v>0</v>
      </c>
      <c r="AK6" s="75">
        <f>RTM_IEX!K6</f>
        <v>0</v>
      </c>
      <c r="AL6" s="75">
        <f>RTM_IEX!Q6</f>
        <v>0</v>
      </c>
      <c r="AM6" s="75">
        <f>RTM_PXI!K6</f>
        <v>0</v>
      </c>
      <c r="AN6" s="75">
        <f>RTM_PXI!Q6</f>
        <v>0</v>
      </c>
      <c r="AO6" s="192">
        <f>GDAM_IEX!K6</f>
        <v>0</v>
      </c>
      <c r="AP6" s="192">
        <f>GDAM_IEX!Q6</f>
        <v>0</v>
      </c>
      <c r="AQ6" s="192">
        <f>GDAM_PXI!K6</f>
        <v>0</v>
      </c>
      <c r="AR6" s="192">
        <f>GDAM_PXI!Q6</f>
        <v>0</v>
      </c>
    </row>
    <row r="7" spans="1:46">
      <c r="A7" t="s">
        <v>49</v>
      </c>
      <c r="E7">
        <f>GT_NG!S7</f>
        <v>2.0995953601294848</v>
      </c>
      <c r="F7">
        <f>GT_Spot!S7</f>
        <v>0</v>
      </c>
      <c r="G7">
        <f>PPCL_NG!S7</f>
        <v>0</v>
      </c>
      <c r="H7">
        <f>PPCL_Spot!S7</f>
        <v>0</v>
      </c>
      <c r="I7">
        <f>Bawana_NG!S7</f>
        <v>19.57180902200037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NDMC_ISGS_exbus!BB7</f>
        <v>85.271856443023097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SUMPRODUCT(LTA!F7:AJ7,LTA!F$101:AJ$101,LTA!F$106:AJ$106)</f>
        <v>0</v>
      </c>
      <c r="U7" s="78">
        <f>SUMPRODUCT(LTA!F7:AJ7,LTA!F$102:AJ$102,LTA!F$106:AJ$106)</f>
        <v>1.73</v>
      </c>
      <c r="V7" s="108">
        <f>SUMPRODUCT(MTOA!B7:G7,MTOA!B$102:G$102,MTOA!B$106:G$106)</f>
        <v>0</v>
      </c>
      <c r="W7" s="108">
        <f>SUMPRODUCT(MTOA!B7:G7,MTOA!B$101:G$101,MTOA!B$106:G$106)</f>
        <v>0</v>
      </c>
      <c r="X7">
        <v>0</v>
      </c>
      <c r="Y7" s="75">
        <f>IEX!K7</f>
        <v>0</v>
      </c>
      <c r="Z7" s="75">
        <f>IEX!Q7</f>
        <v>0</v>
      </c>
      <c r="AA7" s="117">
        <f>STOA!K7</f>
        <v>0</v>
      </c>
      <c r="AB7" s="117">
        <f>-STOA!Q7</f>
        <v>0</v>
      </c>
      <c r="AC7">
        <f t="shared" si="0"/>
        <v>1.4446217089820885</v>
      </c>
      <c r="AD7">
        <f t="shared" si="1"/>
        <v>52.228639116170861</v>
      </c>
      <c r="AE7">
        <f>'IDT-1'!E7</f>
        <v>0</v>
      </c>
      <c r="AF7" s="26"/>
      <c r="AG7">
        <f t="shared" si="2"/>
        <v>52.228639116170861</v>
      </c>
      <c r="AI7" s="75">
        <f>PXIL!K7</f>
        <v>0</v>
      </c>
      <c r="AJ7" s="75">
        <f>PXIL!Q7</f>
        <v>0</v>
      </c>
      <c r="AK7" s="75">
        <f>RTM_IEX!K7</f>
        <v>0</v>
      </c>
      <c r="AL7" s="75">
        <f>RTM_IEX!Q7</f>
        <v>-55</v>
      </c>
      <c r="AM7" s="75">
        <f>RTM_PXI!K7</f>
        <v>0</v>
      </c>
      <c r="AN7" s="75">
        <f>RTM_PXI!Q7</f>
        <v>0</v>
      </c>
      <c r="AO7" s="192">
        <f>GDAM_IEX!K7</f>
        <v>0</v>
      </c>
      <c r="AP7" s="192">
        <f>GDAM_IEX!Q7</f>
        <v>0</v>
      </c>
      <c r="AQ7" s="192">
        <f>GDAM_PXI!K7</f>
        <v>0</v>
      </c>
      <c r="AR7" s="192">
        <f>GDAM_PXI!Q7</f>
        <v>0</v>
      </c>
    </row>
    <row r="8" spans="1:46">
      <c r="A8" t="s">
        <v>50</v>
      </c>
      <c r="E8">
        <f>GT_NG!S8</f>
        <v>2.0995953601294848</v>
      </c>
      <c r="F8">
        <f>GT_Spot!S8</f>
        <v>0</v>
      </c>
      <c r="G8">
        <f>PPCL_NG!S8</f>
        <v>0</v>
      </c>
      <c r="H8">
        <f>PPCL_Spot!S8</f>
        <v>0</v>
      </c>
      <c r="I8">
        <f>Bawana_NG!S8</f>
        <v>19.57180902200037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NDMC_ISGS_exbus!BB8</f>
        <v>85.271856443023097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SUMPRODUCT(LTA!F8:AJ8,LTA!F$101:AJ$101,LTA!F$106:AJ$106)</f>
        <v>0</v>
      </c>
      <c r="U8" s="78">
        <f>SUMPRODUCT(LTA!F8:AJ8,LTA!F$102:AJ$102,LTA!F$106:AJ$106)</f>
        <v>1.73</v>
      </c>
      <c r="V8" s="108">
        <f>SUMPRODUCT(MTOA!B8:G8,MTOA!B$102:G$102,MTOA!B$106:G$106)</f>
        <v>0</v>
      </c>
      <c r="W8" s="108">
        <f>SUMPRODUCT(MTOA!B8:G8,MTOA!B$101:G$101,MTOA!B$106:G$106)</f>
        <v>0</v>
      </c>
      <c r="X8">
        <v>0</v>
      </c>
      <c r="Y8" s="75">
        <f>IEX!K8</f>
        <v>0</v>
      </c>
      <c r="Z8" s="75">
        <f>IEX!Q8</f>
        <v>0</v>
      </c>
      <c r="AA8" s="117">
        <f>STOA!K8</f>
        <v>0</v>
      </c>
      <c r="AB8" s="117">
        <f>-STOA!Q8</f>
        <v>0</v>
      </c>
      <c r="AC8">
        <f t="shared" si="0"/>
        <v>0.956324695261346</v>
      </c>
      <c r="AD8">
        <f t="shared" si="1"/>
        <v>107.71693612989161</v>
      </c>
      <c r="AE8">
        <f>'IDT-1'!E8</f>
        <v>0</v>
      </c>
      <c r="AF8" s="26"/>
      <c r="AG8">
        <f t="shared" si="2"/>
        <v>107.71693612989161</v>
      </c>
      <c r="AI8" s="75">
        <f>PXIL!K8</f>
        <v>0</v>
      </c>
      <c r="AJ8" s="75">
        <f>PXIL!Q8</f>
        <v>0</v>
      </c>
      <c r="AK8" s="75">
        <f>RTM_IEX!K8</f>
        <v>0</v>
      </c>
      <c r="AL8" s="75">
        <f>RTM_IEX!Q8</f>
        <v>0</v>
      </c>
      <c r="AM8" s="75">
        <f>RTM_PXI!K8</f>
        <v>0</v>
      </c>
      <c r="AN8" s="75">
        <f>RTM_PXI!Q8</f>
        <v>0</v>
      </c>
      <c r="AO8" s="192">
        <f>GDAM_IEX!K8</f>
        <v>0</v>
      </c>
      <c r="AP8" s="192">
        <f>GDAM_IEX!Q8</f>
        <v>0</v>
      </c>
      <c r="AQ8" s="192">
        <f>GDAM_PXI!K8</f>
        <v>0</v>
      </c>
      <c r="AR8" s="192">
        <f>GDAM_PXI!Q8</f>
        <v>0</v>
      </c>
    </row>
    <row r="9" spans="1:46">
      <c r="A9" t="s">
        <v>51</v>
      </c>
      <c r="E9">
        <f>GT_NG!S9</f>
        <v>2.0995953601294848</v>
      </c>
      <c r="F9">
        <f>GT_Spot!S9</f>
        <v>0</v>
      </c>
      <c r="G9">
        <f>PPCL_NG!S9</f>
        <v>0</v>
      </c>
      <c r="H9">
        <f>PPCL_Spot!S9</f>
        <v>0</v>
      </c>
      <c r="I9">
        <f>Bawana_NG!S9</f>
        <v>19.57180902200037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NDMC_ISGS_exbus!BB9</f>
        <v>85.261856443023078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SUMPRODUCT(LTA!F9:AJ9,LTA!F$101:AJ$101,LTA!F$106:AJ$106)</f>
        <v>0</v>
      </c>
      <c r="U9" s="78">
        <f>SUMPRODUCT(LTA!F9:AJ9,LTA!F$102:AJ$102,LTA!F$106:AJ$106)</f>
        <v>1.73</v>
      </c>
      <c r="V9" s="108">
        <f>SUMPRODUCT(MTOA!B9:G9,MTOA!B$102:G$102,MTOA!B$106:G$106)</f>
        <v>0</v>
      </c>
      <c r="W9" s="108">
        <f>SUMPRODUCT(MTOA!B9:G9,MTOA!B$101:G$101,MTOA!B$106:G$106)</f>
        <v>0</v>
      </c>
      <c r="X9">
        <v>0</v>
      </c>
      <c r="Y9" s="75">
        <f>IEX!K9</f>
        <v>0</v>
      </c>
      <c r="Z9" s="75">
        <f>IEX!Q9</f>
        <v>0</v>
      </c>
      <c r="AA9" s="117">
        <f>STOA!K9</f>
        <v>0</v>
      </c>
      <c r="AB9" s="117">
        <f>-STOA!Q9</f>
        <v>0</v>
      </c>
      <c r="AC9">
        <f t="shared" si="0"/>
        <v>0.9562366952613458</v>
      </c>
      <c r="AD9">
        <f t="shared" si="1"/>
        <v>107.70702412989159</v>
      </c>
      <c r="AE9">
        <f>'IDT-1'!E9</f>
        <v>0</v>
      </c>
      <c r="AF9" s="26"/>
      <c r="AG9">
        <f t="shared" si="2"/>
        <v>107.70702412989159</v>
      </c>
      <c r="AI9" s="75">
        <f>PXIL!K9</f>
        <v>0</v>
      </c>
      <c r="AJ9" s="75">
        <f>PXIL!Q9</f>
        <v>0</v>
      </c>
      <c r="AK9" s="75">
        <f>RTM_IEX!K9</f>
        <v>0</v>
      </c>
      <c r="AL9" s="75">
        <f>RTM_IEX!Q9</f>
        <v>0</v>
      </c>
      <c r="AM9" s="75">
        <f>RTM_PXI!K9</f>
        <v>0</v>
      </c>
      <c r="AN9" s="75">
        <f>RTM_PXI!Q9</f>
        <v>0</v>
      </c>
      <c r="AO9" s="192">
        <f>GDAM_IEX!K9</f>
        <v>0</v>
      </c>
      <c r="AP9" s="192">
        <f>GDAM_IEX!Q9</f>
        <v>0</v>
      </c>
      <c r="AQ9" s="192">
        <f>GDAM_PXI!K9</f>
        <v>0</v>
      </c>
      <c r="AR9" s="192">
        <f>GDAM_PXI!Q9</f>
        <v>0</v>
      </c>
    </row>
    <row r="10" spans="1:46">
      <c r="A10" t="s">
        <v>52</v>
      </c>
      <c r="E10">
        <f>GT_NG!S10</f>
        <v>2.0995953601294848</v>
      </c>
      <c r="F10">
        <f>GT_Spot!S10</f>
        <v>0</v>
      </c>
      <c r="G10">
        <f>PPCL_NG!S10</f>
        <v>0</v>
      </c>
      <c r="H10">
        <f>PPCL_Spot!S10</f>
        <v>0</v>
      </c>
      <c r="I10">
        <f>Bawana_NG!S10</f>
        <v>19.57180902200037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NDMC_ISGS_exbus!BB10</f>
        <v>84.944871873423082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SUMPRODUCT(LTA!F10:AJ10,LTA!F$101:AJ$101,LTA!F$106:AJ$106)</f>
        <v>0</v>
      </c>
      <c r="U10" s="78">
        <f>SUMPRODUCT(LTA!F10:AJ10,LTA!F$102:AJ$102,LTA!F$106:AJ$106)</f>
        <v>1.73</v>
      </c>
      <c r="V10" s="108">
        <f>SUMPRODUCT(MTOA!B10:G10,MTOA!B$102:G$102,MTOA!B$106:G$106)</f>
        <v>0</v>
      </c>
      <c r="W10" s="108">
        <f>SUMPRODUCT(MTOA!B10:G10,MTOA!B$101:G$101,MTOA!B$106:G$106)</f>
        <v>0</v>
      </c>
      <c r="X10">
        <v>0</v>
      </c>
      <c r="Y10" s="75">
        <f>IEX!K10</f>
        <v>0</v>
      </c>
      <c r="Z10" s="75">
        <f>IEX!Q10</f>
        <v>0</v>
      </c>
      <c r="AA10" s="117">
        <f>STOA!K10</f>
        <v>0</v>
      </c>
      <c r="AB10" s="117">
        <f>-STOA!Q10</f>
        <v>0</v>
      </c>
      <c r="AC10">
        <f t="shared" si="0"/>
        <v>0.95344723104886586</v>
      </c>
      <c r="AD10">
        <f t="shared" si="1"/>
        <v>107.39282902450407</v>
      </c>
      <c r="AE10">
        <f>'IDT-1'!E10</f>
        <v>0</v>
      </c>
      <c r="AF10" s="26"/>
      <c r="AG10">
        <f t="shared" si="2"/>
        <v>107.39282902450407</v>
      </c>
      <c r="AI10" s="75">
        <f>PXIL!K10</f>
        <v>0</v>
      </c>
      <c r="AJ10" s="75">
        <f>PXIL!Q10</f>
        <v>0</v>
      </c>
      <c r="AK10" s="75">
        <f>RTM_IEX!K10</f>
        <v>0</v>
      </c>
      <c r="AL10" s="75">
        <f>RTM_IEX!Q10</f>
        <v>0</v>
      </c>
      <c r="AM10" s="75">
        <f>RTM_PXI!K10</f>
        <v>0</v>
      </c>
      <c r="AN10" s="75">
        <f>RTM_PXI!Q10</f>
        <v>0</v>
      </c>
      <c r="AO10" s="192">
        <f>GDAM_IEX!K10</f>
        <v>0</v>
      </c>
      <c r="AP10" s="192">
        <f>GDAM_IEX!Q10</f>
        <v>0</v>
      </c>
      <c r="AQ10" s="192">
        <f>GDAM_PXI!K10</f>
        <v>0</v>
      </c>
      <c r="AR10" s="192">
        <f>GDAM_PXI!Q10</f>
        <v>0</v>
      </c>
    </row>
    <row r="11" spans="1:46">
      <c r="A11" t="s">
        <v>53</v>
      </c>
      <c r="E11">
        <f>GT_NG!S11</f>
        <v>2.0995953601294848</v>
      </c>
      <c r="F11">
        <f>GT_Spot!S11</f>
        <v>0</v>
      </c>
      <c r="G11">
        <f>PPCL_NG!S11</f>
        <v>0</v>
      </c>
      <c r="H11">
        <f>PPCL_Spot!S11</f>
        <v>0</v>
      </c>
      <c r="I11">
        <f>Bawana_NG!S11</f>
        <v>19.57180902200037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NDMC_ISGS_exbus!BB11</f>
        <v>85.424804096879726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SUMPRODUCT(LTA!F11:AJ11,LTA!F$101:AJ$101,LTA!F$106:AJ$106)</f>
        <v>0</v>
      </c>
      <c r="U11" s="78">
        <f>SUMPRODUCT(LTA!F11:AJ11,LTA!F$102:AJ$102,LTA!F$106:AJ$106)</f>
        <v>1.73</v>
      </c>
      <c r="V11" s="108">
        <f>SUMPRODUCT(MTOA!B11:G11,MTOA!B$102:G$102,MTOA!B$106:G$106)</f>
        <v>0</v>
      </c>
      <c r="W11" s="108">
        <f>SUMPRODUCT(MTOA!B11:G11,MTOA!B$101:G$101,MTOA!B$106:G$106)</f>
        <v>0</v>
      </c>
      <c r="X11">
        <v>0</v>
      </c>
      <c r="Y11" s="75">
        <f>IEX!K11</f>
        <v>0</v>
      </c>
      <c r="Z11" s="75">
        <f>IEX!Q11</f>
        <v>0</v>
      </c>
      <c r="AA11" s="117">
        <f>STOA!K11</f>
        <v>0</v>
      </c>
      <c r="AB11" s="117">
        <f>-STOA!Q11</f>
        <v>0</v>
      </c>
      <c r="AC11">
        <f t="shared" si="0"/>
        <v>1.4459676483360269</v>
      </c>
      <c r="AD11">
        <f t="shared" si="1"/>
        <v>52.38024083067355</v>
      </c>
      <c r="AE11">
        <f>'IDT-1'!E11</f>
        <v>0</v>
      </c>
      <c r="AF11" s="26"/>
      <c r="AG11">
        <f t="shared" si="2"/>
        <v>52.38024083067355</v>
      </c>
      <c r="AI11" s="75">
        <f>PXIL!K11</f>
        <v>0</v>
      </c>
      <c r="AJ11" s="75">
        <f>PXIL!Q11</f>
        <v>0</v>
      </c>
      <c r="AK11" s="75">
        <f>RTM_IEX!K11</f>
        <v>0</v>
      </c>
      <c r="AL11" s="75">
        <f>RTM_IEX!Q11</f>
        <v>-55</v>
      </c>
      <c r="AM11" s="75">
        <f>RTM_PXI!K11</f>
        <v>0</v>
      </c>
      <c r="AN11" s="75">
        <f>RTM_PXI!Q11</f>
        <v>0</v>
      </c>
      <c r="AO11" s="192">
        <f>GDAM_IEX!K11</f>
        <v>0</v>
      </c>
      <c r="AP11" s="192">
        <f>GDAM_IEX!Q11</f>
        <v>0</v>
      </c>
      <c r="AQ11" s="192">
        <f>GDAM_PXI!K11</f>
        <v>0</v>
      </c>
      <c r="AR11" s="192">
        <f>GDAM_PXI!Q11</f>
        <v>0</v>
      </c>
    </row>
    <row r="12" spans="1:46">
      <c r="A12" t="s">
        <v>54</v>
      </c>
      <c r="E12">
        <f>GT_NG!S12</f>
        <v>2.0995953601294848</v>
      </c>
      <c r="F12">
        <f>GT_Spot!S12</f>
        <v>0</v>
      </c>
      <c r="G12">
        <f>PPCL_NG!S12</f>
        <v>0</v>
      </c>
      <c r="H12">
        <f>PPCL_Spot!S12</f>
        <v>0</v>
      </c>
      <c r="I12">
        <f>Bawana_NG!S12</f>
        <v>19.57180902200037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NDMC_ISGS_exbus!BB12</f>
        <v>85.424804096879726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SUMPRODUCT(LTA!F12:AJ12,LTA!F$101:AJ$101,LTA!F$106:AJ$106)</f>
        <v>0</v>
      </c>
      <c r="U12" s="78">
        <f>SUMPRODUCT(LTA!F12:AJ12,LTA!F$102:AJ$102,LTA!F$106:AJ$106)</f>
        <v>1.73</v>
      </c>
      <c r="V12" s="108">
        <f>SUMPRODUCT(MTOA!B12:G12,MTOA!B$102:G$102,MTOA!B$106:G$106)</f>
        <v>0</v>
      </c>
      <c r="W12" s="108">
        <f>SUMPRODUCT(MTOA!B12:G12,MTOA!B$101:G$101,MTOA!B$106:G$106)</f>
        <v>0</v>
      </c>
      <c r="X12">
        <v>0</v>
      </c>
      <c r="Y12" s="75">
        <f>IEX!K12</f>
        <v>0</v>
      </c>
      <c r="Z12" s="75">
        <f>IEX!Q12</f>
        <v>0</v>
      </c>
      <c r="AA12" s="117">
        <f>STOA!K12</f>
        <v>0</v>
      </c>
      <c r="AB12" s="117">
        <f>-STOA!Q12</f>
        <v>0</v>
      </c>
      <c r="AC12">
        <f t="shared" si="0"/>
        <v>0.95767063461528434</v>
      </c>
      <c r="AD12">
        <f t="shared" si="1"/>
        <v>107.8685378443943</v>
      </c>
      <c r="AE12">
        <f>'IDT-1'!E12</f>
        <v>0</v>
      </c>
      <c r="AF12" s="26"/>
      <c r="AG12">
        <f t="shared" si="2"/>
        <v>107.8685378443943</v>
      </c>
      <c r="AI12" s="75">
        <f>PXIL!K12</f>
        <v>0</v>
      </c>
      <c r="AJ12" s="75">
        <f>PXIL!Q12</f>
        <v>0</v>
      </c>
      <c r="AK12" s="75">
        <f>RTM_IEX!K12</f>
        <v>0</v>
      </c>
      <c r="AL12" s="75">
        <f>RTM_IEX!Q12</f>
        <v>0</v>
      </c>
      <c r="AM12" s="75">
        <f>RTM_PXI!K12</f>
        <v>0</v>
      </c>
      <c r="AN12" s="75">
        <f>RTM_PXI!Q12</f>
        <v>0</v>
      </c>
      <c r="AO12" s="192">
        <f>GDAM_IEX!K12</f>
        <v>0</v>
      </c>
      <c r="AP12" s="192">
        <f>GDAM_IEX!Q12</f>
        <v>0</v>
      </c>
      <c r="AQ12" s="192">
        <f>GDAM_PXI!K12</f>
        <v>0</v>
      </c>
      <c r="AR12" s="192">
        <f>GDAM_PXI!Q12</f>
        <v>0</v>
      </c>
    </row>
    <row r="13" spans="1:46">
      <c r="A13" t="s">
        <v>55</v>
      </c>
      <c r="E13">
        <f>GT_NG!S13</f>
        <v>2.0995953601294848</v>
      </c>
      <c r="F13">
        <f>GT_Spot!S13</f>
        <v>0</v>
      </c>
      <c r="G13">
        <f>PPCL_NG!S13</f>
        <v>0</v>
      </c>
      <c r="H13">
        <f>PPCL_Spot!S13</f>
        <v>0</v>
      </c>
      <c r="I13">
        <f>Bawana_NG!S13</f>
        <v>19.700911994815055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NDMC_ISGS_exbus!BB13</f>
        <v>85.424804096879726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SUMPRODUCT(LTA!F13:AJ13,LTA!F$101:AJ$101,LTA!F$106:AJ$106)</f>
        <v>0</v>
      </c>
      <c r="U13" s="78">
        <f>SUMPRODUCT(LTA!F13:AJ13,LTA!F$102:AJ$102,LTA!F$106:AJ$106)</f>
        <v>1.73</v>
      </c>
      <c r="V13" s="108">
        <f>SUMPRODUCT(MTOA!B13:G13,MTOA!B$102:G$102,MTOA!B$106:G$106)</f>
        <v>0</v>
      </c>
      <c r="W13" s="108">
        <f>SUMPRODUCT(MTOA!B13:G13,MTOA!B$101:G$101,MTOA!B$106:G$106)</f>
        <v>0</v>
      </c>
      <c r="X13">
        <v>0</v>
      </c>
      <c r="Y13" s="75">
        <f>IEX!K13</f>
        <v>0</v>
      </c>
      <c r="Z13" s="75">
        <f>IEX!Q13</f>
        <v>0</v>
      </c>
      <c r="AA13" s="117">
        <f>STOA!K13</f>
        <v>0</v>
      </c>
      <c r="AB13" s="117">
        <f>-STOA!Q13</f>
        <v>0</v>
      </c>
      <c r="AC13">
        <f t="shared" si="0"/>
        <v>0.95880674077605366</v>
      </c>
      <c r="AD13">
        <f t="shared" si="1"/>
        <v>107.99650471104822</v>
      </c>
      <c r="AE13">
        <f>'IDT-1'!E13</f>
        <v>0</v>
      </c>
      <c r="AF13" s="26"/>
      <c r="AG13">
        <f t="shared" si="2"/>
        <v>107.99650471104822</v>
      </c>
      <c r="AI13" s="75">
        <f>PXIL!K13</f>
        <v>0</v>
      </c>
      <c r="AJ13" s="75">
        <f>PXIL!Q13</f>
        <v>0</v>
      </c>
      <c r="AK13" s="75">
        <f>RTM_IEX!K13</f>
        <v>0</v>
      </c>
      <c r="AL13" s="75">
        <f>RTM_IEX!Q13</f>
        <v>0</v>
      </c>
      <c r="AM13" s="75">
        <f>RTM_PXI!K13</f>
        <v>0</v>
      </c>
      <c r="AN13" s="75">
        <f>RTM_PXI!Q13</f>
        <v>0</v>
      </c>
      <c r="AO13" s="192">
        <f>GDAM_IEX!K13</f>
        <v>0</v>
      </c>
      <c r="AP13" s="192">
        <f>GDAM_IEX!Q13</f>
        <v>0</v>
      </c>
      <c r="AQ13" s="192">
        <f>GDAM_PXI!K13</f>
        <v>0</v>
      </c>
      <c r="AR13" s="192">
        <f>GDAM_PXI!Q13</f>
        <v>0</v>
      </c>
    </row>
    <row r="14" spans="1:46">
      <c r="A14" t="s">
        <v>56</v>
      </c>
      <c r="E14">
        <f>GT_NG!S14</f>
        <v>2.0995953601294848</v>
      </c>
      <c r="F14">
        <f>GT_Spot!S14</f>
        <v>0</v>
      </c>
      <c r="G14">
        <f>PPCL_NG!S14</f>
        <v>0</v>
      </c>
      <c r="H14">
        <f>PPCL_Spot!S14</f>
        <v>0</v>
      </c>
      <c r="I14">
        <f>Bawana_NG!S14</f>
        <v>19.700911994815055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NDMC_ISGS_exbus!BB14</f>
        <v>85.424804096879726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SUMPRODUCT(LTA!F14:AJ14,LTA!F$101:AJ$101,LTA!F$106:AJ$106)</f>
        <v>0</v>
      </c>
      <c r="U14" s="78">
        <f>SUMPRODUCT(LTA!F14:AJ14,LTA!F$102:AJ$102,LTA!F$106:AJ$106)</f>
        <v>1.73</v>
      </c>
      <c r="V14" s="108">
        <f>SUMPRODUCT(MTOA!B14:G14,MTOA!B$102:G$102,MTOA!B$106:G$106)</f>
        <v>0</v>
      </c>
      <c r="W14" s="108">
        <f>SUMPRODUCT(MTOA!B14:G14,MTOA!B$101:G$101,MTOA!B$106:G$106)</f>
        <v>0</v>
      </c>
      <c r="X14">
        <v>0</v>
      </c>
      <c r="Y14" s="75">
        <f>IEX!K14</f>
        <v>0</v>
      </c>
      <c r="Z14" s="75">
        <f>IEX!Q14</f>
        <v>0</v>
      </c>
      <c r="AA14" s="117">
        <f>STOA!K14</f>
        <v>0</v>
      </c>
      <c r="AB14" s="117">
        <f>-STOA!Q14</f>
        <v>0</v>
      </c>
      <c r="AC14">
        <f t="shared" si="0"/>
        <v>0.95880674077605366</v>
      </c>
      <c r="AD14">
        <f t="shared" si="1"/>
        <v>107.99650471104822</v>
      </c>
      <c r="AE14">
        <f>'IDT-1'!E14</f>
        <v>0</v>
      </c>
      <c r="AF14" s="26"/>
      <c r="AG14">
        <f t="shared" si="2"/>
        <v>107.99650471104822</v>
      </c>
      <c r="AI14" s="75">
        <f>PXIL!K14</f>
        <v>0</v>
      </c>
      <c r="AJ14" s="75">
        <f>PXIL!Q14</f>
        <v>0</v>
      </c>
      <c r="AK14" s="75">
        <f>RTM_IEX!K14</f>
        <v>0</v>
      </c>
      <c r="AL14" s="75">
        <f>RTM_IEX!Q14</f>
        <v>0</v>
      </c>
      <c r="AM14" s="75">
        <f>RTM_PXI!K14</f>
        <v>0</v>
      </c>
      <c r="AN14" s="75">
        <f>RTM_PXI!Q14</f>
        <v>0</v>
      </c>
      <c r="AO14" s="192">
        <f>GDAM_IEX!K14</f>
        <v>0</v>
      </c>
      <c r="AP14" s="192">
        <f>GDAM_IEX!Q14</f>
        <v>0</v>
      </c>
      <c r="AQ14" s="192">
        <f>GDAM_PXI!K14</f>
        <v>0</v>
      </c>
      <c r="AR14" s="192">
        <f>GDAM_PXI!Q14</f>
        <v>0</v>
      </c>
    </row>
    <row r="15" spans="1:46">
      <c r="A15" t="s">
        <v>57</v>
      </c>
      <c r="E15">
        <f>GT_NG!S15</f>
        <v>2.0995953601294848</v>
      </c>
      <c r="F15">
        <f>GT_Spot!S15</f>
        <v>0</v>
      </c>
      <c r="G15">
        <f>PPCL_NG!S15</f>
        <v>0</v>
      </c>
      <c r="H15">
        <f>PPCL_Spot!S15</f>
        <v>0</v>
      </c>
      <c r="I15">
        <f>Bawana_NG!S15</f>
        <v>19.700911994815055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NDMC_ISGS_exbus!BB15</f>
        <v>85.424804096879726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SUMPRODUCT(LTA!F15:AJ15,LTA!F$101:AJ$101,LTA!F$106:AJ$106)</f>
        <v>0</v>
      </c>
      <c r="U15" s="78">
        <f>SUMPRODUCT(LTA!F15:AJ15,LTA!F$102:AJ$102,LTA!F$106:AJ$106)</f>
        <v>1.73</v>
      </c>
      <c r="V15" s="108">
        <f>SUMPRODUCT(MTOA!B15:G15,MTOA!B$102:G$102,MTOA!B$106:G$106)</f>
        <v>0</v>
      </c>
      <c r="W15" s="108">
        <f>SUMPRODUCT(MTOA!B15:G15,MTOA!B$101:G$101,MTOA!B$106:G$106)</f>
        <v>0</v>
      </c>
      <c r="X15">
        <v>0</v>
      </c>
      <c r="Y15" s="75">
        <f>IEX!K15</f>
        <v>0</v>
      </c>
      <c r="Z15" s="75">
        <f>IEX!Q15</f>
        <v>0</v>
      </c>
      <c r="AA15" s="117">
        <f>STOA!K15</f>
        <v>0</v>
      </c>
      <c r="AB15" s="117">
        <f>-STOA!Q15</f>
        <v>0</v>
      </c>
      <c r="AC15">
        <f t="shared" si="0"/>
        <v>1.4471037544967962</v>
      </c>
      <c r="AD15">
        <f t="shared" si="1"/>
        <v>52.508207697327478</v>
      </c>
      <c r="AE15">
        <f>'IDT-1'!E15</f>
        <v>0</v>
      </c>
      <c r="AF15" s="26"/>
      <c r="AG15">
        <f t="shared" si="2"/>
        <v>52.508207697327478</v>
      </c>
      <c r="AI15" s="75">
        <f>PXIL!K15</f>
        <v>0</v>
      </c>
      <c r="AJ15" s="75">
        <f>PXIL!Q15</f>
        <v>0</v>
      </c>
      <c r="AK15" s="75">
        <f>RTM_IEX!K15</f>
        <v>0</v>
      </c>
      <c r="AL15" s="75">
        <f>RTM_IEX!Q15</f>
        <v>-55</v>
      </c>
      <c r="AM15" s="75">
        <f>RTM_PXI!K15</f>
        <v>0</v>
      </c>
      <c r="AN15" s="75">
        <f>RTM_PXI!Q15</f>
        <v>0</v>
      </c>
      <c r="AO15" s="192">
        <f>GDAM_IEX!K15</f>
        <v>0</v>
      </c>
      <c r="AP15" s="192">
        <f>GDAM_IEX!Q15</f>
        <v>0</v>
      </c>
      <c r="AQ15" s="192">
        <f>GDAM_PXI!K15</f>
        <v>0</v>
      </c>
      <c r="AR15" s="192">
        <f>GDAM_PXI!Q15</f>
        <v>0</v>
      </c>
    </row>
    <row r="16" spans="1:46">
      <c r="A16" t="s">
        <v>58</v>
      </c>
      <c r="E16">
        <f>GT_NG!S16</f>
        <v>2.0995953601294848</v>
      </c>
      <c r="F16">
        <f>GT_Spot!S16</f>
        <v>0</v>
      </c>
      <c r="G16">
        <f>PPCL_NG!S16</f>
        <v>0</v>
      </c>
      <c r="H16">
        <f>PPCL_Spot!S16</f>
        <v>0</v>
      </c>
      <c r="I16">
        <f>Bawana_NG!S16</f>
        <v>19.700911994815055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NDMC_ISGS_exbus!BB16</f>
        <v>85.424804096879726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SUMPRODUCT(LTA!F16:AJ16,LTA!F$101:AJ$101,LTA!F$106:AJ$106)</f>
        <v>0</v>
      </c>
      <c r="U16" s="78">
        <f>SUMPRODUCT(LTA!F16:AJ16,LTA!F$102:AJ$102,LTA!F$106:AJ$106)</f>
        <v>1.73</v>
      </c>
      <c r="V16" s="108">
        <f>SUMPRODUCT(MTOA!B16:G16,MTOA!B$102:G$102,MTOA!B$106:G$106)</f>
        <v>0</v>
      </c>
      <c r="W16" s="108">
        <f>SUMPRODUCT(MTOA!B16:G16,MTOA!B$101:G$101,MTOA!B$106:G$106)</f>
        <v>0</v>
      </c>
      <c r="X16">
        <v>0</v>
      </c>
      <c r="Y16" s="75">
        <f>IEX!K16</f>
        <v>0</v>
      </c>
      <c r="Z16" s="75">
        <f>IEX!Q16</f>
        <v>0</v>
      </c>
      <c r="AA16" s="117">
        <f>STOA!K16</f>
        <v>0</v>
      </c>
      <c r="AB16" s="117">
        <f>-STOA!Q16</f>
        <v>0</v>
      </c>
      <c r="AC16">
        <f t="shared" si="0"/>
        <v>0.95880674077605366</v>
      </c>
      <c r="AD16">
        <f t="shared" si="1"/>
        <v>107.99650471104822</v>
      </c>
      <c r="AE16">
        <f>'IDT-1'!E16</f>
        <v>0</v>
      </c>
      <c r="AF16" s="26"/>
      <c r="AG16">
        <f t="shared" si="2"/>
        <v>107.99650471104822</v>
      </c>
      <c r="AI16" s="75">
        <f>PXIL!K16</f>
        <v>0</v>
      </c>
      <c r="AJ16" s="75">
        <f>PXIL!Q16</f>
        <v>0</v>
      </c>
      <c r="AK16" s="75">
        <f>RTM_IEX!K16</f>
        <v>0</v>
      </c>
      <c r="AL16" s="75">
        <f>RTM_IEX!Q16</f>
        <v>0</v>
      </c>
      <c r="AM16" s="75">
        <f>RTM_PXI!K16</f>
        <v>0</v>
      </c>
      <c r="AN16" s="75">
        <f>RTM_PXI!Q16</f>
        <v>0</v>
      </c>
      <c r="AO16" s="192">
        <f>GDAM_IEX!K16</f>
        <v>0</v>
      </c>
      <c r="AP16" s="192">
        <f>GDAM_IEX!Q16</f>
        <v>0</v>
      </c>
      <c r="AQ16" s="192">
        <f>GDAM_PXI!K16</f>
        <v>0</v>
      </c>
      <c r="AR16" s="192">
        <f>GDAM_PXI!Q16</f>
        <v>0</v>
      </c>
    </row>
    <row r="17" spans="1:44">
      <c r="A17" t="s">
        <v>59</v>
      </c>
      <c r="E17">
        <f>GT_NG!S17</f>
        <v>2.0995953601294848</v>
      </c>
      <c r="F17">
        <f>GT_Spot!S17</f>
        <v>0</v>
      </c>
      <c r="G17">
        <f>PPCL_NG!S17</f>
        <v>0</v>
      </c>
      <c r="H17">
        <f>PPCL_Spot!S17</f>
        <v>0</v>
      </c>
      <c r="I17">
        <f>Bawana_NG!S17</f>
        <v>19.700911994815055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NDMC_ISGS_exbus!BB17</f>
        <v>85.424804096879726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SUMPRODUCT(LTA!F17:AJ17,LTA!F$101:AJ$101,LTA!F$106:AJ$106)</f>
        <v>0</v>
      </c>
      <c r="U17" s="78">
        <f>SUMPRODUCT(LTA!F17:AJ17,LTA!F$102:AJ$102,LTA!F$106:AJ$106)</f>
        <v>1.73</v>
      </c>
      <c r="V17" s="108">
        <f>SUMPRODUCT(MTOA!B17:G17,MTOA!B$102:G$102,MTOA!B$106:G$106)</f>
        <v>0</v>
      </c>
      <c r="W17" s="108">
        <f>SUMPRODUCT(MTOA!B17:G17,MTOA!B$101:G$101,MTOA!B$106:G$106)</f>
        <v>0</v>
      </c>
      <c r="X17">
        <v>0</v>
      </c>
      <c r="Y17" s="75">
        <f>IEX!K17</f>
        <v>0</v>
      </c>
      <c r="Z17" s="75">
        <f>IEX!Q17</f>
        <v>0</v>
      </c>
      <c r="AA17" s="117">
        <f>STOA!K17</f>
        <v>0</v>
      </c>
      <c r="AB17" s="117">
        <f>-STOA!Q17</f>
        <v>0</v>
      </c>
      <c r="AC17">
        <f t="shared" si="0"/>
        <v>0.95880674077605366</v>
      </c>
      <c r="AD17">
        <f t="shared" si="1"/>
        <v>107.99650471104822</v>
      </c>
      <c r="AE17">
        <f>'IDT-1'!E17</f>
        <v>0</v>
      </c>
      <c r="AF17" s="26"/>
      <c r="AG17">
        <f t="shared" si="2"/>
        <v>107.99650471104822</v>
      </c>
      <c r="AI17" s="75">
        <f>PXIL!K17</f>
        <v>0</v>
      </c>
      <c r="AJ17" s="75">
        <f>PXIL!Q17</f>
        <v>0</v>
      </c>
      <c r="AK17" s="75">
        <f>RTM_IEX!K17</f>
        <v>0</v>
      </c>
      <c r="AL17" s="75">
        <f>RTM_IEX!Q17</f>
        <v>0</v>
      </c>
      <c r="AM17" s="75">
        <f>RTM_PXI!K17</f>
        <v>0</v>
      </c>
      <c r="AN17" s="75">
        <f>RTM_PXI!Q17</f>
        <v>0</v>
      </c>
      <c r="AO17" s="192">
        <f>GDAM_IEX!K17</f>
        <v>0</v>
      </c>
      <c r="AP17" s="192">
        <f>GDAM_IEX!Q17</f>
        <v>0</v>
      </c>
      <c r="AQ17" s="192">
        <f>GDAM_PXI!K17</f>
        <v>0</v>
      </c>
      <c r="AR17" s="192">
        <f>GDAM_PXI!Q17</f>
        <v>0</v>
      </c>
    </row>
    <row r="18" spans="1:44">
      <c r="A18" t="s">
        <v>60</v>
      </c>
      <c r="E18">
        <f>GT_NG!S18</f>
        <v>2.0995953601294848</v>
      </c>
      <c r="F18">
        <f>GT_Spot!S18</f>
        <v>0</v>
      </c>
      <c r="G18">
        <f>PPCL_NG!S18</f>
        <v>0</v>
      </c>
      <c r="H18">
        <f>PPCL_Spot!S18</f>
        <v>0</v>
      </c>
      <c r="I18">
        <f>Bawana_NG!S18</f>
        <v>19.700911994815055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NDMC_ISGS_exbus!BB18</f>
        <v>85.424804096879726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SUMPRODUCT(LTA!F18:AJ18,LTA!F$101:AJ$101,LTA!F$106:AJ$106)</f>
        <v>0</v>
      </c>
      <c r="U18" s="78">
        <f>SUMPRODUCT(LTA!F18:AJ18,LTA!F$102:AJ$102,LTA!F$106:AJ$106)</f>
        <v>1.73</v>
      </c>
      <c r="V18" s="108">
        <f>SUMPRODUCT(MTOA!B18:G18,MTOA!B$102:G$102,MTOA!B$106:G$106)</f>
        <v>0</v>
      </c>
      <c r="W18" s="108">
        <f>SUMPRODUCT(MTOA!B18:G18,MTOA!B$101:G$101,MTOA!B$106:G$106)</f>
        <v>0</v>
      </c>
      <c r="X18">
        <v>0</v>
      </c>
      <c r="Y18" s="75">
        <f>IEX!K18</f>
        <v>0</v>
      </c>
      <c r="Z18" s="75">
        <f>IEX!Q18</f>
        <v>0</v>
      </c>
      <c r="AA18" s="117">
        <f>STOA!K18</f>
        <v>0</v>
      </c>
      <c r="AB18" s="117">
        <f>-STOA!Q18</f>
        <v>0</v>
      </c>
      <c r="AC18">
        <f t="shared" si="0"/>
        <v>0.95880674077605366</v>
      </c>
      <c r="AD18">
        <f t="shared" si="1"/>
        <v>107.99650471104822</v>
      </c>
      <c r="AE18">
        <f>'IDT-1'!E18</f>
        <v>0</v>
      </c>
      <c r="AF18" s="26"/>
      <c r="AG18">
        <f t="shared" si="2"/>
        <v>107.99650471104822</v>
      </c>
      <c r="AI18" s="75">
        <f>PXIL!K18</f>
        <v>0</v>
      </c>
      <c r="AJ18" s="75">
        <f>PXIL!Q18</f>
        <v>0</v>
      </c>
      <c r="AK18" s="75">
        <f>RTM_IEX!K18</f>
        <v>0</v>
      </c>
      <c r="AL18" s="75">
        <f>RTM_IEX!Q18</f>
        <v>0</v>
      </c>
      <c r="AM18" s="75">
        <f>RTM_PXI!K18</f>
        <v>0</v>
      </c>
      <c r="AN18" s="75">
        <f>RTM_PXI!Q18</f>
        <v>0</v>
      </c>
      <c r="AO18" s="192">
        <f>GDAM_IEX!K18</f>
        <v>0</v>
      </c>
      <c r="AP18" s="192">
        <f>GDAM_IEX!Q18</f>
        <v>0</v>
      </c>
      <c r="AQ18" s="192">
        <f>GDAM_PXI!K18</f>
        <v>0</v>
      </c>
      <c r="AR18" s="192">
        <f>GDAM_PXI!Q18</f>
        <v>0</v>
      </c>
    </row>
    <row r="19" spans="1:44">
      <c r="A19" t="s">
        <v>61</v>
      </c>
      <c r="E19">
        <f>GT_NG!S19</f>
        <v>2.0995953601294848</v>
      </c>
      <c r="F19">
        <f>GT_Spot!S19</f>
        <v>0</v>
      </c>
      <c r="G19">
        <f>PPCL_NG!S19</f>
        <v>0</v>
      </c>
      <c r="H19">
        <f>PPCL_Spot!S19</f>
        <v>0</v>
      </c>
      <c r="I19">
        <f>Bawana_NG!S19</f>
        <v>19.700911994815055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NDMC_ISGS_exbus!BB19</f>
        <v>85.424804096879726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SUMPRODUCT(LTA!F19:AJ19,LTA!F$101:AJ$101,LTA!F$106:AJ$106)</f>
        <v>0</v>
      </c>
      <c r="U19" s="78">
        <f>SUMPRODUCT(LTA!F19:AJ19,LTA!F$102:AJ$102,LTA!F$106:AJ$106)</f>
        <v>1.73</v>
      </c>
      <c r="V19" s="108">
        <f>SUMPRODUCT(MTOA!B19:G19,MTOA!B$102:G$102,MTOA!B$106:G$106)</f>
        <v>0</v>
      </c>
      <c r="W19" s="108">
        <f>SUMPRODUCT(MTOA!B19:G19,MTOA!B$101:G$101,MTOA!B$106:G$106)</f>
        <v>0</v>
      </c>
      <c r="X19">
        <v>0</v>
      </c>
      <c r="Y19" s="75">
        <f>IEX!K19</f>
        <v>0</v>
      </c>
      <c r="Z19" s="75">
        <f>IEX!Q19</f>
        <v>0</v>
      </c>
      <c r="AA19" s="117">
        <f>STOA!K19</f>
        <v>0</v>
      </c>
      <c r="AB19" s="117">
        <f>-STOA!Q19</f>
        <v>0</v>
      </c>
      <c r="AC19">
        <f t="shared" si="0"/>
        <v>1.4471037544967962</v>
      </c>
      <c r="AD19">
        <f t="shared" si="1"/>
        <v>52.508207697327478</v>
      </c>
      <c r="AE19">
        <f>'IDT-1'!E19</f>
        <v>0</v>
      </c>
      <c r="AF19" s="26"/>
      <c r="AG19">
        <f t="shared" si="2"/>
        <v>52.508207697327478</v>
      </c>
      <c r="AI19" s="75">
        <f>PXIL!K19</f>
        <v>0</v>
      </c>
      <c r="AJ19" s="75">
        <f>PXIL!Q19</f>
        <v>0</v>
      </c>
      <c r="AK19" s="75">
        <f>RTM_IEX!K19</f>
        <v>0</v>
      </c>
      <c r="AL19" s="75">
        <f>RTM_IEX!Q19</f>
        <v>-55</v>
      </c>
      <c r="AM19" s="75">
        <f>RTM_PXI!K19</f>
        <v>0</v>
      </c>
      <c r="AN19" s="75">
        <f>RTM_PXI!Q19</f>
        <v>0</v>
      </c>
      <c r="AO19" s="192">
        <f>GDAM_IEX!K19</f>
        <v>0</v>
      </c>
      <c r="AP19" s="192">
        <f>GDAM_IEX!Q19</f>
        <v>0</v>
      </c>
      <c r="AQ19" s="192">
        <f>GDAM_PXI!K19</f>
        <v>0</v>
      </c>
      <c r="AR19" s="192">
        <f>GDAM_PXI!Q19</f>
        <v>0</v>
      </c>
    </row>
    <row r="20" spans="1:44">
      <c r="A20" t="s">
        <v>62</v>
      </c>
      <c r="E20">
        <f>GT_NG!S20</f>
        <v>2.0995953601294848</v>
      </c>
      <c r="F20">
        <f>GT_Spot!S20</f>
        <v>0</v>
      </c>
      <c r="G20">
        <f>PPCL_NG!S20</f>
        <v>0</v>
      </c>
      <c r="H20">
        <f>PPCL_Spot!S20</f>
        <v>0</v>
      </c>
      <c r="I20">
        <f>Bawana_NG!S20</f>
        <v>19.700911994815055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NDMC_ISGS_exbus!BB20</f>
        <v>85.424804096879726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SUMPRODUCT(LTA!F20:AJ20,LTA!F$101:AJ$101,LTA!F$106:AJ$106)</f>
        <v>0</v>
      </c>
      <c r="U20" s="78">
        <f>SUMPRODUCT(LTA!F20:AJ20,LTA!F$102:AJ$102,LTA!F$106:AJ$106)</f>
        <v>1.73</v>
      </c>
      <c r="V20" s="108">
        <f>SUMPRODUCT(MTOA!B20:G20,MTOA!B$102:G$102,MTOA!B$106:G$106)</f>
        <v>0</v>
      </c>
      <c r="W20" s="108">
        <f>SUMPRODUCT(MTOA!B20:G20,MTOA!B$101:G$101,MTOA!B$106:G$106)</f>
        <v>0</v>
      </c>
      <c r="X20">
        <v>0</v>
      </c>
      <c r="Y20" s="75">
        <f>IEX!K20</f>
        <v>0</v>
      </c>
      <c r="Z20" s="75">
        <f>IEX!Q20</f>
        <v>0</v>
      </c>
      <c r="AA20" s="117">
        <f>STOA!K20</f>
        <v>0</v>
      </c>
      <c r="AB20" s="117">
        <f>-STOA!Q20</f>
        <v>0</v>
      </c>
      <c r="AC20">
        <f t="shared" si="0"/>
        <v>0.95880674077605366</v>
      </c>
      <c r="AD20">
        <f t="shared" si="1"/>
        <v>107.99650471104822</v>
      </c>
      <c r="AE20">
        <f>'IDT-1'!E20</f>
        <v>0</v>
      </c>
      <c r="AF20" s="26"/>
      <c r="AG20">
        <f t="shared" si="2"/>
        <v>107.99650471104822</v>
      </c>
      <c r="AI20" s="75">
        <f>PXIL!K20</f>
        <v>0</v>
      </c>
      <c r="AJ20" s="75">
        <f>PXIL!Q20</f>
        <v>0</v>
      </c>
      <c r="AK20" s="75">
        <f>RTM_IEX!K20</f>
        <v>0</v>
      </c>
      <c r="AL20" s="75">
        <f>RTM_IEX!Q20</f>
        <v>0</v>
      </c>
      <c r="AM20" s="75">
        <f>RTM_PXI!K20</f>
        <v>0</v>
      </c>
      <c r="AN20" s="75">
        <f>RTM_PXI!Q20</f>
        <v>0</v>
      </c>
      <c r="AO20" s="192">
        <f>GDAM_IEX!K20</f>
        <v>0</v>
      </c>
      <c r="AP20" s="192">
        <f>GDAM_IEX!Q20</f>
        <v>0</v>
      </c>
      <c r="AQ20" s="192">
        <f>GDAM_PXI!K20</f>
        <v>0</v>
      </c>
      <c r="AR20" s="192">
        <f>GDAM_PXI!Q20</f>
        <v>0</v>
      </c>
    </row>
    <row r="21" spans="1:44">
      <c r="A21" t="s">
        <v>63</v>
      </c>
      <c r="E21">
        <f>GT_NG!S21</f>
        <v>2.0995953601294848</v>
      </c>
      <c r="F21">
        <f>GT_Spot!S21</f>
        <v>0</v>
      </c>
      <c r="G21">
        <f>PPCL_NG!S21</f>
        <v>0</v>
      </c>
      <c r="H21">
        <f>PPCL_Spot!S21</f>
        <v>0</v>
      </c>
      <c r="I21">
        <f>Bawana_NG!S21</f>
        <v>19.700911994815055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NDMC_ISGS_exbus!BB21</f>
        <v>85.404804096879715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SUMPRODUCT(LTA!F21:AJ21,LTA!F$101:AJ$101,LTA!F$106:AJ$106)</f>
        <v>0</v>
      </c>
      <c r="U21" s="78">
        <f>SUMPRODUCT(LTA!F21:AJ21,LTA!F$102:AJ$102,LTA!F$106:AJ$106)</f>
        <v>1.73</v>
      </c>
      <c r="V21" s="108">
        <f>SUMPRODUCT(MTOA!B21:G21,MTOA!B$102:G$102,MTOA!B$106:G$106)</f>
        <v>0</v>
      </c>
      <c r="W21" s="108">
        <f>SUMPRODUCT(MTOA!B21:G21,MTOA!B$101:G$101,MTOA!B$106:G$106)</f>
        <v>0</v>
      </c>
      <c r="X21">
        <v>0</v>
      </c>
      <c r="Y21" s="75">
        <f>IEX!K21</f>
        <v>0</v>
      </c>
      <c r="Z21" s="75">
        <f>IEX!Q21</f>
        <v>0</v>
      </c>
      <c r="AA21" s="117">
        <f>STOA!K21</f>
        <v>0</v>
      </c>
      <c r="AB21" s="117">
        <f>-STOA!Q21</f>
        <v>0</v>
      </c>
      <c r="AC21">
        <f t="shared" si="0"/>
        <v>0.95863074077605359</v>
      </c>
      <c r="AD21">
        <f t="shared" si="1"/>
        <v>107.9766807110482</v>
      </c>
      <c r="AE21">
        <f>'IDT-1'!E21</f>
        <v>0</v>
      </c>
      <c r="AF21" s="26"/>
      <c r="AG21">
        <f t="shared" si="2"/>
        <v>107.9766807110482</v>
      </c>
      <c r="AI21" s="75">
        <f>PXIL!K21</f>
        <v>0</v>
      </c>
      <c r="AJ21" s="75">
        <f>PXIL!Q21</f>
        <v>0</v>
      </c>
      <c r="AK21" s="75">
        <f>RTM_IEX!K21</f>
        <v>0</v>
      </c>
      <c r="AL21" s="75">
        <f>RTM_IEX!Q21</f>
        <v>0</v>
      </c>
      <c r="AM21" s="75">
        <f>RTM_PXI!K21</f>
        <v>0</v>
      </c>
      <c r="AN21" s="75">
        <f>RTM_PXI!Q21</f>
        <v>0</v>
      </c>
      <c r="AO21" s="192">
        <f>GDAM_IEX!K21</f>
        <v>0</v>
      </c>
      <c r="AP21" s="192">
        <f>GDAM_IEX!Q21</f>
        <v>0</v>
      </c>
      <c r="AQ21" s="192">
        <f>GDAM_PXI!K21</f>
        <v>0</v>
      </c>
      <c r="AR21" s="192">
        <f>GDAM_PXI!Q21</f>
        <v>0</v>
      </c>
    </row>
    <row r="22" spans="1:44">
      <c r="A22" t="s">
        <v>64</v>
      </c>
      <c r="E22">
        <f>GT_NG!S22</f>
        <v>2.0995953601294848</v>
      </c>
      <c r="F22">
        <f>GT_Spot!S22</f>
        <v>0</v>
      </c>
      <c r="G22">
        <f>PPCL_NG!S22</f>
        <v>0</v>
      </c>
      <c r="H22">
        <f>PPCL_Spot!S22</f>
        <v>0</v>
      </c>
      <c r="I22">
        <f>Bawana_NG!S22</f>
        <v>19.700911994815055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NDMC_ISGS_exbus!BB22</f>
        <v>85.648696776279721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SUMPRODUCT(LTA!F22:AJ22,LTA!F$101:AJ$101,LTA!F$106:AJ$106)</f>
        <v>0</v>
      </c>
      <c r="U22" s="78">
        <f>SUMPRODUCT(LTA!F22:AJ22,LTA!F$102:AJ$102,LTA!F$106:AJ$106)</f>
        <v>1.73</v>
      </c>
      <c r="V22" s="108">
        <f>SUMPRODUCT(MTOA!B22:G22,MTOA!B$102:G$102,MTOA!B$106:G$106)</f>
        <v>0</v>
      </c>
      <c r="W22" s="108">
        <f>SUMPRODUCT(MTOA!B22:G22,MTOA!B$101:G$101,MTOA!B$106:G$106)</f>
        <v>0</v>
      </c>
      <c r="X22">
        <v>0</v>
      </c>
      <c r="Y22" s="75">
        <f>IEX!K22</f>
        <v>0</v>
      </c>
      <c r="Z22" s="75">
        <f>IEX!Q22</f>
        <v>0</v>
      </c>
      <c r="AA22" s="117">
        <f>STOA!K22</f>
        <v>0</v>
      </c>
      <c r="AB22" s="117">
        <f>-STOA!Q22</f>
        <v>0</v>
      </c>
      <c r="AC22">
        <f t="shared" si="0"/>
        <v>0.96077699635477365</v>
      </c>
      <c r="AD22">
        <f t="shared" si="1"/>
        <v>108.2184271348695</v>
      </c>
      <c r="AE22">
        <f>'IDT-1'!E22</f>
        <v>0</v>
      </c>
      <c r="AF22" s="26"/>
      <c r="AG22">
        <f t="shared" si="2"/>
        <v>108.2184271348695</v>
      </c>
      <c r="AI22" s="75">
        <f>PXIL!K22</f>
        <v>0</v>
      </c>
      <c r="AJ22" s="75">
        <f>PXIL!Q22</f>
        <v>0</v>
      </c>
      <c r="AK22" s="75">
        <f>RTM_IEX!K22</f>
        <v>0</v>
      </c>
      <c r="AL22" s="75">
        <f>RTM_IEX!Q22</f>
        <v>0</v>
      </c>
      <c r="AM22" s="75">
        <f>RTM_PXI!K22</f>
        <v>0</v>
      </c>
      <c r="AN22" s="75">
        <f>RTM_PXI!Q22</f>
        <v>0</v>
      </c>
      <c r="AO22" s="192">
        <f>GDAM_IEX!K22</f>
        <v>0</v>
      </c>
      <c r="AP22" s="192">
        <f>GDAM_IEX!Q22</f>
        <v>0</v>
      </c>
      <c r="AQ22" s="192">
        <f>GDAM_PXI!K22</f>
        <v>0</v>
      </c>
      <c r="AR22" s="192">
        <f>GDAM_PXI!Q22</f>
        <v>0</v>
      </c>
    </row>
    <row r="23" spans="1:44">
      <c r="A23" t="s">
        <v>65</v>
      </c>
      <c r="E23">
        <f>GT_NG!S23</f>
        <v>2.0995953601294848</v>
      </c>
      <c r="F23">
        <f>GT_Spot!S23</f>
        <v>0</v>
      </c>
      <c r="G23">
        <f>PPCL_NG!S23</f>
        <v>0</v>
      </c>
      <c r="H23">
        <f>PPCL_Spot!S23</f>
        <v>0</v>
      </c>
      <c r="I23">
        <f>Bawana_NG!S23</f>
        <v>19.57180902200037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NDMC_ISGS_exbus!BB23</f>
        <v>85.680729967625638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SUMPRODUCT(LTA!F23:AJ23,LTA!F$101:AJ$101,LTA!F$106:AJ$106)</f>
        <v>0</v>
      </c>
      <c r="U23" s="78">
        <f>SUMPRODUCT(LTA!F23:AJ23,LTA!F$102:AJ$102,LTA!F$106:AJ$106)</f>
        <v>1.73</v>
      </c>
      <c r="V23" s="108">
        <f>SUMPRODUCT(MTOA!B23:G23,MTOA!B$102:G$102,MTOA!B$106:G$106)</f>
        <v>0</v>
      </c>
      <c r="W23" s="108">
        <f>SUMPRODUCT(MTOA!B23:G23,MTOA!B$101:G$101,MTOA!B$106:G$106)</f>
        <v>0</v>
      </c>
      <c r="X23">
        <v>0</v>
      </c>
      <c r="Y23" s="75">
        <f>IEX!K23</f>
        <v>0</v>
      </c>
      <c r="Z23" s="75">
        <f>IEX!Q23</f>
        <v>0</v>
      </c>
      <c r="AA23" s="117">
        <f>STOA!K23</f>
        <v>0</v>
      </c>
      <c r="AB23" s="117">
        <f>-STOA!Q23</f>
        <v>0</v>
      </c>
      <c r="AC23">
        <f t="shared" si="0"/>
        <v>1.448219795998591</v>
      </c>
      <c r="AD23">
        <f t="shared" si="1"/>
        <v>52.633914553756902</v>
      </c>
      <c r="AE23">
        <f>'IDT-1'!E23</f>
        <v>0</v>
      </c>
      <c r="AF23" s="26"/>
      <c r="AG23">
        <f t="shared" si="2"/>
        <v>52.633914553756902</v>
      </c>
      <c r="AI23" s="75">
        <f>PXIL!K23</f>
        <v>0</v>
      </c>
      <c r="AJ23" s="75">
        <f>PXIL!Q23</f>
        <v>0</v>
      </c>
      <c r="AK23" s="75">
        <f>RTM_IEX!K23</f>
        <v>0</v>
      </c>
      <c r="AL23" s="75">
        <f>RTM_IEX!Q23</f>
        <v>-55</v>
      </c>
      <c r="AM23" s="75">
        <f>RTM_PXI!K23</f>
        <v>0</v>
      </c>
      <c r="AN23" s="75">
        <f>RTM_PXI!Q23</f>
        <v>0</v>
      </c>
      <c r="AO23" s="192">
        <f>GDAM_IEX!K23</f>
        <v>0</v>
      </c>
      <c r="AP23" s="192">
        <f>GDAM_IEX!Q23</f>
        <v>0</v>
      </c>
      <c r="AQ23" s="192">
        <f>GDAM_PXI!K23</f>
        <v>0</v>
      </c>
      <c r="AR23" s="192">
        <f>GDAM_PXI!Q23</f>
        <v>0</v>
      </c>
    </row>
    <row r="24" spans="1:44">
      <c r="A24" t="s">
        <v>66</v>
      </c>
      <c r="E24">
        <f>GT_NG!S24</f>
        <v>2.0995953601294848</v>
      </c>
      <c r="F24">
        <f>GT_Spot!S24</f>
        <v>0</v>
      </c>
      <c r="G24">
        <f>PPCL_NG!S24</f>
        <v>0</v>
      </c>
      <c r="H24">
        <f>PPCL_Spot!S24</f>
        <v>0</v>
      </c>
      <c r="I24">
        <f>Bawana_NG!S24</f>
        <v>19.57180902200037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NDMC_ISGS_exbus!BB24</f>
        <v>87.065633943069713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SUMPRODUCT(LTA!F24:AJ24,LTA!F$101:AJ$101,LTA!F$106:AJ$106)</f>
        <v>0</v>
      </c>
      <c r="U24" s="78">
        <f>SUMPRODUCT(LTA!F24:AJ24,LTA!F$102:AJ$102,LTA!F$106:AJ$106)</f>
        <v>1.73</v>
      </c>
      <c r="V24" s="108">
        <f>SUMPRODUCT(MTOA!B24:G24,MTOA!B$102:G$102,MTOA!B$106:G$106)</f>
        <v>0</v>
      </c>
      <c r="W24" s="108">
        <f>SUMPRODUCT(MTOA!B24:G24,MTOA!B$101:G$101,MTOA!B$106:G$106)</f>
        <v>0</v>
      </c>
      <c r="X24">
        <v>0</v>
      </c>
      <c r="Y24" s="75">
        <f>IEX!K24</f>
        <v>0</v>
      </c>
      <c r="Z24" s="75">
        <f>IEX!Q24</f>
        <v>0</v>
      </c>
      <c r="AA24" s="117">
        <f>STOA!K24</f>
        <v>0</v>
      </c>
      <c r="AB24" s="117">
        <f>-STOA!Q24</f>
        <v>0</v>
      </c>
      <c r="AC24">
        <f t="shared" si="0"/>
        <v>0.97210993726175621</v>
      </c>
      <c r="AD24">
        <f t="shared" si="1"/>
        <v>109.4949283879378</v>
      </c>
      <c r="AE24">
        <f>'IDT-1'!E24</f>
        <v>0</v>
      </c>
      <c r="AF24" s="26"/>
      <c r="AG24">
        <f t="shared" si="2"/>
        <v>109.4949283879378</v>
      </c>
      <c r="AI24" s="75">
        <f>PXIL!K24</f>
        <v>0</v>
      </c>
      <c r="AJ24" s="75">
        <f>PXIL!Q24</f>
        <v>0</v>
      </c>
      <c r="AK24" s="75">
        <f>RTM_IEX!K24</f>
        <v>0</v>
      </c>
      <c r="AL24" s="75">
        <f>RTM_IEX!Q24</f>
        <v>0</v>
      </c>
      <c r="AM24" s="75">
        <f>RTM_PXI!K24</f>
        <v>0</v>
      </c>
      <c r="AN24" s="75">
        <f>RTM_PXI!Q24</f>
        <v>0</v>
      </c>
      <c r="AO24" s="192">
        <f>GDAM_IEX!K24</f>
        <v>0</v>
      </c>
      <c r="AP24" s="192">
        <f>GDAM_IEX!Q24</f>
        <v>0</v>
      </c>
      <c r="AQ24" s="192">
        <f>GDAM_PXI!K24</f>
        <v>0</v>
      </c>
      <c r="AR24" s="192">
        <f>GDAM_PXI!Q24</f>
        <v>0</v>
      </c>
    </row>
    <row r="25" spans="1:44">
      <c r="A25" t="s">
        <v>67</v>
      </c>
      <c r="E25">
        <f>GT_NG!S25</f>
        <v>2.0995953601294848</v>
      </c>
      <c r="F25">
        <f>GT_Spot!S25</f>
        <v>0</v>
      </c>
      <c r="G25">
        <f>PPCL_NG!S25</f>
        <v>0</v>
      </c>
      <c r="H25">
        <f>PPCL_Spot!S25</f>
        <v>0</v>
      </c>
      <c r="I25">
        <f>Bawana_NG!S25</f>
        <v>19.57180902200037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NDMC_ISGS_exbus!BB25</f>
        <v>89.013286235886383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SUMPRODUCT(LTA!F25:AJ25,LTA!F$101:AJ$101,LTA!F$106:AJ$106)</f>
        <v>0</v>
      </c>
      <c r="U25" s="78">
        <f>SUMPRODUCT(LTA!F25:AJ25,LTA!F$102:AJ$102,LTA!F$106:AJ$106)</f>
        <v>1.73</v>
      </c>
      <c r="V25" s="108">
        <f>SUMPRODUCT(MTOA!B25:G25,MTOA!B$102:G$102,MTOA!B$106:G$106)</f>
        <v>0</v>
      </c>
      <c r="W25" s="108">
        <f>SUMPRODUCT(MTOA!B25:G25,MTOA!B$101:G$101,MTOA!B$106:G$106)</f>
        <v>0</v>
      </c>
      <c r="X25">
        <v>0</v>
      </c>
      <c r="Y25" s="75">
        <f>IEX!K25</f>
        <v>0</v>
      </c>
      <c r="Z25" s="75">
        <f>IEX!Q25</f>
        <v>0</v>
      </c>
      <c r="AA25" s="117">
        <f>STOA!K25</f>
        <v>0</v>
      </c>
      <c r="AB25" s="117">
        <f>-STOA!Q25</f>
        <v>0</v>
      </c>
      <c r="AC25">
        <f t="shared" si="0"/>
        <v>0.98924927743854296</v>
      </c>
      <c r="AD25">
        <f t="shared" si="1"/>
        <v>111.42544134057769</v>
      </c>
      <c r="AE25">
        <f>'IDT-1'!E25</f>
        <v>0</v>
      </c>
      <c r="AF25" s="26"/>
      <c r="AG25">
        <f t="shared" si="2"/>
        <v>111.42544134057769</v>
      </c>
      <c r="AI25" s="75">
        <f>PXIL!K25</f>
        <v>0</v>
      </c>
      <c r="AJ25" s="75">
        <f>PXIL!Q25</f>
        <v>0</v>
      </c>
      <c r="AK25" s="75">
        <f>RTM_IEX!K25</f>
        <v>0</v>
      </c>
      <c r="AL25" s="75">
        <f>RTM_IEX!Q25</f>
        <v>0</v>
      </c>
      <c r="AM25" s="75">
        <f>RTM_PXI!K25</f>
        <v>0</v>
      </c>
      <c r="AN25" s="75">
        <f>RTM_PXI!Q25</f>
        <v>0</v>
      </c>
      <c r="AO25" s="192">
        <f>GDAM_IEX!K25</f>
        <v>0</v>
      </c>
      <c r="AP25" s="192">
        <f>GDAM_IEX!Q25</f>
        <v>0</v>
      </c>
      <c r="AQ25" s="192">
        <f>GDAM_PXI!K25</f>
        <v>0</v>
      </c>
      <c r="AR25" s="192">
        <f>GDAM_PXI!Q25</f>
        <v>0</v>
      </c>
    </row>
    <row r="26" spans="1:44">
      <c r="A26" t="s">
        <v>68</v>
      </c>
      <c r="E26">
        <f>GT_NG!S26</f>
        <v>2.0995953601294848</v>
      </c>
      <c r="F26">
        <f>GT_Spot!S26</f>
        <v>0</v>
      </c>
      <c r="G26">
        <f>PPCL_NG!S26</f>
        <v>0</v>
      </c>
      <c r="H26">
        <f>PPCL_Spot!S26</f>
        <v>0</v>
      </c>
      <c r="I26">
        <f>Bawana_NG!S26</f>
        <v>19.57180902200037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NDMC_ISGS_exbus!BB26</f>
        <v>90.828458407979724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SUMPRODUCT(LTA!F26:AJ26,LTA!F$101:AJ$101,LTA!F$106:AJ$106)</f>
        <v>0</v>
      </c>
      <c r="U26" s="78">
        <f>SUMPRODUCT(LTA!F26:AJ26,LTA!F$102:AJ$102,LTA!F$106:AJ$106)</f>
        <v>1.73</v>
      </c>
      <c r="V26" s="108">
        <f>SUMPRODUCT(MTOA!B26:G26,MTOA!B$102:G$102,MTOA!B$106:G$106)</f>
        <v>0</v>
      </c>
      <c r="W26" s="108">
        <f>SUMPRODUCT(MTOA!B26:G26,MTOA!B$101:G$101,MTOA!B$106:G$106)</f>
        <v>0</v>
      </c>
      <c r="X26">
        <v>0</v>
      </c>
      <c r="Y26" s="75">
        <f>IEX!K26</f>
        <v>0</v>
      </c>
      <c r="Z26" s="75">
        <f>IEX!Q26</f>
        <v>0</v>
      </c>
      <c r="AA26" s="117">
        <f>STOA!K26</f>
        <v>0</v>
      </c>
      <c r="AB26" s="117">
        <f>-STOA!Q26</f>
        <v>0</v>
      </c>
      <c r="AC26">
        <f t="shared" si="0"/>
        <v>1.0052227925529644</v>
      </c>
      <c r="AD26">
        <f t="shared" si="1"/>
        <v>113.22463999755661</v>
      </c>
      <c r="AE26">
        <f>'IDT-1'!E26</f>
        <v>0</v>
      </c>
      <c r="AF26" s="26"/>
      <c r="AG26">
        <f t="shared" si="2"/>
        <v>113.22463999755661</v>
      </c>
      <c r="AI26" s="75">
        <f>PXIL!K26</f>
        <v>0</v>
      </c>
      <c r="AJ26" s="75">
        <f>PXIL!Q26</f>
        <v>0</v>
      </c>
      <c r="AK26" s="75">
        <f>RTM_IEX!K26</f>
        <v>0</v>
      </c>
      <c r="AL26" s="75">
        <f>RTM_IEX!Q26</f>
        <v>0</v>
      </c>
      <c r="AM26" s="75">
        <f>RTM_PXI!K26</f>
        <v>0</v>
      </c>
      <c r="AN26" s="75">
        <f>RTM_PXI!Q26</f>
        <v>0</v>
      </c>
      <c r="AO26" s="192">
        <f>GDAM_IEX!K26</f>
        <v>0</v>
      </c>
      <c r="AP26" s="192">
        <f>GDAM_IEX!Q26</f>
        <v>0</v>
      </c>
      <c r="AQ26" s="192">
        <f>GDAM_PXI!K26</f>
        <v>0</v>
      </c>
      <c r="AR26" s="192">
        <f>GDAM_PXI!Q26</f>
        <v>0</v>
      </c>
    </row>
    <row r="27" spans="1:44">
      <c r="A27" t="s">
        <v>69</v>
      </c>
      <c r="E27">
        <f>GT_NG!S27</f>
        <v>2.0995953601294848</v>
      </c>
      <c r="F27">
        <f>GT_Spot!S27</f>
        <v>0</v>
      </c>
      <c r="G27">
        <f>PPCL_NG!S27</f>
        <v>0</v>
      </c>
      <c r="H27">
        <f>PPCL_Spot!S27</f>
        <v>0</v>
      </c>
      <c r="I27">
        <f>Bawana_NG!S27</f>
        <v>18.170000000000005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NDMC_ISGS_exbus!BB27</f>
        <v>93.850924774289922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SUMPRODUCT(LTA!F27:AJ27,LTA!F$101:AJ$101,LTA!F$106:AJ$106)</f>
        <v>0</v>
      </c>
      <c r="U27" s="78">
        <f>SUMPRODUCT(LTA!F27:AJ27,LTA!F$102:AJ$102,LTA!F$106:AJ$106)</f>
        <v>1.73</v>
      </c>
      <c r="V27" s="108">
        <f>SUMPRODUCT(MTOA!B27:G27,MTOA!B$102:G$102,MTOA!B$106:G$106)</f>
        <v>0</v>
      </c>
      <c r="W27" s="108">
        <f>SUMPRODUCT(MTOA!B27:G27,MTOA!B$101:G$101,MTOA!B$106:G$106)</f>
        <v>0</v>
      </c>
      <c r="X27">
        <v>0</v>
      </c>
      <c r="Y27" s="75">
        <f>IEX!K27</f>
        <v>0</v>
      </c>
      <c r="Z27" s="75">
        <f>IEX!Q27</f>
        <v>0</v>
      </c>
      <c r="AA27" s="117">
        <f>STOA!K27</f>
        <v>0</v>
      </c>
      <c r="AB27" s="117">
        <f>-STOA!Q27</f>
        <v>0</v>
      </c>
      <c r="AC27">
        <f t="shared" si="0"/>
        <v>1.4633909532926568</v>
      </c>
      <c r="AD27">
        <f t="shared" si="1"/>
        <v>64.387129181126753</v>
      </c>
      <c r="AE27">
        <f>'IDT-1'!E27</f>
        <v>0</v>
      </c>
      <c r="AF27" s="26"/>
      <c r="AG27">
        <f t="shared" si="2"/>
        <v>64.387129181126753</v>
      </c>
      <c r="AI27" s="75">
        <f>PXIL!K27</f>
        <v>0</v>
      </c>
      <c r="AJ27" s="75">
        <f>PXIL!Q27</f>
        <v>0</v>
      </c>
      <c r="AK27" s="75">
        <f>RTM_IEX!K27</f>
        <v>0</v>
      </c>
      <c r="AL27" s="75">
        <f>RTM_IEX!Q27</f>
        <v>-50</v>
      </c>
      <c r="AM27" s="75">
        <f>RTM_PXI!K27</f>
        <v>0</v>
      </c>
      <c r="AN27" s="75">
        <f>RTM_PXI!Q27</f>
        <v>0</v>
      </c>
      <c r="AO27" s="192">
        <f>GDAM_IEX!K27</f>
        <v>0</v>
      </c>
      <c r="AP27" s="192">
        <f>GDAM_IEX!Q27</f>
        <v>0</v>
      </c>
      <c r="AQ27" s="192">
        <f>GDAM_PXI!K27</f>
        <v>0</v>
      </c>
      <c r="AR27" s="192">
        <f>GDAM_PXI!Q27</f>
        <v>0</v>
      </c>
    </row>
    <row r="28" spans="1:44">
      <c r="A28" t="s">
        <v>70</v>
      </c>
      <c r="E28">
        <f>GT_NG!S28</f>
        <v>2.0995953601294848</v>
      </c>
      <c r="F28">
        <f>GT_Spot!S28</f>
        <v>0</v>
      </c>
      <c r="G28">
        <f>PPCL_NG!S28</f>
        <v>0</v>
      </c>
      <c r="H28">
        <f>PPCL_Spot!S28</f>
        <v>0</v>
      </c>
      <c r="I28">
        <f>Bawana_NG!S28</f>
        <v>18.170000000000005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NDMC_ISGS_exbus!BB28</f>
        <v>96.164736874989913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SUMPRODUCT(LTA!F28:AJ28,LTA!F$101:AJ$101,LTA!F$106:AJ$106)</f>
        <v>0</v>
      </c>
      <c r="U28" s="78">
        <f>SUMPRODUCT(LTA!F28:AJ28,LTA!F$102:AJ$102,LTA!F$106:AJ$106)</f>
        <v>1.73</v>
      </c>
      <c r="V28" s="108">
        <f>SUMPRODUCT(MTOA!B28:G28,MTOA!B$102:G$102,MTOA!B$106:G$106)</f>
        <v>0</v>
      </c>
      <c r="W28" s="108">
        <f>SUMPRODUCT(MTOA!B28:G28,MTOA!B$101:G$101,MTOA!B$106:G$106)</f>
        <v>0</v>
      </c>
      <c r="X28">
        <v>0</v>
      </c>
      <c r="Y28" s="75">
        <f>IEX!K28</f>
        <v>0</v>
      </c>
      <c r="Z28" s="75">
        <f>IEX!Q28</f>
        <v>0</v>
      </c>
      <c r="AA28" s="117">
        <f>STOA!K28</f>
        <v>0</v>
      </c>
      <c r="AB28" s="117">
        <f>-STOA!Q28</f>
        <v>0</v>
      </c>
      <c r="AC28">
        <f t="shared" si="0"/>
        <v>1.0398461236690508</v>
      </c>
      <c r="AD28">
        <f t="shared" si="1"/>
        <v>117.12448611145035</v>
      </c>
      <c r="AE28">
        <f>'IDT-1'!E28</f>
        <v>0</v>
      </c>
      <c r="AF28" s="26"/>
      <c r="AG28">
        <f t="shared" si="2"/>
        <v>117.12448611145035</v>
      </c>
      <c r="AI28" s="75">
        <f>PXIL!K28</f>
        <v>0</v>
      </c>
      <c r="AJ28" s="75">
        <f>PXIL!Q28</f>
        <v>0</v>
      </c>
      <c r="AK28" s="75">
        <f>RTM_IEX!K28</f>
        <v>0</v>
      </c>
      <c r="AL28" s="75">
        <f>RTM_IEX!Q28</f>
        <v>0</v>
      </c>
      <c r="AM28" s="75">
        <f>RTM_PXI!K28</f>
        <v>0</v>
      </c>
      <c r="AN28" s="75">
        <f>RTM_PXI!Q28</f>
        <v>0</v>
      </c>
      <c r="AO28" s="192">
        <f>GDAM_IEX!K28</f>
        <v>0</v>
      </c>
      <c r="AP28" s="192">
        <f>GDAM_IEX!Q28</f>
        <v>0</v>
      </c>
      <c r="AQ28" s="192">
        <f>GDAM_PXI!K28</f>
        <v>0</v>
      </c>
      <c r="AR28" s="192">
        <f>GDAM_PXI!Q28</f>
        <v>0</v>
      </c>
    </row>
    <row r="29" spans="1:44">
      <c r="A29" t="s">
        <v>71</v>
      </c>
      <c r="E29">
        <f>GT_NG!S29</f>
        <v>2.0995953601294848</v>
      </c>
      <c r="F29">
        <f>GT_Spot!S29</f>
        <v>0</v>
      </c>
      <c r="G29">
        <f>PPCL_NG!S29</f>
        <v>0</v>
      </c>
      <c r="H29">
        <f>PPCL_Spot!S29</f>
        <v>0</v>
      </c>
      <c r="I29">
        <f>Bawana_NG!S29</f>
        <v>18.000000000000004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NDMC_ISGS_exbus!BB29</f>
        <v>96.799340569879703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SUMPRODUCT(LTA!F29:AJ29,LTA!F$101:AJ$101,LTA!F$106:AJ$106)</f>
        <v>0</v>
      </c>
      <c r="U29" s="78">
        <f>SUMPRODUCT(LTA!F29:AJ29,LTA!F$102:AJ$102,LTA!F$106:AJ$106)</f>
        <v>1.73</v>
      </c>
      <c r="V29" s="108">
        <f>SUMPRODUCT(MTOA!B29:G29,MTOA!B$102:G$102,MTOA!B$106:G$106)</f>
        <v>0</v>
      </c>
      <c r="W29" s="108">
        <f>SUMPRODUCT(MTOA!B29:G29,MTOA!B$101:G$101,MTOA!B$106:G$106)</f>
        <v>0</v>
      </c>
      <c r="X29">
        <v>0</v>
      </c>
      <c r="Y29" s="75">
        <f>IEX!K29</f>
        <v>0</v>
      </c>
      <c r="Z29" s="75">
        <f>IEX!Q29</f>
        <v>0</v>
      </c>
      <c r="AA29" s="117">
        <f>STOA!K29</f>
        <v>0</v>
      </c>
      <c r="AB29" s="117">
        <f>-STOA!Q29</f>
        <v>0</v>
      </c>
      <c r="AC29">
        <f t="shared" si="0"/>
        <v>1.0439346361840809</v>
      </c>
      <c r="AD29">
        <f t="shared" si="1"/>
        <v>117.58500129382512</v>
      </c>
      <c r="AE29">
        <f>'IDT-1'!E29</f>
        <v>0</v>
      </c>
      <c r="AF29" s="26"/>
      <c r="AG29">
        <f t="shared" si="2"/>
        <v>117.58500129382512</v>
      </c>
      <c r="AI29" s="75">
        <f>PXIL!K29</f>
        <v>0</v>
      </c>
      <c r="AJ29" s="75">
        <f>PXIL!Q29</f>
        <v>0</v>
      </c>
      <c r="AK29" s="75">
        <f>RTM_IEX!K29</f>
        <v>0</v>
      </c>
      <c r="AL29" s="75">
        <f>RTM_IEX!Q29</f>
        <v>0</v>
      </c>
      <c r="AM29" s="75">
        <f>RTM_PXI!K29</f>
        <v>0</v>
      </c>
      <c r="AN29" s="75">
        <f>RTM_PXI!Q29</f>
        <v>0</v>
      </c>
      <c r="AO29" s="192">
        <f>GDAM_IEX!K29</f>
        <v>0</v>
      </c>
      <c r="AP29" s="192">
        <f>GDAM_IEX!Q29</f>
        <v>0</v>
      </c>
      <c r="AQ29" s="192">
        <f>GDAM_PXI!K29</f>
        <v>0</v>
      </c>
      <c r="AR29" s="192">
        <f>GDAM_PXI!Q29</f>
        <v>0</v>
      </c>
    </row>
    <row r="30" spans="1:44">
      <c r="A30" t="s">
        <v>72</v>
      </c>
      <c r="E30">
        <f>GT_NG!S30</f>
        <v>2.0995953601294848</v>
      </c>
      <c r="F30">
        <f>GT_Spot!S30</f>
        <v>0</v>
      </c>
      <c r="G30">
        <f>PPCL_NG!S30</f>
        <v>0</v>
      </c>
      <c r="H30">
        <f>PPCL_Spot!S30</f>
        <v>0</v>
      </c>
      <c r="I30">
        <f>Bawana_NG!S30</f>
        <v>18.000000000000004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NDMC_ISGS_exbus!BB30</f>
        <v>96.799340569879703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SUMPRODUCT(LTA!F30:AJ30,LTA!F$101:AJ$101,LTA!F$106:AJ$106)</f>
        <v>0</v>
      </c>
      <c r="U30" s="78">
        <f>SUMPRODUCT(LTA!F30:AJ30,LTA!F$102:AJ$102,LTA!F$106:AJ$106)</f>
        <v>1.73</v>
      </c>
      <c r="V30" s="108">
        <f>SUMPRODUCT(MTOA!B30:G30,MTOA!B$102:G$102,MTOA!B$106:G$106)</f>
        <v>0</v>
      </c>
      <c r="W30" s="108">
        <f>SUMPRODUCT(MTOA!B30:G30,MTOA!B$101:G$101,MTOA!B$106:G$106)</f>
        <v>0</v>
      </c>
      <c r="X30">
        <v>0</v>
      </c>
      <c r="Y30" s="75">
        <f>IEX!K30</f>
        <v>0</v>
      </c>
      <c r="Z30" s="75">
        <f>IEX!Q30</f>
        <v>0</v>
      </c>
      <c r="AA30" s="117">
        <f>STOA!K30</f>
        <v>0</v>
      </c>
      <c r="AB30" s="117">
        <f>-STOA!Q30</f>
        <v>0</v>
      </c>
      <c r="AC30">
        <f t="shared" si="0"/>
        <v>1.0439346361840809</v>
      </c>
      <c r="AD30">
        <f t="shared" si="1"/>
        <v>117.58500129382512</v>
      </c>
      <c r="AE30">
        <f>'IDT-1'!E30</f>
        <v>0</v>
      </c>
      <c r="AF30" s="26"/>
      <c r="AG30">
        <f t="shared" si="2"/>
        <v>117.58500129382512</v>
      </c>
      <c r="AI30" s="75">
        <f>PXIL!K30</f>
        <v>0</v>
      </c>
      <c r="AJ30" s="75">
        <f>PXIL!Q30</f>
        <v>0</v>
      </c>
      <c r="AK30" s="75">
        <f>RTM_IEX!K30</f>
        <v>0</v>
      </c>
      <c r="AL30" s="75">
        <f>RTM_IEX!Q30</f>
        <v>0</v>
      </c>
      <c r="AM30" s="75">
        <f>RTM_PXI!K30</f>
        <v>0</v>
      </c>
      <c r="AN30" s="75">
        <f>RTM_PXI!Q30</f>
        <v>0</v>
      </c>
      <c r="AO30" s="192">
        <f>GDAM_IEX!K30</f>
        <v>0</v>
      </c>
      <c r="AP30" s="192">
        <f>GDAM_IEX!Q30</f>
        <v>0</v>
      </c>
      <c r="AQ30" s="192">
        <f>GDAM_PXI!K30</f>
        <v>0</v>
      </c>
      <c r="AR30" s="192">
        <f>GDAM_PXI!Q30</f>
        <v>0</v>
      </c>
    </row>
    <row r="31" spans="1:44">
      <c r="A31" t="s">
        <v>73</v>
      </c>
      <c r="E31">
        <f>GT_NG!S31</f>
        <v>2.0995953601294848</v>
      </c>
      <c r="F31">
        <f>GT_Spot!S31</f>
        <v>0</v>
      </c>
      <c r="G31">
        <f>PPCL_NG!S31</f>
        <v>0</v>
      </c>
      <c r="H31">
        <f>PPCL_Spot!S31</f>
        <v>0</v>
      </c>
      <c r="I31">
        <f>Bawana_NG!S31</f>
        <v>18.000000000000004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NDMC_ISGS_exbus!BB31</f>
        <v>96.769340569879716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SUMPRODUCT(LTA!F31:AJ31,LTA!F$101:AJ$101,LTA!F$106:AJ$106)</f>
        <v>0</v>
      </c>
      <c r="U31" s="78">
        <f>SUMPRODUCT(LTA!F31:AJ31,LTA!F$102:AJ$102,LTA!F$106:AJ$106)</f>
        <v>1.73</v>
      </c>
      <c r="V31" s="108">
        <f>SUMPRODUCT(MTOA!B31:G31,MTOA!B$102:G$102,MTOA!B$106:G$106)</f>
        <v>0</v>
      </c>
      <c r="W31" s="108">
        <f>SUMPRODUCT(MTOA!B31:G31,MTOA!B$101:G$101,MTOA!B$106:G$106)</f>
        <v>0</v>
      </c>
      <c r="X31">
        <v>0</v>
      </c>
      <c r="Y31" s="75">
        <f>IEX!K31</f>
        <v>0</v>
      </c>
      <c r="Z31" s="75">
        <f>IEX!Q31</f>
        <v>0</v>
      </c>
      <c r="AA31" s="117">
        <f>STOA!K31</f>
        <v>0</v>
      </c>
      <c r="AB31" s="117">
        <f>-STOA!Q31</f>
        <v>0</v>
      </c>
      <c r="AC31">
        <f t="shared" si="0"/>
        <v>1.398795737071894</v>
      </c>
      <c r="AD31">
        <f t="shared" si="1"/>
        <v>77.200140192937312</v>
      </c>
      <c r="AE31">
        <f>'IDT-1'!E31</f>
        <v>0</v>
      </c>
      <c r="AF31" s="26"/>
      <c r="AG31">
        <f t="shared" si="2"/>
        <v>77.200140192937312</v>
      </c>
      <c r="AI31" s="75">
        <f>PXIL!K31</f>
        <v>0</v>
      </c>
      <c r="AJ31" s="75">
        <f>PXIL!Q31</f>
        <v>0</v>
      </c>
      <c r="AK31" s="75">
        <f>RTM_IEX!K31</f>
        <v>0</v>
      </c>
      <c r="AL31" s="75">
        <f>RTM_IEX!Q31</f>
        <v>-40</v>
      </c>
      <c r="AM31" s="75">
        <f>RTM_PXI!K31</f>
        <v>0</v>
      </c>
      <c r="AN31" s="75">
        <f>RTM_PXI!Q31</f>
        <v>0</v>
      </c>
      <c r="AO31" s="192">
        <f>GDAM_IEX!K31</f>
        <v>0</v>
      </c>
      <c r="AP31" s="192">
        <f>GDAM_IEX!Q31</f>
        <v>0</v>
      </c>
      <c r="AQ31" s="192">
        <f>GDAM_PXI!K31</f>
        <v>0</v>
      </c>
      <c r="AR31" s="192">
        <f>GDAM_PXI!Q31</f>
        <v>0</v>
      </c>
    </row>
    <row r="32" spans="1:44">
      <c r="A32" t="s">
        <v>74</v>
      </c>
      <c r="E32">
        <f>GT_NG!S32</f>
        <v>2.0995953601294848</v>
      </c>
      <c r="F32">
        <f>GT_Spot!S32</f>
        <v>0</v>
      </c>
      <c r="G32">
        <f>PPCL_NG!S32</f>
        <v>0</v>
      </c>
      <c r="H32">
        <f>PPCL_Spot!S32</f>
        <v>0</v>
      </c>
      <c r="I32">
        <f>Bawana_NG!S32</f>
        <v>18.000000000000004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NDMC_ISGS_exbus!BB32</f>
        <v>96.502507569879711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SUMPRODUCT(LTA!F32:AJ32,LTA!F$101:AJ$101,LTA!F$106:AJ$106)</f>
        <v>0</v>
      </c>
      <c r="U32" s="78">
        <f>SUMPRODUCT(LTA!F32:AJ32,LTA!F$102:AJ$102,LTA!F$106:AJ$106)</f>
        <v>1.73</v>
      </c>
      <c r="V32" s="108">
        <f>SUMPRODUCT(MTOA!B32:G32,MTOA!B$102:G$102,MTOA!B$106:G$106)</f>
        <v>0</v>
      </c>
      <c r="W32" s="108">
        <f>SUMPRODUCT(MTOA!B32:G32,MTOA!B$101:G$101,MTOA!B$106:G$106)</f>
        <v>0</v>
      </c>
      <c r="X32">
        <v>0</v>
      </c>
      <c r="Y32" s="75">
        <f>IEX!K32</f>
        <v>0</v>
      </c>
      <c r="Z32" s="75">
        <f>IEX!Q32</f>
        <v>0</v>
      </c>
      <c r="AA32" s="117">
        <f>STOA!K32</f>
        <v>0</v>
      </c>
      <c r="AB32" s="117">
        <f>-STOA!Q32</f>
        <v>0</v>
      </c>
      <c r="AC32">
        <f t="shared" si="0"/>
        <v>1.1260665057840809</v>
      </c>
      <c r="AD32">
        <f t="shared" si="1"/>
        <v>126.83603642422511</v>
      </c>
      <c r="AE32">
        <f>'IDT-1'!E32</f>
        <v>0</v>
      </c>
      <c r="AF32" s="26"/>
      <c r="AG32">
        <f t="shared" si="2"/>
        <v>126.83603642422511</v>
      </c>
      <c r="AI32" s="75">
        <f>PXIL!K32</f>
        <v>0</v>
      </c>
      <c r="AJ32" s="75">
        <f>PXIL!Q32</f>
        <v>0</v>
      </c>
      <c r="AK32" s="75">
        <f>RTM_IEX!K32</f>
        <v>9.6300000000000008</v>
      </c>
      <c r="AL32" s="75">
        <f>RTM_IEX!Q32</f>
        <v>0</v>
      </c>
      <c r="AM32" s="75">
        <f>RTM_PXI!K32</f>
        <v>0</v>
      </c>
      <c r="AN32" s="75">
        <f>RTM_PXI!Q32</f>
        <v>0</v>
      </c>
      <c r="AO32" s="192">
        <f>GDAM_IEX!K32</f>
        <v>0</v>
      </c>
      <c r="AP32" s="192">
        <f>GDAM_IEX!Q32</f>
        <v>0</v>
      </c>
      <c r="AQ32" s="192">
        <f>GDAM_PXI!K32</f>
        <v>0</v>
      </c>
      <c r="AR32" s="192">
        <f>GDAM_PXI!Q32</f>
        <v>0</v>
      </c>
    </row>
    <row r="33" spans="1:44">
      <c r="A33" t="s">
        <v>75</v>
      </c>
      <c r="E33">
        <f>GT_NG!S33</f>
        <v>2.0995953601294848</v>
      </c>
      <c r="F33">
        <f>GT_Spot!S33</f>
        <v>0</v>
      </c>
      <c r="G33">
        <f>PPCL_NG!S33</f>
        <v>0</v>
      </c>
      <c r="H33">
        <f>PPCL_Spot!S33</f>
        <v>0</v>
      </c>
      <c r="I33">
        <f>Bawana_NG!S33</f>
        <v>18.000000000000004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NDMC_ISGS_exbus!BB33</f>
        <v>96.502507569879711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SUMPRODUCT(LTA!F33:AJ33,LTA!F$101:AJ$101,LTA!F$106:AJ$106)</f>
        <v>0</v>
      </c>
      <c r="U33" s="78">
        <f>SUMPRODUCT(LTA!F33:AJ33,LTA!F$102:AJ$102,LTA!F$106:AJ$106)</f>
        <v>1.73</v>
      </c>
      <c r="V33" s="108">
        <f>SUMPRODUCT(MTOA!B33:G33,MTOA!B$102:G$102,MTOA!B$106:G$106)</f>
        <v>0</v>
      </c>
      <c r="W33" s="108">
        <f>SUMPRODUCT(MTOA!B33:G33,MTOA!B$101:G$101,MTOA!B$106:G$106)</f>
        <v>0</v>
      </c>
      <c r="X33">
        <v>0</v>
      </c>
      <c r="Y33" s="75">
        <f>IEX!K33</f>
        <v>0</v>
      </c>
      <c r="Z33" s="75">
        <f>IEX!Q33</f>
        <v>0</v>
      </c>
      <c r="AA33" s="117">
        <f>STOA!K33</f>
        <v>0</v>
      </c>
      <c r="AB33" s="117">
        <f>-STOA!Q33</f>
        <v>0</v>
      </c>
      <c r="AC33">
        <f t="shared" si="0"/>
        <v>1.1260665057840809</v>
      </c>
      <c r="AD33">
        <f t="shared" si="1"/>
        <v>126.83603642422511</v>
      </c>
      <c r="AE33">
        <f>'IDT-1'!E33</f>
        <v>0</v>
      </c>
      <c r="AF33" s="26"/>
      <c r="AG33">
        <f t="shared" si="2"/>
        <v>126.83603642422511</v>
      </c>
      <c r="AI33" s="75">
        <f>PXIL!K33</f>
        <v>0</v>
      </c>
      <c r="AJ33" s="75">
        <f>PXIL!Q33</f>
        <v>0</v>
      </c>
      <c r="AK33" s="75">
        <f>RTM_IEX!K33</f>
        <v>9.6300000000000008</v>
      </c>
      <c r="AL33" s="75">
        <f>RTM_IEX!Q33</f>
        <v>0</v>
      </c>
      <c r="AM33" s="75">
        <f>RTM_PXI!K33</f>
        <v>0</v>
      </c>
      <c r="AN33" s="75">
        <f>RTM_PXI!Q33</f>
        <v>0</v>
      </c>
      <c r="AO33" s="192">
        <f>GDAM_IEX!K33</f>
        <v>0</v>
      </c>
      <c r="AP33" s="192">
        <f>GDAM_IEX!Q33</f>
        <v>0</v>
      </c>
      <c r="AQ33" s="192">
        <f>GDAM_PXI!K33</f>
        <v>0</v>
      </c>
      <c r="AR33" s="192">
        <f>GDAM_PXI!Q33</f>
        <v>0</v>
      </c>
    </row>
    <row r="34" spans="1:44">
      <c r="A34" t="s">
        <v>76</v>
      </c>
      <c r="E34">
        <f>GT_NG!S34</f>
        <v>2.0995953601294848</v>
      </c>
      <c r="F34">
        <f>GT_Spot!S34</f>
        <v>0</v>
      </c>
      <c r="G34">
        <f>PPCL_NG!S34</f>
        <v>0</v>
      </c>
      <c r="H34">
        <f>PPCL_Spot!S34</f>
        <v>0</v>
      </c>
      <c r="I34">
        <f>Bawana_NG!S34</f>
        <v>18.000000000000004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NDMC_ISGS_exbus!BB34</f>
        <v>93.376632096779716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SUMPRODUCT(LTA!F34:AJ34,LTA!F$101:AJ$101,LTA!F$106:AJ$106)</f>
        <v>0</v>
      </c>
      <c r="U34" s="78">
        <f>SUMPRODUCT(LTA!F34:AJ34,LTA!F$102:AJ$102,LTA!F$106:AJ$106)</f>
        <v>1.73</v>
      </c>
      <c r="V34" s="108">
        <f>SUMPRODUCT(MTOA!B34:G34,MTOA!B$102:G$102,MTOA!B$106:G$106)</f>
        <v>0</v>
      </c>
      <c r="W34" s="108">
        <f>SUMPRODUCT(MTOA!B34:G34,MTOA!B$101:G$101,MTOA!B$106:G$106)</f>
        <v>0</v>
      </c>
      <c r="X34">
        <v>0</v>
      </c>
      <c r="Y34" s="75">
        <f>IEX!K34</f>
        <v>0</v>
      </c>
      <c r="Z34" s="75">
        <f>IEX!Q34</f>
        <v>0</v>
      </c>
      <c r="AA34" s="117">
        <f>STOA!K34</f>
        <v>0</v>
      </c>
      <c r="AB34" s="117">
        <f>-STOA!Q34</f>
        <v>0</v>
      </c>
      <c r="AC34">
        <f t="shared" si="0"/>
        <v>1.098558801620801</v>
      </c>
      <c r="AD34">
        <f t="shared" si="1"/>
        <v>123.7376686552884</v>
      </c>
      <c r="AE34">
        <f>'IDT-1'!E34</f>
        <v>0</v>
      </c>
      <c r="AF34" s="26"/>
      <c r="AG34">
        <f t="shared" si="2"/>
        <v>123.7376686552884</v>
      </c>
      <c r="AI34" s="75">
        <f>PXIL!K34</f>
        <v>0</v>
      </c>
      <c r="AJ34" s="75">
        <f>PXIL!Q34</f>
        <v>0</v>
      </c>
      <c r="AK34" s="75">
        <f>RTM_IEX!K34</f>
        <v>9.6300000000000008</v>
      </c>
      <c r="AL34" s="75">
        <f>RTM_IEX!Q34</f>
        <v>0</v>
      </c>
      <c r="AM34" s="75">
        <f>RTM_PXI!K34</f>
        <v>0</v>
      </c>
      <c r="AN34" s="75">
        <f>RTM_PXI!Q34</f>
        <v>0</v>
      </c>
      <c r="AO34" s="192">
        <f>GDAM_IEX!K34</f>
        <v>0</v>
      </c>
      <c r="AP34" s="192">
        <f>GDAM_IEX!Q34</f>
        <v>0</v>
      </c>
      <c r="AQ34" s="192">
        <f>GDAM_PXI!K34</f>
        <v>0</v>
      </c>
      <c r="AR34" s="192">
        <f>GDAM_PXI!Q34</f>
        <v>0</v>
      </c>
    </row>
    <row r="35" spans="1:44">
      <c r="A35" t="s">
        <v>77</v>
      </c>
      <c r="E35">
        <f>GT_NG!S35</f>
        <v>2.0995953601294848</v>
      </c>
      <c r="F35">
        <f>GT_Spot!S35</f>
        <v>0</v>
      </c>
      <c r="G35">
        <f>PPCL_NG!S35</f>
        <v>0</v>
      </c>
      <c r="H35">
        <f>PPCL_Spot!S35</f>
        <v>0</v>
      </c>
      <c r="I35">
        <f>Bawana_NG!S35</f>
        <v>18.000000000000004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NDMC_ISGS_exbus!BB35</f>
        <v>91.470972951579725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SUMPRODUCT(LTA!F35:AJ35,LTA!F$101:AJ$101,LTA!F$106:AJ$106)</f>
        <v>0</v>
      </c>
      <c r="U35" s="78">
        <f>SUMPRODUCT(LTA!F35:AJ35,LTA!F$102:AJ$102,LTA!F$106:AJ$106)</f>
        <v>1.73</v>
      </c>
      <c r="V35" s="108">
        <f>SUMPRODUCT(MTOA!B35:G35,MTOA!B$102:G$102,MTOA!B$106:G$106)</f>
        <v>0</v>
      </c>
      <c r="W35" s="108">
        <f>SUMPRODUCT(MTOA!B35:G35,MTOA!B$101:G$101,MTOA!B$106:G$106)</f>
        <v>0</v>
      </c>
      <c r="X35">
        <v>0</v>
      </c>
      <c r="Y35" s="75">
        <f>IEX!K35</f>
        <v>0</v>
      </c>
      <c r="Z35" s="75">
        <f>IEX!Q35</f>
        <v>0</v>
      </c>
      <c r="AA35" s="117">
        <f>STOA!K35</f>
        <v>0</v>
      </c>
      <c r="AB35" s="117">
        <f>-STOA!Q35</f>
        <v>0</v>
      </c>
      <c r="AC35">
        <f t="shared" si="0"/>
        <v>1.1746075515869476</v>
      </c>
      <c r="AD35">
        <f t="shared" si="1"/>
        <v>92.125960760122268</v>
      </c>
      <c r="AE35">
        <f>'IDT-1'!E35</f>
        <v>0</v>
      </c>
      <c r="AF35" s="26"/>
      <c r="AG35">
        <f t="shared" si="2"/>
        <v>92.125960760122268</v>
      </c>
      <c r="AI35" s="75">
        <f>PXIL!K35</f>
        <v>0</v>
      </c>
      <c r="AJ35" s="75">
        <f>PXIL!Q35</f>
        <v>0</v>
      </c>
      <c r="AK35" s="75">
        <f>RTM_IEX!K35</f>
        <v>0</v>
      </c>
      <c r="AL35" s="75">
        <f>RTM_IEX!Q35</f>
        <v>-20</v>
      </c>
      <c r="AM35" s="75">
        <f>RTM_PXI!K35</f>
        <v>0</v>
      </c>
      <c r="AN35" s="75">
        <f>RTM_PXI!Q35</f>
        <v>0</v>
      </c>
      <c r="AO35" s="192">
        <f>GDAM_IEX!K35</f>
        <v>0</v>
      </c>
      <c r="AP35" s="192">
        <f>GDAM_IEX!Q35</f>
        <v>0</v>
      </c>
      <c r="AQ35" s="192">
        <f>GDAM_PXI!K35</f>
        <v>0</v>
      </c>
      <c r="AR35" s="192">
        <f>GDAM_PXI!Q35</f>
        <v>0</v>
      </c>
    </row>
    <row r="36" spans="1:44">
      <c r="A36" t="s">
        <v>78</v>
      </c>
      <c r="E36">
        <f>GT_NG!S36</f>
        <v>2.0995953601294848</v>
      </c>
      <c r="F36">
        <f>GT_Spot!S36</f>
        <v>0</v>
      </c>
      <c r="G36">
        <f>PPCL_NG!S36</f>
        <v>0</v>
      </c>
      <c r="H36">
        <f>PPCL_Spot!S36</f>
        <v>0</v>
      </c>
      <c r="I36">
        <f>Bawana_NG!S36</f>
        <v>18.000000000000004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NDMC_ISGS_exbus!BB36</f>
        <v>89.878269505479722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SUMPRODUCT(LTA!F36:AJ36,LTA!F$101:AJ$101,LTA!F$106:AJ$106)</f>
        <v>0</v>
      </c>
      <c r="U36" s="78">
        <f>SUMPRODUCT(LTA!F36:AJ36,LTA!F$102:AJ$102,LTA!F$106:AJ$106)</f>
        <v>1.73</v>
      </c>
      <c r="V36" s="108">
        <f>SUMPRODUCT(MTOA!B36:G36,MTOA!B$102:G$102,MTOA!B$106:G$106)</f>
        <v>0</v>
      </c>
      <c r="W36" s="108">
        <f>SUMPRODUCT(MTOA!B36:G36,MTOA!B$101:G$101,MTOA!B$106:G$106)</f>
        <v>0</v>
      </c>
      <c r="X36">
        <v>0</v>
      </c>
      <c r="Y36" s="75">
        <f>IEX!K36</f>
        <v>0</v>
      </c>
      <c r="Z36" s="75">
        <f>IEX!Q36</f>
        <v>0</v>
      </c>
      <c r="AA36" s="117">
        <f>STOA!K36</f>
        <v>0</v>
      </c>
      <c r="AB36" s="117">
        <f>-STOA!Q36</f>
        <v>0</v>
      </c>
      <c r="AC36">
        <f t="shared" si="0"/>
        <v>1.152429210817361</v>
      </c>
      <c r="AD36">
        <f t="shared" si="1"/>
        <v>129.80543565479186</v>
      </c>
      <c r="AE36">
        <f>'IDT-1'!E36</f>
        <v>0</v>
      </c>
      <c r="AF36" s="26"/>
      <c r="AG36">
        <f t="shared" si="2"/>
        <v>129.80543565479186</v>
      </c>
      <c r="AI36" s="75">
        <f>PXIL!K36</f>
        <v>0</v>
      </c>
      <c r="AJ36" s="75">
        <f>PXIL!Q36</f>
        <v>0</v>
      </c>
      <c r="AK36" s="75">
        <f>RTM_IEX!K36</f>
        <v>19.25</v>
      </c>
      <c r="AL36" s="75">
        <f>RTM_IEX!Q36</f>
        <v>0</v>
      </c>
      <c r="AM36" s="75">
        <f>RTM_PXI!K36</f>
        <v>0</v>
      </c>
      <c r="AN36" s="75">
        <f>RTM_PXI!Q36</f>
        <v>0</v>
      </c>
      <c r="AO36" s="192">
        <f>GDAM_IEX!K36</f>
        <v>0</v>
      </c>
      <c r="AP36" s="192">
        <f>GDAM_IEX!Q36</f>
        <v>0</v>
      </c>
      <c r="AQ36" s="192">
        <f>GDAM_PXI!K36</f>
        <v>0</v>
      </c>
      <c r="AR36" s="192">
        <f>GDAM_PXI!Q36</f>
        <v>0</v>
      </c>
    </row>
    <row r="37" spans="1:44">
      <c r="A37" t="s">
        <v>79</v>
      </c>
      <c r="E37">
        <f>GT_NG!S37</f>
        <v>2.0995953601294848</v>
      </c>
      <c r="F37">
        <f>GT_Spot!S37</f>
        <v>0</v>
      </c>
      <c r="G37">
        <f>PPCL_NG!S37</f>
        <v>0</v>
      </c>
      <c r="H37">
        <f>PPCL_Spot!S37</f>
        <v>0</v>
      </c>
      <c r="I37">
        <f>Bawana_NG!S37</f>
        <v>18.161283068133901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NDMC_ISGS_exbus!BB37</f>
        <v>88.379911101379733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SUMPRODUCT(LTA!F37:AJ37,LTA!F$101:AJ$101,LTA!F$106:AJ$106)</f>
        <v>0</v>
      </c>
      <c r="U37" s="78">
        <f>SUMPRODUCT(LTA!F37:AJ37,LTA!F$102:AJ$102,LTA!F$106:AJ$106)</f>
        <v>1.73</v>
      </c>
      <c r="V37" s="108">
        <f>SUMPRODUCT(MTOA!B37:G37,MTOA!B$102:G$102,MTOA!B$106:G$106)</f>
        <v>0</v>
      </c>
      <c r="W37" s="108">
        <f>SUMPRODUCT(MTOA!B37:G37,MTOA!B$101:G$101,MTOA!B$106:G$106)</f>
        <v>0</v>
      </c>
      <c r="X37">
        <v>0</v>
      </c>
      <c r="Y37" s="75">
        <f>IEX!K37</f>
        <v>0</v>
      </c>
      <c r="Z37" s="75">
        <f>IEX!Q37</f>
        <v>0</v>
      </c>
      <c r="AA37" s="117">
        <f>STOA!K37</f>
        <v>0</v>
      </c>
      <c r="AB37" s="117">
        <f>-STOA!Q37</f>
        <v>0</v>
      </c>
      <c r="AC37">
        <f t="shared" si="0"/>
        <v>1.2254069478608596</v>
      </c>
      <c r="AD37">
        <f t="shared" si="1"/>
        <v>138.02538258178228</v>
      </c>
      <c r="AE37">
        <f>'IDT-1'!E37</f>
        <v>0</v>
      </c>
      <c r="AF37" s="26"/>
      <c r="AG37">
        <f t="shared" si="2"/>
        <v>138.02538258178228</v>
      </c>
      <c r="AI37" s="75">
        <f>PXIL!K37</f>
        <v>0</v>
      </c>
      <c r="AJ37" s="75">
        <f>PXIL!Q37</f>
        <v>0</v>
      </c>
      <c r="AK37" s="75">
        <f>RTM_IEX!K37</f>
        <v>28.88</v>
      </c>
      <c r="AL37" s="75">
        <f>RTM_IEX!Q37</f>
        <v>0</v>
      </c>
      <c r="AM37" s="75">
        <f>RTM_PXI!K37</f>
        <v>0</v>
      </c>
      <c r="AN37" s="75">
        <f>RTM_PXI!Q37</f>
        <v>0</v>
      </c>
      <c r="AO37" s="192">
        <f>GDAM_IEX!K37</f>
        <v>0</v>
      </c>
      <c r="AP37" s="192">
        <f>GDAM_IEX!Q37</f>
        <v>0</v>
      </c>
      <c r="AQ37" s="192">
        <f>GDAM_PXI!K37</f>
        <v>0</v>
      </c>
      <c r="AR37" s="192">
        <f>GDAM_PXI!Q37</f>
        <v>0</v>
      </c>
    </row>
    <row r="38" spans="1:44">
      <c r="A38" t="s">
        <v>80</v>
      </c>
      <c r="E38">
        <f>GT_NG!S38</f>
        <v>2.0995953601294848</v>
      </c>
      <c r="F38">
        <f>GT_Spot!S38</f>
        <v>0</v>
      </c>
      <c r="G38">
        <f>PPCL_NG!S38</f>
        <v>0</v>
      </c>
      <c r="H38">
        <f>PPCL_Spot!S38</f>
        <v>0</v>
      </c>
      <c r="I38">
        <f>Bawana_NG!S38</f>
        <v>18.161283068133901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NDMC_ISGS_exbus!BB38</f>
        <v>87.779616877879732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SUMPRODUCT(LTA!F38:AJ38,LTA!F$101:AJ$101,LTA!F$106:AJ$106)</f>
        <v>0</v>
      </c>
      <c r="U38" s="78">
        <f>SUMPRODUCT(LTA!F38:AJ38,LTA!F$102:AJ$102,LTA!F$106:AJ$106)</f>
        <v>1.73</v>
      </c>
      <c r="V38" s="108">
        <f>SUMPRODUCT(MTOA!B38:G38,MTOA!B$102:G$102,MTOA!B$106:G$106)</f>
        <v>0</v>
      </c>
      <c r="W38" s="108">
        <f>SUMPRODUCT(MTOA!B38:G38,MTOA!B$101:G$101,MTOA!B$106:G$106)</f>
        <v>0</v>
      </c>
      <c r="X38">
        <v>0</v>
      </c>
      <c r="Y38" s="75">
        <f>IEX!K38</f>
        <v>0</v>
      </c>
      <c r="Z38" s="75">
        <f>IEX!Q38</f>
        <v>0</v>
      </c>
      <c r="AA38" s="117">
        <f>STOA!K38</f>
        <v>0</v>
      </c>
      <c r="AB38" s="117">
        <f>-STOA!Q38</f>
        <v>0</v>
      </c>
      <c r="AC38">
        <f t="shared" si="0"/>
        <v>1.3047803586940596</v>
      </c>
      <c r="AD38">
        <f t="shared" si="1"/>
        <v>146.96571494744907</v>
      </c>
      <c r="AE38">
        <f>'IDT-1'!E38</f>
        <v>0</v>
      </c>
      <c r="AF38" s="26"/>
      <c r="AG38">
        <f t="shared" si="2"/>
        <v>146.96571494744907</v>
      </c>
      <c r="AI38" s="75">
        <f>PXIL!K38</f>
        <v>0</v>
      </c>
      <c r="AJ38" s="75">
        <f>PXIL!Q38</f>
        <v>0</v>
      </c>
      <c r="AK38" s="75">
        <f>RTM_IEX!K38</f>
        <v>38.5</v>
      </c>
      <c r="AL38" s="75">
        <f>RTM_IEX!Q38</f>
        <v>0</v>
      </c>
      <c r="AM38" s="75">
        <f>RTM_PXI!K38</f>
        <v>0</v>
      </c>
      <c r="AN38" s="75">
        <f>RTM_PXI!Q38</f>
        <v>0</v>
      </c>
      <c r="AO38" s="192">
        <f>GDAM_IEX!K38</f>
        <v>0</v>
      </c>
      <c r="AP38" s="192">
        <f>GDAM_IEX!Q38</f>
        <v>0</v>
      </c>
      <c r="AQ38" s="192">
        <f>GDAM_PXI!K38</f>
        <v>0</v>
      </c>
      <c r="AR38" s="192">
        <f>GDAM_PXI!Q38</f>
        <v>0</v>
      </c>
    </row>
    <row r="39" spans="1:44">
      <c r="A39" t="s">
        <v>81</v>
      </c>
      <c r="E39">
        <f>GT_NG!S39</f>
        <v>2.0828432694901533</v>
      </c>
      <c r="F39">
        <f>GT_Spot!S39</f>
        <v>0</v>
      </c>
      <c r="G39">
        <f>PPCL_NG!S39</f>
        <v>0</v>
      </c>
      <c r="H39">
        <f>PPCL_Spot!S39</f>
        <v>0</v>
      </c>
      <c r="I39">
        <f>Bawana_NG!S39</f>
        <v>18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NDMC_ISGS_exbus!BB39</f>
        <v>85.973343655779729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SUMPRODUCT(LTA!F39:AJ39,LTA!F$101:AJ$101,LTA!F$106:AJ$106)</f>
        <v>0</v>
      </c>
      <c r="U39" s="78">
        <f>SUMPRODUCT(LTA!F39:AJ39,LTA!F$102:AJ$102,LTA!F$106:AJ$106)</f>
        <v>1.73</v>
      </c>
      <c r="V39" s="108">
        <f>SUMPRODUCT(MTOA!B39:G39,MTOA!B$102:G$102,MTOA!B$106:G$106)</f>
        <v>0</v>
      </c>
      <c r="W39" s="108">
        <f>SUMPRODUCT(MTOA!B39:G39,MTOA!B$101:G$101,MTOA!B$106:G$106)</f>
        <v>0</v>
      </c>
      <c r="X39">
        <v>0</v>
      </c>
      <c r="Y39" s="75">
        <f>IEX!K39</f>
        <v>0</v>
      </c>
      <c r="Z39" s="75">
        <f>IEX!Q39</f>
        <v>0</v>
      </c>
      <c r="AA39" s="117">
        <f>STOA!K39</f>
        <v>0</v>
      </c>
      <c r="AB39" s="117">
        <f>-STOA!Q39</f>
        <v>0</v>
      </c>
      <c r="AC39">
        <f t="shared" si="0"/>
        <v>0.99084644494237506</v>
      </c>
      <c r="AD39">
        <f t="shared" si="1"/>
        <v>111.60534048032751</v>
      </c>
      <c r="AE39">
        <f>'IDT-1'!E39</f>
        <v>0</v>
      </c>
      <c r="AF39" s="26"/>
      <c r="AG39">
        <f t="shared" si="2"/>
        <v>111.60534048032751</v>
      </c>
      <c r="AI39" s="75">
        <f>PXIL!K39</f>
        <v>0</v>
      </c>
      <c r="AJ39" s="75">
        <f>PXIL!Q39</f>
        <v>0</v>
      </c>
      <c r="AK39" s="75">
        <f>RTM_IEX!K39</f>
        <v>0</v>
      </c>
      <c r="AL39" s="75">
        <f>RTM_IEX!Q39</f>
        <v>0</v>
      </c>
      <c r="AM39" s="75">
        <f>RTM_PXI!K39</f>
        <v>0</v>
      </c>
      <c r="AN39" s="75">
        <f>RTM_PXI!Q39</f>
        <v>0</v>
      </c>
      <c r="AO39" s="192">
        <f>GDAM_IEX!K39</f>
        <v>4.8099999999999996</v>
      </c>
      <c r="AP39" s="192">
        <f>GDAM_IEX!Q39</f>
        <v>0</v>
      </c>
      <c r="AQ39" s="192">
        <f>GDAM_PXI!K39</f>
        <v>0</v>
      </c>
      <c r="AR39" s="192">
        <f>GDAM_PXI!Q39</f>
        <v>0</v>
      </c>
    </row>
    <row r="40" spans="1:44">
      <c r="A40" t="s">
        <v>82</v>
      </c>
      <c r="E40">
        <f>GT_NG!S40</f>
        <v>2.0828432694901533</v>
      </c>
      <c r="F40">
        <f>GT_Spot!S40</f>
        <v>0</v>
      </c>
      <c r="G40">
        <f>PPCL_NG!S40</f>
        <v>0</v>
      </c>
      <c r="H40">
        <f>PPCL_Spot!S40</f>
        <v>0</v>
      </c>
      <c r="I40">
        <f>Bawana_NG!S40</f>
        <v>18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NDMC_ISGS_exbus!BB40</f>
        <v>85.373049452979743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SUMPRODUCT(LTA!F40:AJ40,LTA!F$101:AJ$101,LTA!F$106:AJ$106)</f>
        <v>0</v>
      </c>
      <c r="U40" s="78">
        <f>SUMPRODUCT(LTA!F40:AJ40,LTA!F$102:AJ$102,LTA!F$106:AJ$106)</f>
        <v>1.73</v>
      </c>
      <c r="V40" s="108">
        <f>SUMPRODUCT(MTOA!B40:G40,MTOA!B$102:G$102,MTOA!B$106:G$106)</f>
        <v>0</v>
      </c>
      <c r="W40" s="108">
        <f>SUMPRODUCT(MTOA!B40:G40,MTOA!B$101:G$101,MTOA!B$106:G$106)</f>
        <v>0</v>
      </c>
      <c r="X40">
        <v>0</v>
      </c>
      <c r="Y40" s="75">
        <f>IEX!K40</f>
        <v>0</v>
      </c>
      <c r="Z40" s="75">
        <f>IEX!Q40</f>
        <v>0</v>
      </c>
      <c r="AA40" s="117">
        <f>STOA!K40</f>
        <v>0</v>
      </c>
      <c r="AB40" s="117">
        <f>-STOA!Q40</f>
        <v>0</v>
      </c>
      <c r="AC40">
        <f t="shared" si="0"/>
        <v>1.3243638559577353</v>
      </c>
      <c r="AD40">
        <f t="shared" si="1"/>
        <v>149.17152886651218</v>
      </c>
      <c r="AE40">
        <f>'IDT-1'!E40</f>
        <v>0</v>
      </c>
      <c r="AF40" s="26"/>
      <c r="AG40">
        <f t="shared" si="2"/>
        <v>149.17152886651218</v>
      </c>
      <c r="AI40" s="75">
        <f>PXIL!K40</f>
        <v>0</v>
      </c>
      <c r="AJ40" s="75">
        <f>PXIL!Q40</f>
        <v>0</v>
      </c>
      <c r="AK40" s="75">
        <f>RTM_IEX!K40</f>
        <v>38.5</v>
      </c>
      <c r="AL40" s="75">
        <f>RTM_IEX!Q40</f>
        <v>0</v>
      </c>
      <c r="AM40" s="75">
        <f>RTM_PXI!K40</f>
        <v>0</v>
      </c>
      <c r="AN40" s="75">
        <f>RTM_PXI!Q40</f>
        <v>0</v>
      </c>
      <c r="AO40" s="192">
        <f>GDAM_IEX!K40</f>
        <v>4.8099999999999996</v>
      </c>
      <c r="AP40" s="192">
        <f>GDAM_IEX!Q40</f>
        <v>0</v>
      </c>
      <c r="AQ40" s="192">
        <f>GDAM_PXI!K40</f>
        <v>0</v>
      </c>
      <c r="AR40" s="192">
        <f>GDAM_PXI!Q40</f>
        <v>0</v>
      </c>
    </row>
    <row r="41" spans="1:44">
      <c r="A41" t="s">
        <v>83</v>
      </c>
      <c r="E41">
        <f>GT_NG!S41</f>
        <v>2.0828432694901533</v>
      </c>
      <c r="F41">
        <f>GT_Spot!S41</f>
        <v>0</v>
      </c>
      <c r="G41">
        <f>PPCL_NG!S41</f>
        <v>0</v>
      </c>
      <c r="H41">
        <f>PPCL_Spot!S41</f>
        <v>0</v>
      </c>
      <c r="I41">
        <f>Bawana_NG!S41</f>
        <v>17.999702749566509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NDMC_ISGS_exbus!BB41</f>
        <v>84.772755229479728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SUMPRODUCT(LTA!F41:AJ41,LTA!F$101:AJ$101,LTA!F$106:AJ$106)</f>
        <v>0</v>
      </c>
      <c r="U41" s="78">
        <f>SUMPRODUCT(LTA!F41:AJ41,LTA!F$102:AJ$102,LTA!F$106:AJ$106)</f>
        <v>1.73</v>
      </c>
      <c r="V41" s="108">
        <f>SUMPRODUCT(MTOA!B41:G41,MTOA!B$102:G$102,MTOA!B$106:G$106)</f>
        <v>0</v>
      </c>
      <c r="W41" s="108">
        <f>SUMPRODUCT(MTOA!B41:G41,MTOA!B$101:G$101,MTOA!B$106:G$106)</f>
        <v>0</v>
      </c>
      <c r="X41">
        <v>0</v>
      </c>
      <c r="Y41" s="75">
        <f>IEX!K41</f>
        <v>0</v>
      </c>
      <c r="Z41" s="75">
        <f>IEX!Q41</f>
        <v>0</v>
      </c>
      <c r="AA41" s="117">
        <f>STOA!K41</f>
        <v>0</v>
      </c>
      <c r="AB41" s="117">
        <f>-STOA!Q41</f>
        <v>0</v>
      </c>
      <c r="AC41">
        <f t="shared" si="0"/>
        <v>0.98027865098712041</v>
      </c>
      <c r="AD41">
        <f t="shared" si="1"/>
        <v>110.41502259754928</v>
      </c>
      <c r="AE41">
        <f>'IDT-1'!E41</f>
        <v>0</v>
      </c>
      <c r="AF41" s="26"/>
      <c r="AG41">
        <f t="shared" si="2"/>
        <v>110.41502259754928</v>
      </c>
      <c r="AI41" s="75">
        <f>PXIL!K41</f>
        <v>0</v>
      </c>
      <c r="AJ41" s="75">
        <f>PXIL!Q41</f>
        <v>0</v>
      </c>
      <c r="AK41" s="75">
        <f>RTM_IEX!K41</f>
        <v>0</v>
      </c>
      <c r="AL41" s="75">
        <f>RTM_IEX!Q41</f>
        <v>0</v>
      </c>
      <c r="AM41" s="75">
        <f>RTM_PXI!K41</f>
        <v>0</v>
      </c>
      <c r="AN41" s="75">
        <f>RTM_PXI!Q41</f>
        <v>0</v>
      </c>
      <c r="AO41" s="192">
        <f>GDAM_IEX!K41</f>
        <v>4.8099999999999996</v>
      </c>
      <c r="AP41" s="192">
        <f>GDAM_IEX!Q41</f>
        <v>0</v>
      </c>
      <c r="AQ41" s="192">
        <f>GDAM_PXI!K41</f>
        <v>0</v>
      </c>
      <c r="AR41" s="192">
        <f>GDAM_PXI!Q41</f>
        <v>0</v>
      </c>
    </row>
    <row r="42" spans="1:44">
      <c r="A42" t="s">
        <v>84</v>
      </c>
      <c r="E42">
        <f>GT_NG!S42</f>
        <v>2.0828432694901533</v>
      </c>
      <c r="F42">
        <f>GT_Spot!S42</f>
        <v>0</v>
      </c>
      <c r="G42">
        <f>PPCL_NG!S42</f>
        <v>0</v>
      </c>
      <c r="H42">
        <f>PPCL_Spot!S42</f>
        <v>0</v>
      </c>
      <c r="I42">
        <f>Bawana_NG!S42</f>
        <v>17.999702749566509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NDMC_ISGS_exbus!BB42</f>
        <v>84.802755229479729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SUMPRODUCT(LTA!F42:AJ42,LTA!F$101:AJ$101,LTA!F$106:AJ$106)</f>
        <v>0</v>
      </c>
      <c r="U42" s="78">
        <f>SUMPRODUCT(LTA!F42:AJ42,LTA!F$102:AJ$102,LTA!F$106:AJ$106)</f>
        <v>1.73</v>
      </c>
      <c r="V42" s="108">
        <f>SUMPRODUCT(MTOA!B42:G42,MTOA!B$102:G$102,MTOA!B$106:G$106)</f>
        <v>0</v>
      </c>
      <c r="W42" s="108">
        <f>SUMPRODUCT(MTOA!B42:G42,MTOA!B$101:G$101,MTOA!B$106:G$106)</f>
        <v>0</v>
      </c>
      <c r="X42">
        <v>0</v>
      </c>
      <c r="Y42" s="75">
        <f>IEX!K42</f>
        <v>0</v>
      </c>
      <c r="Z42" s="75">
        <f>IEX!Q42</f>
        <v>0</v>
      </c>
      <c r="AA42" s="117">
        <f>STOA!K42</f>
        <v>0</v>
      </c>
      <c r="AB42" s="117">
        <f>-STOA!Q42</f>
        <v>0</v>
      </c>
      <c r="AC42">
        <f t="shared" si="0"/>
        <v>1.3193426509871204</v>
      </c>
      <c r="AD42">
        <f t="shared" si="1"/>
        <v>148.60595859754929</v>
      </c>
      <c r="AE42">
        <f>'IDT-1'!E42</f>
        <v>0</v>
      </c>
      <c r="AF42" s="26"/>
      <c r="AG42">
        <f t="shared" si="2"/>
        <v>148.60595859754929</v>
      </c>
      <c r="AI42" s="75">
        <f>PXIL!K42</f>
        <v>0</v>
      </c>
      <c r="AJ42" s="75">
        <f>PXIL!Q42</f>
        <v>0</v>
      </c>
      <c r="AK42" s="75">
        <f>RTM_IEX!K42</f>
        <v>38.5</v>
      </c>
      <c r="AL42" s="75">
        <f>RTM_IEX!Q42</f>
        <v>0</v>
      </c>
      <c r="AM42" s="75">
        <f>RTM_PXI!K42</f>
        <v>0</v>
      </c>
      <c r="AN42" s="75">
        <f>RTM_PXI!Q42</f>
        <v>0</v>
      </c>
      <c r="AO42" s="192">
        <f>GDAM_IEX!K42</f>
        <v>4.8099999999999996</v>
      </c>
      <c r="AP42" s="192">
        <f>GDAM_IEX!Q42</f>
        <v>0</v>
      </c>
      <c r="AQ42" s="192">
        <f>GDAM_PXI!K42</f>
        <v>0</v>
      </c>
      <c r="AR42" s="192">
        <f>GDAM_PXI!Q42</f>
        <v>0</v>
      </c>
    </row>
    <row r="43" spans="1:44">
      <c r="A43" t="s">
        <v>85</v>
      </c>
      <c r="E43">
        <f>GT_NG!S43</f>
        <v>2.0828432694901533</v>
      </c>
      <c r="F43">
        <f>GT_Spot!S43</f>
        <v>0</v>
      </c>
      <c r="G43">
        <f>PPCL_NG!S43</f>
        <v>0</v>
      </c>
      <c r="H43">
        <f>PPCL_Spot!S43</f>
        <v>0</v>
      </c>
      <c r="I43">
        <f>Bawana_NG!S43</f>
        <v>18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NDMC_ISGS_exbus!BB43</f>
        <v>84.81275522947972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SUMPRODUCT(LTA!F43:AJ43,LTA!F$101:AJ$101,LTA!F$106:AJ$106)</f>
        <v>0</v>
      </c>
      <c r="U43" s="78">
        <f>SUMPRODUCT(LTA!F43:AJ43,LTA!F$102:AJ$102,LTA!F$106:AJ$106)</f>
        <v>1.73</v>
      </c>
      <c r="V43" s="108">
        <f>SUMPRODUCT(MTOA!B43:G43,MTOA!B$102:G$102,MTOA!B$106:G$106)</f>
        <v>0</v>
      </c>
      <c r="W43" s="108">
        <f>SUMPRODUCT(MTOA!B43:G43,MTOA!B$101:G$101,MTOA!B$106:G$106)</f>
        <v>0</v>
      </c>
      <c r="X43">
        <v>0</v>
      </c>
      <c r="Y43" s="75">
        <f>IEX!K43</f>
        <v>0</v>
      </c>
      <c r="Z43" s="75">
        <f>IEX!Q43</f>
        <v>0</v>
      </c>
      <c r="AA43" s="117">
        <f>STOA!K43</f>
        <v>0</v>
      </c>
      <c r="AB43" s="117">
        <f>-STOA!Q43</f>
        <v>0</v>
      </c>
      <c r="AC43">
        <f t="shared" si="0"/>
        <v>0.98063326679093499</v>
      </c>
      <c r="AD43">
        <f t="shared" si="1"/>
        <v>110.45496523217895</v>
      </c>
      <c r="AE43">
        <f>'IDT-1'!E43</f>
        <v>0</v>
      </c>
      <c r="AF43" s="26"/>
      <c r="AG43">
        <f t="shared" si="2"/>
        <v>110.45496523217895</v>
      </c>
      <c r="AI43" s="75">
        <f>PXIL!K43</f>
        <v>0</v>
      </c>
      <c r="AJ43" s="75">
        <f>PXIL!Q43</f>
        <v>0</v>
      </c>
      <c r="AK43" s="75">
        <f>RTM_IEX!K43</f>
        <v>0</v>
      </c>
      <c r="AL43" s="75">
        <f>RTM_IEX!Q43</f>
        <v>0</v>
      </c>
      <c r="AM43" s="75">
        <f>RTM_PXI!K43</f>
        <v>0</v>
      </c>
      <c r="AN43" s="75">
        <f>RTM_PXI!Q43</f>
        <v>0</v>
      </c>
      <c r="AO43" s="192">
        <f>GDAM_IEX!K43</f>
        <v>4.8099999999999996</v>
      </c>
      <c r="AP43" s="192">
        <f>GDAM_IEX!Q43</f>
        <v>0</v>
      </c>
      <c r="AQ43" s="192">
        <f>GDAM_PXI!K43</f>
        <v>0</v>
      </c>
      <c r="AR43" s="192">
        <f>GDAM_PXI!Q43</f>
        <v>0</v>
      </c>
    </row>
    <row r="44" spans="1:44">
      <c r="A44" t="s">
        <v>86</v>
      </c>
      <c r="E44">
        <f>GT_NG!S44</f>
        <v>2.0828432694901533</v>
      </c>
      <c r="F44">
        <f>GT_Spot!S44</f>
        <v>0</v>
      </c>
      <c r="G44">
        <f>PPCL_NG!S44</f>
        <v>0</v>
      </c>
      <c r="H44">
        <f>PPCL_Spot!S44</f>
        <v>0</v>
      </c>
      <c r="I44">
        <f>Bawana_NG!S44</f>
        <v>18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NDMC_ISGS_exbus!BB44</f>
        <v>84.892755229479718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SUMPRODUCT(LTA!F44:AJ44,LTA!F$101:AJ$101,LTA!F$106:AJ$106)</f>
        <v>0</v>
      </c>
      <c r="U44" s="78">
        <f>SUMPRODUCT(LTA!F44:AJ44,LTA!F$102:AJ$102,LTA!F$106:AJ$106)</f>
        <v>1.73</v>
      </c>
      <c r="V44" s="108">
        <f>SUMPRODUCT(MTOA!B44:G44,MTOA!B$102:G$102,MTOA!B$106:G$106)</f>
        <v>0</v>
      </c>
      <c r="W44" s="108">
        <f>SUMPRODUCT(MTOA!B44:G44,MTOA!B$101:G$101,MTOA!B$106:G$106)</f>
        <v>0</v>
      </c>
      <c r="X44">
        <v>0</v>
      </c>
      <c r="Y44" s="75">
        <f>IEX!K44</f>
        <v>0</v>
      </c>
      <c r="Z44" s="75">
        <f>IEX!Q44</f>
        <v>0</v>
      </c>
      <c r="AA44" s="117">
        <f>STOA!K44</f>
        <v>0</v>
      </c>
      <c r="AB44" s="117">
        <f>-STOA!Q44</f>
        <v>0</v>
      </c>
      <c r="AC44">
        <f t="shared" si="0"/>
        <v>1.531953266790935</v>
      </c>
      <c r="AD44">
        <f t="shared" si="1"/>
        <v>172.55364523217895</v>
      </c>
      <c r="AE44">
        <f>'IDT-1'!E44</f>
        <v>0</v>
      </c>
      <c r="AF44" s="26"/>
      <c r="AG44">
        <f t="shared" si="2"/>
        <v>172.55364523217895</v>
      </c>
      <c r="AI44" s="75">
        <f>PXIL!K44</f>
        <v>0</v>
      </c>
      <c r="AJ44" s="75">
        <f>PXIL!Q44</f>
        <v>0</v>
      </c>
      <c r="AK44" s="75">
        <f>RTM_IEX!K44</f>
        <v>38.5</v>
      </c>
      <c r="AL44" s="75">
        <f>RTM_IEX!Q44</f>
        <v>0</v>
      </c>
      <c r="AM44" s="75">
        <f>RTM_PXI!K44</f>
        <v>0</v>
      </c>
      <c r="AN44" s="75">
        <f>RTM_PXI!Q44</f>
        <v>0</v>
      </c>
      <c r="AO44" s="192">
        <f>GDAM_IEX!K44</f>
        <v>28.88</v>
      </c>
      <c r="AP44" s="192">
        <f>GDAM_IEX!Q44</f>
        <v>0</v>
      </c>
      <c r="AQ44" s="192">
        <f>GDAM_PXI!K44</f>
        <v>0</v>
      </c>
      <c r="AR44" s="192">
        <f>GDAM_PXI!Q44</f>
        <v>0</v>
      </c>
    </row>
    <row r="45" spans="1:44">
      <c r="A45" t="s">
        <v>87</v>
      </c>
      <c r="E45">
        <f>GT_NG!S45</f>
        <v>2.0837770382695502</v>
      </c>
      <c r="F45">
        <f>GT_Spot!S45</f>
        <v>0</v>
      </c>
      <c r="G45">
        <f>PPCL_NG!S45</f>
        <v>0</v>
      </c>
      <c r="H45">
        <f>PPCL_Spot!S45</f>
        <v>0</v>
      </c>
      <c r="I45">
        <f>Bawana_NG!S45</f>
        <v>18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NDMC_ISGS_exbus!BB45</f>
        <v>84.892755229479718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SUMPRODUCT(LTA!F45:AJ45,LTA!F$101:AJ$101,LTA!F$106:AJ$106)</f>
        <v>0</v>
      </c>
      <c r="U45" s="78">
        <f>SUMPRODUCT(LTA!F45:AJ45,LTA!F$102:AJ$102,LTA!F$106:AJ$106)</f>
        <v>1.73</v>
      </c>
      <c r="V45" s="108">
        <f>SUMPRODUCT(MTOA!B45:G45,MTOA!B$102:G$102,MTOA!B$106:G$106)</f>
        <v>0</v>
      </c>
      <c r="W45" s="108">
        <f>SUMPRODUCT(MTOA!B45:G45,MTOA!B$101:G$101,MTOA!B$106:G$106)</f>
        <v>0</v>
      </c>
      <c r="X45">
        <v>0</v>
      </c>
      <c r="Y45" s="75">
        <f>IEX!K45</f>
        <v>0</v>
      </c>
      <c r="Z45" s="75">
        <f>IEX!Q45</f>
        <v>0</v>
      </c>
      <c r="AA45" s="117">
        <f>STOA!K45</f>
        <v>0</v>
      </c>
      <c r="AB45" s="117">
        <f>-STOA!Q45</f>
        <v>0</v>
      </c>
      <c r="AC45">
        <f t="shared" si="0"/>
        <v>1.3625614839561935</v>
      </c>
      <c r="AD45">
        <f t="shared" si="1"/>
        <v>153.47397078379308</v>
      </c>
      <c r="AE45">
        <f>'IDT-1'!E45</f>
        <v>0</v>
      </c>
      <c r="AF45" s="26"/>
      <c r="AG45">
        <f t="shared" si="2"/>
        <v>153.47397078379308</v>
      </c>
      <c r="AI45" s="75">
        <f>PXIL!K45</f>
        <v>0</v>
      </c>
      <c r="AJ45" s="75">
        <f>PXIL!Q45</f>
        <v>0</v>
      </c>
      <c r="AK45" s="75">
        <f>RTM_IEX!K45</f>
        <v>19.25</v>
      </c>
      <c r="AL45" s="75">
        <f>RTM_IEX!Q45</f>
        <v>0</v>
      </c>
      <c r="AM45" s="75">
        <f>RTM_PXI!K45</f>
        <v>0</v>
      </c>
      <c r="AN45" s="75">
        <f>RTM_PXI!Q45</f>
        <v>0</v>
      </c>
      <c r="AO45" s="192">
        <f>GDAM_IEX!K45</f>
        <v>28.88</v>
      </c>
      <c r="AP45" s="192">
        <f>GDAM_IEX!Q45</f>
        <v>0</v>
      </c>
      <c r="AQ45" s="192">
        <f>GDAM_PXI!K45</f>
        <v>0</v>
      </c>
      <c r="AR45" s="192">
        <f>GDAM_PXI!Q45</f>
        <v>0</v>
      </c>
    </row>
    <row r="46" spans="1:44">
      <c r="A46" t="s">
        <v>88</v>
      </c>
      <c r="E46">
        <f>GT_NG!S46</f>
        <v>2.0837770382695502</v>
      </c>
      <c r="F46">
        <f>GT_Spot!S46</f>
        <v>0</v>
      </c>
      <c r="G46">
        <f>PPCL_NG!S46</f>
        <v>0</v>
      </c>
      <c r="H46">
        <f>PPCL_Spot!S46</f>
        <v>0</v>
      </c>
      <c r="I46">
        <f>Bawana_NG!S46</f>
        <v>18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NDMC_ISGS_exbus!BB46</f>
        <v>84.892755229479718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SUMPRODUCT(LTA!F46:AJ46,LTA!F$101:AJ$101,LTA!F$106:AJ$106)</f>
        <v>0</v>
      </c>
      <c r="U46" s="78">
        <f>SUMPRODUCT(LTA!F46:AJ46,LTA!F$102:AJ$102,LTA!F$106:AJ$106)</f>
        <v>1.73</v>
      </c>
      <c r="V46" s="108">
        <f>SUMPRODUCT(MTOA!B46:G46,MTOA!B$102:G$102,MTOA!B$106:G$106)</f>
        <v>0</v>
      </c>
      <c r="W46" s="108">
        <f>SUMPRODUCT(MTOA!B46:G46,MTOA!B$101:G$101,MTOA!B$106:G$106)</f>
        <v>0</v>
      </c>
      <c r="X46">
        <v>0</v>
      </c>
      <c r="Y46" s="75">
        <f>IEX!K46</f>
        <v>0</v>
      </c>
      <c r="Z46" s="75">
        <f>IEX!Q46</f>
        <v>0</v>
      </c>
      <c r="AA46" s="117">
        <f>STOA!K46</f>
        <v>0</v>
      </c>
      <c r="AB46" s="117">
        <f>-STOA!Q46</f>
        <v>0</v>
      </c>
      <c r="AC46">
        <f t="shared" si="0"/>
        <v>1.3202334839561936</v>
      </c>
      <c r="AD46">
        <f t="shared" si="1"/>
        <v>148.70629878379307</v>
      </c>
      <c r="AE46">
        <f>'IDT-1'!E46</f>
        <v>0</v>
      </c>
      <c r="AF46" s="26"/>
      <c r="AG46">
        <f t="shared" si="2"/>
        <v>148.70629878379307</v>
      </c>
      <c r="AI46" s="75">
        <f>PXIL!K46</f>
        <v>0</v>
      </c>
      <c r="AJ46" s="75">
        <f>PXIL!Q46</f>
        <v>0</v>
      </c>
      <c r="AK46" s="75">
        <f>RTM_IEX!K46</f>
        <v>14.44</v>
      </c>
      <c r="AL46" s="75">
        <f>RTM_IEX!Q46</f>
        <v>0</v>
      </c>
      <c r="AM46" s="75">
        <f>RTM_PXI!K46</f>
        <v>0</v>
      </c>
      <c r="AN46" s="75">
        <f>RTM_PXI!Q46</f>
        <v>0</v>
      </c>
      <c r="AO46" s="192">
        <f>GDAM_IEX!K46</f>
        <v>28.88</v>
      </c>
      <c r="AP46" s="192">
        <f>GDAM_IEX!Q46</f>
        <v>0</v>
      </c>
      <c r="AQ46" s="192">
        <f>GDAM_PXI!K46</f>
        <v>0</v>
      </c>
      <c r="AR46" s="192">
        <f>GDAM_PXI!Q46</f>
        <v>0</v>
      </c>
    </row>
    <row r="47" spans="1:44">
      <c r="A47" t="s">
        <v>89</v>
      </c>
      <c r="E47">
        <f>GT_NG!S47</f>
        <v>2.0837770382695502</v>
      </c>
      <c r="F47">
        <f>GT_Spot!S47</f>
        <v>0</v>
      </c>
      <c r="G47">
        <f>PPCL_NG!S47</f>
        <v>0</v>
      </c>
      <c r="H47">
        <f>PPCL_Spot!S47</f>
        <v>0</v>
      </c>
      <c r="I47">
        <f>Bawana_NG!S47</f>
        <v>18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NDMC_ISGS_exbus!BB47</f>
        <v>84.882755229479727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SUMPRODUCT(LTA!F47:AJ47,LTA!F$101:AJ$101,LTA!F$106:AJ$106)</f>
        <v>0</v>
      </c>
      <c r="U47" s="78">
        <f>SUMPRODUCT(LTA!F47:AJ47,LTA!F$102:AJ$102,LTA!F$106:AJ$106)</f>
        <v>1.73</v>
      </c>
      <c r="V47" s="108">
        <f>SUMPRODUCT(MTOA!B47:G47,MTOA!B$102:G$102,MTOA!B$106:G$106)</f>
        <v>0</v>
      </c>
      <c r="W47" s="108">
        <f>SUMPRODUCT(MTOA!B47:G47,MTOA!B$101:G$101,MTOA!B$106:G$106)</f>
        <v>0</v>
      </c>
      <c r="X47">
        <v>0</v>
      </c>
      <c r="Y47" s="75">
        <f>IEX!K47</f>
        <v>0</v>
      </c>
      <c r="Z47" s="75">
        <f>IEX!Q47</f>
        <v>0</v>
      </c>
      <c r="AA47" s="117">
        <f>STOA!K47</f>
        <v>0</v>
      </c>
      <c r="AB47" s="117">
        <f>-STOA!Q47</f>
        <v>0</v>
      </c>
      <c r="AC47">
        <f t="shared" si="0"/>
        <v>1.3624734839561936</v>
      </c>
      <c r="AD47">
        <f t="shared" si="1"/>
        <v>153.46405878379309</v>
      </c>
      <c r="AE47">
        <f>'IDT-1'!E47</f>
        <v>0</v>
      </c>
      <c r="AF47" s="26"/>
      <c r="AG47">
        <f t="shared" si="2"/>
        <v>153.46405878379309</v>
      </c>
      <c r="AI47" s="75">
        <f>PXIL!K47</f>
        <v>0</v>
      </c>
      <c r="AJ47" s="75">
        <f>PXIL!Q47</f>
        <v>0</v>
      </c>
      <c r="AK47" s="75">
        <f>RTM_IEX!K47</f>
        <v>19.25</v>
      </c>
      <c r="AL47" s="75">
        <f>RTM_IEX!Q47</f>
        <v>0</v>
      </c>
      <c r="AM47" s="75">
        <f>RTM_PXI!K47</f>
        <v>0</v>
      </c>
      <c r="AN47" s="75">
        <f>RTM_PXI!Q47</f>
        <v>0</v>
      </c>
      <c r="AO47" s="192">
        <f>GDAM_IEX!K47</f>
        <v>28.88</v>
      </c>
      <c r="AP47" s="192">
        <f>GDAM_IEX!Q47</f>
        <v>0</v>
      </c>
      <c r="AQ47" s="192">
        <f>GDAM_PXI!K47</f>
        <v>0</v>
      </c>
      <c r="AR47" s="192">
        <f>GDAM_PXI!Q47</f>
        <v>0</v>
      </c>
    </row>
    <row r="48" spans="1:44">
      <c r="A48" t="s">
        <v>90</v>
      </c>
      <c r="E48">
        <f>GT_NG!S48</f>
        <v>2.0837770382695502</v>
      </c>
      <c r="F48">
        <f>GT_Spot!S48</f>
        <v>0</v>
      </c>
      <c r="G48">
        <f>PPCL_NG!S48</f>
        <v>0</v>
      </c>
      <c r="H48">
        <f>PPCL_Spot!S48</f>
        <v>0</v>
      </c>
      <c r="I48">
        <f>Bawana_NG!S48</f>
        <v>18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NDMC_ISGS_exbus!BB48</f>
        <v>84.882755229479727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SUMPRODUCT(LTA!F48:AJ48,LTA!F$101:AJ$101,LTA!F$106:AJ$106)</f>
        <v>0</v>
      </c>
      <c r="U48" s="78">
        <f>SUMPRODUCT(LTA!F48:AJ48,LTA!F$102:AJ$102,LTA!F$106:AJ$106)</f>
        <v>1.73</v>
      </c>
      <c r="V48" s="108">
        <f>SUMPRODUCT(MTOA!B48:G48,MTOA!B$102:G$102,MTOA!B$106:G$106)</f>
        <v>0</v>
      </c>
      <c r="W48" s="108">
        <f>SUMPRODUCT(MTOA!B48:G48,MTOA!B$101:G$101,MTOA!B$106:G$106)</f>
        <v>0</v>
      </c>
      <c r="X48">
        <v>0</v>
      </c>
      <c r="Y48" s="75">
        <f>IEX!K48</f>
        <v>0</v>
      </c>
      <c r="Z48" s="75">
        <f>IEX!Q48</f>
        <v>0</v>
      </c>
      <c r="AA48" s="117">
        <f>STOA!K48</f>
        <v>0</v>
      </c>
      <c r="AB48" s="117">
        <f>-STOA!Q48</f>
        <v>0</v>
      </c>
      <c r="AC48">
        <f t="shared" si="0"/>
        <v>1.0236734839561936</v>
      </c>
      <c r="AD48">
        <f t="shared" si="1"/>
        <v>115.30285878379308</v>
      </c>
      <c r="AE48">
        <f>'IDT-1'!E48</f>
        <v>0</v>
      </c>
      <c r="AF48" s="26"/>
      <c r="AG48">
        <f t="shared" si="2"/>
        <v>115.30285878379308</v>
      </c>
      <c r="AI48" s="75">
        <f>PXIL!K48</f>
        <v>0</v>
      </c>
      <c r="AJ48" s="75">
        <f>PXIL!Q48</f>
        <v>0</v>
      </c>
      <c r="AK48" s="75">
        <f>RTM_IEX!K48</f>
        <v>0</v>
      </c>
      <c r="AL48" s="75">
        <f>RTM_IEX!Q48</f>
        <v>0</v>
      </c>
      <c r="AM48" s="75">
        <f>RTM_PXI!K48</f>
        <v>0</v>
      </c>
      <c r="AN48" s="75">
        <f>RTM_PXI!Q48</f>
        <v>0</v>
      </c>
      <c r="AO48" s="192">
        <f>GDAM_IEX!K48</f>
        <v>9.6300000000000008</v>
      </c>
      <c r="AP48" s="192">
        <f>GDAM_IEX!Q48</f>
        <v>0</v>
      </c>
      <c r="AQ48" s="192">
        <f>GDAM_PXI!K48</f>
        <v>0</v>
      </c>
      <c r="AR48" s="192">
        <f>GDAM_PXI!Q48</f>
        <v>0</v>
      </c>
    </row>
    <row r="49" spans="1:44">
      <c r="A49" t="s">
        <v>91</v>
      </c>
      <c r="E49">
        <f>GT_NG!S49</f>
        <v>2.0837770382695502</v>
      </c>
      <c r="F49">
        <f>GT_Spot!S49</f>
        <v>0</v>
      </c>
      <c r="G49">
        <f>PPCL_NG!S49</f>
        <v>0</v>
      </c>
      <c r="H49">
        <f>PPCL_Spot!S49</f>
        <v>0</v>
      </c>
      <c r="I49">
        <f>Bawana_NG!S49</f>
        <v>18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NDMC_ISGS_exbus!BB49</f>
        <v>84.893196840927445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SUMPRODUCT(LTA!F49:AJ49,LTA!F$101:AJ$101,LTA!F$106:AJ$106)</f>
        <v>0</v>
      </c>
      <c r="U49" s="78">
        <f>SUMPRODUCT(LTA!F49:AJ49,LTA!F$102:AJ$102,LTA!F$106:AJ$106)</f>
        <v>1.73</v>
      </c>
      <c r="V49" s="108">
        <f>SUMPRODUCT(MTOA!B49:G49,MTOA!B$102:G$102,MTOA!B$106:G$106)</f>
        <v>0</v>
      </c>
      <c r="W49" s="108">
        <f>SUMPRODUCT(MTOA!B49:G49,MTOA!B$101:G$101,MTOA!B$106:G$106)</f>
        <v>0</v>
      </c>
      <c r="X49">
        <v>0</v>
      </c>
      <c r="Y49" s="75">
        <f>IEX!K49</f>
        <v>0</v>
      </c>
      <c r="Z49" s="75">
        <f>IEX!Q49</f>
        <v>0</v>
      </c>
      <c r="AA49" s="117">
        <f>STOA!K49</f>
        <v>0</v>
      </c>
      <c r="AB49" s="117">
        <f>-STOA!Q49</f>
        <v>0</v>
      </c>
      <c r="AC49">
        <f t="shared" si="0"/>
        <v>1.4473093701369337</v>
      </c>
      <c r="AD49">
        <f t="shared" si="1"/>
        <v>163.01966450906005</v>
      </c>
      <c r="AE49">
        <f>'IDT-1'!E49</f>
        <v>0</v>
      </c>
      <c r="AF49" s="26"/>
      <c r="AG49">
        <f t="shared" si="2"/>
        <v>163.01966450906005</v>
      </c>
      <c r="AI49" s="75">
        <f>PXIL!K49</f>
        <v>0</v>
      </c>
      <c r="AJ49" s="75">
        <f>PXIL!Q49</f>
        <v>0</v>
      </c>
      <c r="AK49" s="75">
        <f>RTM_IEX!K49</f>
        <v>28.88</v>
      </c>
      <c r="AL49" s="75">
        <f>RTM_IEX!Q49</f>
        <v>0</v>
      </c>
      <c r="AM49" s="75">
        <f>RTM_PXI!K49</f>
        <v>0</v>
      </c>
      <c r="AN49" s="75">
        <f>RTM_PXI!Q49</f>
        <v>0</v>
      </c>
      <c r="AO49" s="192">
        <f>GDAM_IEX!K49</f>
        <v>28.88</v>
      </c>
      <c r="AP49" s="192">
        <f>GDAM_IEX!Q49</f>
        <v>0</v>
      </c>
      <c r="AQ49" s="192">
        <f>GDAM_PXI!K49</f>
        <v>0</v>
      </c>
      <c r="AR49" s="192">
        <f>GDAM_PXI!Q49</f>
        <v>0</v>
      </c>
    </row>
    <row r="50" spans="1:44">
      <c r="A50" t="s">
        <v>92</v>
      </c>
      <c r="E50">
        <f>GT_NG!S50</f>
        <v>2.0837770382695502</v>
      </c>
      <c r="F50">
        <f>GT_Spot!S50</f>
        <v>0</v>
      </c>
      <c r="G50">
        <f>PPCL_NG!S50</f>
        <v>0</v>
      </c>
      <c r="H50">
        <f>PPCL_Spot!S50</f>
        <v>0</v>
      </c>
      <c r="I50">
        <f>Bawana_NG!S50</f>
        <v>18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NDMC_ISGS_exbus!BB50</f>
        <v>84.893161453473056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SUMPRODUCT(LTA!F50:AJ50,LTA!F$101:AJ$101,LTA!F$106:AJ$106)</f>
        <v>0</v>
      </c>
      <c r="U50" s="78">
        <f>SUMPRODUCT(LTA!F50:AJ50,LTA!F$102:AJ$102,LTA!F$106:AJ$106)</f>
        <v>1.73</v>
      </c>
      <c r="V50" s="108">
        <f>SUMPRODUCT(MTOA!B50:G50,MTOA!B$102:G$102,MTOA!B$106:G$106)</f>
        <v>0</v>
      </c>
      <c r="W50" s="108">
        <f>SUMPRODUCT(MTOA!B50:G50,MTOA!B$101:G$101,MTOA!B$106:G$106)</f>
        <v>0</v>
      </c>
      <c r="X50">
        <v>0</v>
      </c>
      <c r="Y50" s="75">
        <f>IEX!K50</f>
        <v>0</v>
      </c>
      <c r="Z50" s="75">
        <f>IEX!Q50</f>
        <v>0</v>
      </c>
      <c r="AA50" s="117">
        <f>STOA!K50</f>
        <v>0</v>
      </c>
      <c r="AB50" s="117">
        <f>-STOA!Q50</f>
        <v>0</v>
      </c>
      <c r="AC50">
        <f t="shared" si="0"/>
        <v>1.362565058727335</v>
      </c>
      <c r="AD50">
        <f t="shared" si="1"/>
        <v>153.47437343301527</v>
      </c>
      <c r="AE50">
        <f>'IDT-1'!E50</f>
        <v>0</v>
      </c>
      <c r="AF50" s="26"/>
      <c r="AG50">
        <f t="shared" si="2"/>
        <v>153.47437343301527</v>
      </c>
      <c r="AI50" s="75">
        <f>PXIL!K50</f>
        <v>0</v>
      </c>
      <c r="AJ50" s="75">
        <f>PXIL!Q50</f>
        <v>0</v>
      </c>
      <c r="AK50" s="75">
        <f>RTM_IEX!K50</f>
        <v>19.25</v>
      </c>
      <c r="AL50" s="75">
        <f>RTM_IEX!Q50</f>
        <v>0</v>
      </c>
      <c r="AM50" s="75">
        <f>RTM_PXI!K50</f>
        <v>0</v>
      </c>
      <c r="AN50" s="75">
        <f>RTM_PXI!Q50</f>
        <v>0</v>
      </c>
      <c r="AO50" s="192">
        <f>GDAM_IEX!K50</f>
        <v>28.88</v>
      </c>
      <c r="AP50" s="192">
        <f>GDAM_IEX!Q50</f>
        <v>0</v>
      </c>
      <c r="AQ50" s="192">
        <f>GDAM_PXI!K50</f>
        <v>0</v>
      </c>
      <c r="AR50" s="192">
        <f>GDAM_PXI!Q50</f>
        <v>0</v>
      </c>
    </row>
    <row r="51" spans="1:44">
      <c r="A51" t="s">
        <v>93</v>
      </c>
      <c r="E51">
        <f>GT_NG!S51</f>
        <v>2.0837770382695502</v>
      </c>
      <c r="F51">
        <f>GT_Spot!S51</f>
        <v>0</v>
      </c>
      <c r="G51">
        <f>PPCL_NG!S51</f>
        <v>0</v>
      </c>
      <c r="H51">
        <f>PPCL_Spot!S51</f>
        <v>0</v>
      </c>
      <c r="I51">
        <f>Bawana_NG!S51</f>
        <v>18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NDMC_ISGS_exbus!BB51</f>
        <v>84.893753433757936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SUMPRODUCT(LTA!F51:AJ51,LTA!F$101:AJ$101,LTA!F$106:AJ$106)</f>
        <v>0</v>
      </c>
      <c r="U51" s="78">
        <f>SUMPRODUCT(LTA!F51:AJ51,LTA!F$102:AJ$102,LTA!F$106:AJ$106)</f>
        <v>1.73</v>
      </c>
      <c r="V51" s="108">
        <f>SUMPRODUCT(MTOA!B51:G51,MTOA!B$102:G$102,MTOA!B$106:G$106)</f>
        <v>0</v>
      </c>
      <c r="W51" s="108">
        <f>SUMPRODUCT(MTOA!B51:G51,MTOA!B$101:G$101,MTOA!B$106:G$106)</f>
        <v>0</v>
      </c>
      <c r="X51">
        <v>0</v>
      </c>
      <c r="Y51" s="75">
        <f>IEX!K51</f>
        <v>0</v>
      </c>
      <c r="Z51" s="75">
        <f>IEX!Q51</f>
        <v>0</v>
      </c>
      <c r="AA51" s="117">
        <f>STOA!K51</f>
        <v>0</v>
      </c>
      <c r="AB51" s="117">
        <f>-STOA!Q51</f>
        <v>0</v>
      </c>
      <c r="AC51">
        <f t="shared" si="0"/>
        <v>1.4473142681538418</v>
      </c>
      <c r="AD51">
        <f t="shared" si="1"/>
        <v>163.02021620387364</v>
      </c>
      <c r="AE51">
        <f>'IDT-1'!E51</f>
        <v>0</v>
      </c>
      <c r="AF51" s="26"/>
      <c r="AG51">
        <f t="shared" si="2"/>
        <v>163.02021620387364</v>
      </c>
      <c r="AI51" s="75">
        <f>PXIL!K51</f>
        <v>0</v>
      </c>
      <c r="AJ51" s="75">
        <f>PXIL!Q51</f>
        <v>0</v>
      </c>
      <c r="AK51" s="75">
        <f>RTM_IEX!K51</f>
        <v>28.88</v>
      </c>
      <c r="AL51" s="75">
        <f>RTM_IEX!Q51</f>
        <v>0</v>
      </c>
      <c r="AM51" s="75">
        <f>RTM_PXI!K51</f>
        <v>0</v>
      </c>
      <c r="AN51" s="75">
        <f>RTM_PXI!Q51</f>
        <v>0</v>
      </c>
      <c r="AO51" s="192">
        <f>GDAM_IEX!K51</f>
        <v>28.88</v>
      </c>
      <c r="AP51" s="192">
        <f>GDAM_IEX!Q51</f>
        <v>0</v>
      </c>
      <c r="AQ51" s="192">
        <f>GDAM_PXI!K51</f>
        <v>0</v>
      </c>
      <c r="AR51" s="192">
        <f>GDAM_PXI!Q51</f>
        <v>0</v>
      </c>
    </row>
    <row r="52" spans="1:44">
      <c r="A52" t="s">
        <v>94</v>
      </c>
      <c r="E52">
        <f>GT_NG!S52</f>
        <v>2.0837770382695502</v>
      </c>
      <c r="F52">
        <f>GT_Spot!S52</f>
        <v>0</v>
      </c>
      <c r="G52">
        <f>PPCL_NG!S52</f>
        <v>0</v>
      </c>
      <c r="H52">
        <f>PPCL_Spot!S52</f>
        <v>0</v>
      </c>
      <c r="I52">
        <f>Bawana_NG!S52</f>
        <v>18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NDMC_ISGS_exbus!BB52</f>
        <v>84.893669051374687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SUMPRODUCT(LTA!F52:AJ52,LTA!F$101:AJ$101,LTA!F$106:AJ$106)</f>
        <v>0</v>
      </c>
      <c r="U52" s="78">
        <f>SUMPRODUCT(LTA!F52:AJ52,LTA!F$102:AJ$102,LTA!F$106:AJ$106)</f>
        <v>1.73</v>
      </c>
      <c r="V52" s="108">
        <f>SUMPRODUCT(MTOA!B52:G52,MTOA!B$102:G$102,MTOA!B$106:G$106)</f>
        <v>0</v>
      </c>
      <c r="W52" s="108">
        <f>SUMPRODUCT(MTOA!B52:G52,MTOA!B$101:G$101,MTOA!B$106:G$106)</f>
        <v>0</v>
      </c>
      <c r="X52">
        <v>0</v>
      </c>
      <c r="Y52" s="75">
        <f>IEX!K52</f>
        <v>0</v>
      </c>
      <c r="Z52" s="75">
        <f>IEX!Q52</f>
        <v>0</v>
      </c>
      <c r="AA52" s="117">
        <f>STOA!K52</f>
        <v>0</v>
      </c>
      <c r="AB52" s="117">
        <f>-STOA!Q52</f>
        <v>0</v>
      </c>
      <c r="AC52">
        <f t="shared" si="0"/>
        <v>1.2779135255888694</v>
      </c>
      <c r="AD52">
        <f t="shared" si="1"/>
        <v>143.93953256405536</v>
      </c>
      <c r="AE52">
        <f>'IDT-1'!E52</f>
        <v>0</v>
      </c>
      <c r="AF52" s="26"/>
      <c r="AG52">
        <f t="shared" si="2"/>
        <v>143.93953256405536</v>
      </c>
      <c r="AI52" s="75">
        <f>PXIL!K52</f>
        <v>0</v>
      </c>
      <c r="AJ52" s="75">
        <f>PXIL!Q52</f>
        <v>0</v>
      </c>
      <c r="AK52" s="75">
        <f>RTM_IEX!K52</f>
        <v>9.6300000000000008</v>
      </c>
      <c r="AL52" s="75">
        <f>RTM_IEX!Q52</f>
        <v>0</v>
      </c>
      <c r="AM52" s="75">
        <f>RTM_PXI!K52</f>
        <v>0</v>
      </c>
      <c r="AN52" s="75">
        <f>RTM_PXI!Q52</f>
        <v>0</v>
      </c>
      <c r="AO52" s="192">
        <f>GDAM_IEX!K52</f>
        <v>28.88</v>
      </c>
      <c r="AP52" s="192">
        <f>GDAM_IEX!Q52</f>
        <v>0</v>
      </c>
      <c r="AQ52" s="192">
        <f>GDAM_PXI!K52</f>
        <v>0</v>
      </c>
      <c r="AR52" s="192">
        <f>GDAM_PXI!Q52</f>
        <v>0</v>
      </c>
    </row>
    <row r="53" spans="1:44">
      <c r="A53" t="s">
        <v>95</v>
      </c>
      <c r="E53">
        <f>GT_NG!S53</f>
        <v>2.0837770382695502</v>
      </c>
      <c r="F53">
        <f>GT_Spot!S53</f>
        <v>0</v>
      </c>
      <c r="G53">
        <f>PPCL_NG!S53</f>
        <v>0</v>
      </c>
      <c r="H53">
        <f>PPCL_Spot!S53</f>
        <v>0</v>
      </c>
      <c r="I53">
        <f>Bawana_NG!S53</f>
        <v>18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NDMC_ISGS_exbus!BB53</f>
        <v>84.88350851283856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SUMPRODUCT(LTA!F53:AJ53,LTA!F$101:AJ$101,LTA!F$106:AJ$106)</f>
        <v>0</v>
      </c>
      <c r="U53" s="78">
        <f>SUMPRODUCT(LTA!F53:AJ53,LTA!F$102:AJ$102,LTA!F$106:AJ$106)</f>
        <v>1.73</v>
      </c>
      <c r="V53" s="108">
        <f>SUMPRODUCT(MTOA!B53:G53,MTOA!B$102:G$102,MTOA!B$106:G$106)</f>
        <v>0</v>
      </c>
      <c r="W53" s="108">
        <f>SUMPRODUCT(MTOA!B53:G53,MTOA!B$101:G$101,MTOA!B$106:G$106)</f>
        <v>0</v>
      </c>
      <c r="X53">
        <v>0</v>
      </c>
      <c r="Y53" s="75">
        <f>IEX!K53</f>
        <v>0</v>
      </c>
      <c r="Z53" s="75">
        <f>IEX!Q53</f>
        <v>0</v>
      </c>
      <c r="AA53" s="117">
        <f>STOA!K53</f>
        <v>0</v>
      </c>
      <c r="AB53" s="117">
        <f>-STOA!Q53</f>
        <v>0</v>
      </c>
      <c r="AC53">
        <f t="shared" si="0"/>
        <v>1.0236801128497515</v>
      </c>
      <c r="AD53">
        <f t="shared" si="1"/>
        <v>115.30360543825836</v>
      </c>
      <c r="AE53">
        <f>'IDT-1'!E53</f>
        <v>0</v>
      </c>
      <c r="AF53" s="26"/>
      <c r="AG53">
        <f t="shared" si="2"/>
        <v>115.30360543825836</v>
      </c>
      <c r="AI53" s="75">
        <f>PXIL!K53</f>
        <v>0</v>
      </c>
      <c r="AJ53" s="75">
        <f>PXIL!Q53</f>
        <v>0</v>
      </c>
      <c r="AK53" s="75">
        <f>RTM_IEX!K53</f>
        <v>0</v>
      </c>
      <c r="AL53" s="75">
        <f>RTM_IEX!Q53</f>
        <v>0</v>
      </c>
      <c r="AM53" s="75">
        <f>RTM_PXI!K53</f>
        <v>0</v>
      </c>
      <c r="AN53" s="75">
        <f>RTM_PXI!Q53</f>
        <v>0</v>
      </c>
      <c r="AO53" s="192">
        <f>GDAM_IEX!K53</f>
        <v>9.6300000000000008</v>
      </c>
      <c r="AP53" s="192">
        <f>GDAM_IEX!Q53</f>
        <v>0</v>
      </c>
      <c r="AQ53" s="192">
        <f>GDAM_PXI!K53</f>
        <v>0</v>
      </c>
      <c r="AR53" s="192">
        <f>GDAM_PXI!Q53</f>
        <v>0</v>
      </c>
    </row>
    <row r="54" spans="1:44">
      <c r="A54" t="s">
        <v>96</v>
      </c>
      <c r="E54">
        <f>GT_NG!S54</f>
        <v>2.0837770382695502</v>
      </c>
      <c r="F54">
        <f>GT_Spot!S54</f>
        <v>0</v>
      </c>
      <c r="G54">
        <f>PPCL_NG!S54</f>
        <v>0</v>
      </c>
      <c r="H54">
        <f>PPCL_Spot!S54</f>
        <v>0</v>
      </c>
      <c r="I54">
        <f>Bawana_NG!S54</f>
        <v>18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NDMC_ISGS_exbus!BB54</f>
        <v>84.873674590769468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SUMPRODUCT(LTA!F54:AJ54,LTA!F$101:AJ$101,LTA!F$106:AJ$106)</f>
        <v>0</v>
      </c>
      <c r="U54" s="78">
        <f>SUMPRODUCT(LTA!F54:AJ54,LTA!F$102:AJ$102,LTA!F$106:AJ$106)</f>
        <v>1.73</v>
      </c>
      <c r="V54" s="108">
        <f>SUMPRODUCT(MTOA!B54:G54,MTOA!B$102:G$102,MTOA!B$106:G$106)</f>
        <v>0</v>
      </c>
      <c r="W54" s="108">
        <f>SUMPRODUCT(MTOA!B54:G54,MTOA!B$101:G$101,MTOA!B$106:G$106)</f>
        <v>0</v>
      </c>
      <c r="X54">
        <v>0</v>
      </c>
      <c r="Y54" s="75">
        <f>IEX!K54</f>
        <v>0</v>
      </c>
      <c r="Z54" s="75">
        <f>IEX!Q54</f>
        <v>0</v>
      </c>
      <c r="AA54" s="117">
        <f>STOA!K54</f>
        <v>0</v>
      </c>
      <c r="AB54" s="117">
        <f>-STOA!Q54</f>
        <v>0</v>
      </c>
      <c r="AC54">
        <f t="shared" si="0"/>
        <v>1.4894655743355434</v>
      </c>
      <c r="AD54">
        <f t="shared" si="1"/>
        <v>167.76798605470344</v>
      </c>
      <c r="AE54">
        <f>'IDT-1'!E54</f>
        <v>0</v>
      </c>
      <c r="AF54" s="26"/>
      <c r="AG54">
        <f t="shared" si="2"/>
        <v>167.76798605470344</v>
      </c>
      <c r="AI54" s="75">
        <f>PXIL!K54</f>
        <v>0</v>
      </c>
      <c r="AJ54" s="75">
        <f>PXIL!Q54</f>
        <v>0</v>
      </c>
      <c r="AK54" s="75">
        <f>RTM_IEX!K54</f>
        <v>33.69</v>
      </c>
      <c r="AL54" s="75">
        <f>RTM_IEX!Q54</f>
        <v>0</v>
      </c>
      <c r="AM54" s="75">
        <f>RTM_PXI!K54</f>
        <v>0</v>
      </c>
      <c r="AN54" s="75">
        <f>RTM_PXI!Q54</f>
        <v>0</v>
      </c>
      <c r="AO54" s="192">
        <f>GDAM_IEX!K54</f>
        <v>28.88</v>
      </c>
      <c r="AP54" s="192">
        <f>GDAM_IEX!Q54</f>
        <v>0</v>
      </c>
      <c r="AQ54" s="192">
        <f>GDAM_PXI!K54</f>
        <v>0</v>
      </c>
      <c r="AR54" s="192">
        <f>GDAM_PXI!Q54</f>
        <v>0</v>
      </c>
    </row>
    <row r="55" spans="1:44">
      <c r="A55" t="s">
        <v>97</v>
      </c>
      <c r="E55">
        <f>GT_NG!S55</f>
        <v>2.0837770382695502</v>
      </c>
      <c r="F55">
        <f>GT_Spot!S55</f>
        <v>0</v>
      </c>
      <c r="G55">
        <f>PPCL_NG!S55</f>
        <v>0</v>
      </c>
      <c r="H55">
        <f>PPCL_Spot!S55</f>
        <v>0</v>
      </c>
      <c r="I55">
        <f>Bawana_NG!S55</f>
        <v>18.609124317711274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NDMC_ISGS_exbus!BB55</f>
        <v>84.873273936955599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SUMPRODUCT(LTA!F55:AJ55,LTA!F$101:AJ$101,LTA!F$106:AJ$106)</f>
        <v>0</v>
      </c>
      <c r="U55" s="78">
        <f>SUMPRODUCT(LTA!F55:AJ55,LTA!F$102:AJ$102,LTA!F$106:AJ$106)</f>
        <v>1.73</v>
      </c>
      <c r="V55" s="108">
        <f>SUMPRODUCT(MTOA!B55:G55,MTOA!B$102:G$102,MTOA!B$106:G$106)</f>
        <v>0</v>
      </c>
      <c r="W55" s="108">
        <f>SUMPRODUCT(MTOA!B55:G55,MTOA!B$101:G$101,MTOA!B$106:G$106)</f>
        <v>0</v>
      </c>
      <c r="X55">
        <v>0</v>
      </c>
      <c r="Y55" s="75">
        <f>IEX!K55</f>
        <v>0</v>
      </c>
      <c r="Z55" s="75">
        <f>IEX!Q55</f>
        <v>0</v>
      </c>
      <c r="AA55" s="117">
        <f>STOA!K55</f>
        <v>0</v>
      </c>
      <c r="AB55" s="117">
        <f>-STOA!Q55</f>
        <v>0</v>
      </c>
      <c r="AC55">
        <f t="shared" si="0"/>
        <v>1.3678383425778406</v>
      </c>
      <c r="AD55">
        <f t="shared" si="1"/>
        <v>154.0683369503586</v>
      </c>
      <c r="AE55">
        <f>'IDT-1'!E55</f>
        <v>0</v>
      </c>
      <c r="AF55" s="26"/>
      <c r="AG55">
        <f t="shared" si="2"/>
        <v>154.0683369503586</v>
      </c>
      <c r="AI55" s="75">
        <f>PXIL!K55</f>
        <v>0</v>
      </c>
      <c r="AJ55" s="75">
        <f>PXIL!Q55</f>
        <v>0</v>
      </c>
      <c r="AK55" s="75">
        <f>RTM_IEX!K55</f>
        <v>19.260000000000002</v>
      </c>
      <c r="AL55" s="75">
        <f>RTM_IEX!Q55</f>
        <v>0</v>
      </c>
      <c r="AM55" s="75">
        <f>RTM_PXI!K55</f>
        <v>0</v>
      </c>
      <c r="AN55" s="75">
        <f>RTM_PXI!Q55</f>
        <v>0</v>
      </c>
      <c r="AO55" s="192">
        <f>GDAM_IEX!K55</f>
        <v>28.88</v>
      </c>
      <c r="AP55" s="192">
        <f>GDAM_IEX!Q55</f>
        <v>0</v>
      </c>
      <c r="AQ55" s="192">
        <f>GDAM_PXI!K55</f>
        <v>0</v>
      </c>
      <c r="AR55" s="192">
        <f>GDAM_PXI!Q55</f>
        <v>0</v>
      </c>
    </row>
    <row r="56" spans="1:44">
      <c r="A56" t="s">
        <v>98</v>
      </c>
      <c r="E56">
        <f>GT_NG!S56</f>
        <v>2.0837770382695502</v>
      </c>
      <c r="F56">
        <f>GT_Spot!S56</f>
        <v>0</v>
      </c>
      <c r="G56">
        <f>PPCL_NG!S56</f>
        <v>0</v>
      </c>
      <c r="H56">
        <f>PPCL_Spot!S56</f>
        <v>0</v>
      </c>
      <c r="I56">
        <f>Bawana_NG!S56</f>
        <v>18.609124317711274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NDMC_ISGS_exbus!BB56</f>
        <v>84.913313702689095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SUMPRODUCT(LTA!F56:AJ56,LTA!F$101:AJ$101,LTA!F$106:AJ$106)</f>
        <v>0</v>
      </c>
      <c r="U56" s="78">
        <f>SUMPRODUCT(LTA!F56:AJ56,LTA!F$102:AJ$102,LTA!F$106:AJ$106)</f>
        <v>1.73</v>
      </c>
      <c r="V56" s="108">
        <f>SUMPRODUCT(MTOA!B56:G56,MTOA!B$102:G$102,MTOA!B$106:G$106)</f>
        <v>0</v>
      </c>
      <c r="W56" s="108">
        <f>SUMPRODUCT(MTOA!B56:G56,MTOA!B$101:G$101,MTOA!B$106:G$106)</f>
        <v>0</v>
      </c>
      <c r="X56">
        <v>0</v>
      </c>
      <c r="Y56" s="75">
        <f>IEX!K56</f>
        <v>0</v>
      </c>
      <c r="Z56" s="75">
        <f>IEX!Q56</f>
        <v>0</v>
      </c>
      <c r="AA56" s="117">
        <f>STOA!K56</f>
        <v>0</v>
      </c>
      <c r="AB56" s="117">
        <f>-STOA!Q56</f>
        <v>0</v>
      </c>
      <c r="AC56">
        <f t="shared" si="0"/>
        <v>1.4528466925162953</v>
      </c>
      <c r="AD56">
        <f t="shared" si="1"/>
        <v>163.64336836615362</v>
      </c>
      <c r="AE56">
        <f>'IDT-1'!E56</f>
        <v>0</v>
      </c>
      <c r="AF56" s="26"/>
      <c r="AG56">
        <f t="shared" si="2"/>
        <v>163.64336836615362</v>
      </c>
      <c r="AI56" s="75">
        <f>PXIL!K56</f>
        <v>0</v>
      </c>
      <c r="AJ56" s="75">
        <f>PXIL!Q56</f>
        <v>0</v>
      </c>
      <c r="AK56" s="75">
        <f>RTM_IEX!K56</f>
        <v>28.88</v>
      </c>
      <c r="AL56" s="75">
        <f>RTM_IEX!Q56</f>
        <v>0</v>
      </c>
      <c r="AM56" s="75">
        <f>RTM_PXI!K56</f>
        <v>0</v>
      </c>
      <c r="AN56" s="75">
        <f>RTM_PXI!Q56</f>
        <v>0</v>
      </c>
      <c r="AO56" s="192">
        <f>GDAM_IEX!K56</f>
        <v>28.88</v>
      </c>
      <c r="AP56" s="192">
        <f>GDAM_IEX!Q56</f>
        <v>0</v>
      </c>
      <c r="AQ56" s="192">
        <f>GDAM_PXI!K56</f>
        <v>0</v>
      </c>
      <c r="AR56" s="192">
        <f>GDAM_PXI!Q56</f>
        <v>0</v>
      </c>
    </row>
    <row r="57" spans="1:44">
      <c r="A57" t="s">
        <v>99</v>
      </c>
      <c r="E57">
        <f>GT_NG!S57</f>
        <v>2.0837770382695502</v>
      </c>
      <c r="F57">
        <f>GT_Spot!S57</f>
        <v>0</v>
      </c>
      <c r="G57">
        <f>PPCL_NG!S57</f>
        <v>0</v>
      </c>
      <c r="H57">
        <f>PPCL_Spot!S57</f>
        <v>0</v>
      </c>
      <c r="I57">
        <f>Bawana_NG!S57</f>
        <v>18.609124317711274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NDMC_ISGS_exbus!BB57</f>
        <v>84.913273936955619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SUMPRODUCT(LTA!F57:AJ57,LTA!F$101:AJ$101,LTA!F$106:AJ$106)</f>
        <v>0</v>
      </c>
      <c r="U57" s="78">
        <f>SUMPRODUCT(LTA!F57:AJ57,LTA!F$102:AJ$102,LTA!F$106:AJ$106)</f>
        <v>1.73</v>
      </c>
      <c r="V57" s="108">
        <f>SUMPRODUCT(MTOA!B57:G57,MTOA!B$102:G$102,MTOA!B$106:G$106)</f>
        <v>0</v>
      </c>
      <c r="W57" s="108">
        <f>SUMPRODUCT(MTOA!B57:G57,MTOA!B$101:G$101,MTOA!B$106:G$106)</f>
        <v>0</v>
      </c>
      <c r="X57">
        <v>0</v>
      </c>
      <c r="Y57" s="75">
        <f>IEX!K57</f>
        <v>0</v>
      </c>
      <c r="Z57" s="75">
        <f>IEX!Q57</f>
        <v>0</v>
      </c>
      <c r="AA57" s="117">
        <f>STOA!K57</f>
        <v>0</v>
      </c>
      <c r="AB57" s="117">
        <f>-STOA!Q57</f>
        <v>0</v>
      </c>
      <c r="AC57">
        <f t="shared" si="0"/>
        <v>1.3681023425778407</v>
      </c>
      <c r="AD57">
        <f t="shared" si="1"/>
        <v>154.09807295035861</v>
      </c>
      <c r="AE57">
        <f>'IDT-1'!E57</f>
        <v>0</v>
      </c>
      <c r="AF57" s="26"/>
      <c r="AG57">
        <f t="shared" si="2"/>
        <v>154.09807295035861</v>
      </c>
      <c r="AI57" s="75">
        <f>PXIL!K57</f>
        <v>0</v>
      </c>
      <c r="AJ57" s="75">
        <f>PXIL!Q57</f>
        <v>0</v>
      </c>
      <c r="AK57" s="75">
        <f>RTM_IEX!K57</f>
        <v>19.25</v>
      </c>
      <c r="AL57" s="75">
        <f>RTM_IEX!Q57</f>
        <v>0</v>
      </c>
      <c r="AM57" s="75">
        <f>RTM_PXI!K57</f>
        <v>0</v>
      </c>
      <c r="AN57" s="75">
        <f>RTM_PXI!Q57</f>
        <v>0</v>
      </c>
      <c r="AO57" s="192">
        <f>GDAM_IEX!K57</f>
        <v>28.88</v>
      </c>
      <c r="AP57" s="192">
        <f>GDAM_IEX!Q57</f>
        <v>0</v>
      </c>
      <c r="AQ57" s="192">
        <f>GDAM_PXI!K57</f>
        <v>0</v>
      </c>
      <c r="AR57" s="192">
        <f>GDAM_PXI!Q57</f>
        <v>0</v>
      </c>
    </row>
    <row r="58" spans="1:44">
      <c r="A58" t="s">
        <v>100</v>
      </c>
      <c r="E58">
        <f>GT_NG!S58</f>
        <v>2.0837770382695502</v>
      </c>
      <c r="F58">
        <f>GT_Spot!S58</f>
        <v>0</v>
      </c>
      <c r="G58">
        <f>PPCL_NG!S58</f>
        <v>0</v>
      </c>
      <c r="H58">
        <f>PPCL_Spot!S58</f>
        <v>0</v>
      </c>
      <c r="I58">
        <f>Bawana_NG!S58</f>
        <v>18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NDMC_ISGS_exbus!BB58</f>
        <v>85.003557523253932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SUMPRODUCT(LTA!F58:AJ58,LTA!F$101:AJ$101,LTA!F$106:AJ$106)</f>
        <v>0</v>
      </c>
      <c r="U58" s="78">
        <f>SUMPRODUCT(LTA!F58:AJ58,LTA!F$102:AJ$102,LTA!F$106:AJ$106)</f>
        <v>1.73</v>
      </c>
      <c r="V58" s="108">
        <f>SUMPRODUCT(MTOA!B58:G58,MTOA!B$102:G$102,MTOA!B$106:G$106)</f>
        <v>0</v>
      </c>
      <c r="W58" s="108">
        <f>SUMPRODUCT(MTOA!B58:G58,MTOA!B$101:G$101,MTOA!B$106:G$106)</f>
        <v>0</v>
      </c>
      <c r="X58">
        <v>0</v>
      </c>
      <c r="Y58" s="75">
        <f>IEX!K58</f>
        <v>0</v>
      </c>
      <c r="Z58" s="75">
        <f>IEX!Q58</f>
        <v>0</v>
      </c>
      <c r="AA58" s="117">
        <f>STOA!K58</f>
        <v>0</v>
      </c>
      <c r="AB58" s="117">
        <f>-STOA!Q58</f>
        <v>0</v>
      </c>
      <c r="AC58">
        <f t="shared" si="0"/>
        <v>1.0247365441414067</v>
      </c>
      <c r="AD58">
        <f t="shared" si="1"/>
        <v>115.42259801738207</v>
      </c>
      <c r="AE58">
        <f>'IDT-1'!E58</f>
        <v>0</v>
      </c>
      <c r="AF58" s="26"/>
      <c r="AG58">
        <f t="shared" si="2"/>
        <v>115.42259801738207</v>
      </c>
      <c r="AI58" s="75">
        <f>PXIL!K58</f>
        <v>0</v>
      </c>
      <c r="AJ58" s="75">
        <f>PXIL!Q58</f>
        <v>0</v>
      </c>
      <c r="AK58" s="75">
        <f>RTM_IEX!K58</f>
        <v>0</v>
      </c>
      <c r="AL58" s="75">
        <f>RTM_IEX!Q58</f>
        <v>0</v>
      </c>
      <c r="AM58" s="75">
        <f>RTM_PXI!K58</f>
        <v>0</v>
      </c>
      <c r="AN58" s="75">
        <f>RTM_PXI!Q58</f>
        <v>0</v>
      </c>
      <c r="AO58" s="192">
        <f>GDAM_IEX!K58</f>
        <v>9.6300000000000008</v>
      </c>
      <c r="AP58" s="192">
        <f>GDAM_IEX!Q58</f>
        <v>0</v>
      </c>
      <c r="AQ58" s="192">
        <f>GDAM_PXI!K58</f>
        <v>0</v>
      </c>
      <c r="AR58" s="192">
        <f>GDAM_PXI!Q58</f>
        <v>0</v>
      </c>
    </row>
    <row r="59" spans="1:44">
      <c r="A59" t="s">
        <v>101</v>
      </c>
      <c r="E59">
        <f>GT_NG!S59</f>
        <v>2.0837770382695502</v>
      </c>
      <c r="F59">
        <f>GT_Spot!S59</f>
        <v>0</v>
      </c>
      <c r="G59">
        <f>PPCL_NG!S59</f>
        <v>0</v>
      </c>
      <c r="H59">
        <f>PPCL_Spot!S59</f>
        <v>0</v>
      </c>
      <c r="I59">
        <f>Bawana_NG!S59</f>
        <v>18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NDMC_ISGS_exbus!BB59</f>
        <v>84.893024614653797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SUMPRODUCT(LTA!F59:AJ59,LTA!F$101:AJ$101,LTA!F$106:AJ$106)</f>
        <v>0</v>
      </c>
      <c r="U59" s="78">
        <f>SUMPRODUCT(LTA!F59:AJ59,LTA!F$102:AJ$102,LTA!F$106:AJ$106)</f>
        <v>1.73</v>
      </c>
      <c r="V59" s="108">
        <f>SUMPRODUCT(MTOA!B59:G59,MTOA!B$102:G$102,MTOA!B$106:G$106)</f>
        <v>0</v>
      </c>
      <c r="W59" s="108">
        <f>SUMPRODUCT(MTOA!B59:G59,MTOA!B$101:G$101,MTOA!B$106:G$106)</f>
        <v>0</v>
      </c>
      <c r="X59">
        <v>0</v>
      </c>
      <c r="Y59" s="75">
        <f>IEX!K59</f>
        <v>0</v>
      </c>
      <c r="Z59" s="75">
        <f>IEX!Q59</f>
        <v>0</v>
      </c>
      <c r="AA59" s="117">
        <f>STOA!K59</f>
        <v>0</v>
      </c>
      <c r="AB59" s="117">
        <f>-STOA!Q59</f>
        <v>0</v>
      </c>
      <c r="AC59">
        <f t="shared" si="0"/>
        <v>1.4896358545457256</v>
      </c>
      <c r="AD59">
        <f t="shared" si="1"/>
        <v>167.7871657983776</v>
      </c>
      <c r="AE59">
        <f>'IDT-1'!E59</f>
        <v>0</v>
      </c>
      <c r="AF59" s="26"/>
      <c r="AG59">
        <f t="shared" si="2"/>
        <v>167.7871657983776</v>
      </c>
      <c r="AI59" s="75">
        <f>PXIL!K59</f>
        <v>0</v>
      </c>
      <c r="AJ59" s="75">
        <f>PXIL!Q59</f>
        <v>0</v>
      </c>
      <c r="AK59" s="75">
        <f>RTM_IEX!K59</f>
        <v>33.69</v>
      </c>
      <c r="AL59" s="75">
        <f>RTM_IEX!Q59</f>
        <v>0</v>
      </c>
      <c r="AM59" s="75">
        <f>RTM_PXI!K59</f>
        <v>0</v>
      </c>
      <c r="AN59" s="75">
        <f>RTM_PXI!Q59</f>
        <v>0</v>
      </c>
      <c r="AO59" s="192">
        <f>GDAM_IEX!K59</f>
        <v>28.88</v>
      </c>
      <c r="AP59" s="192">
        <f>GDAM_IEX!Q59</f>
        <v>0</v>
      </c>
      <c r="AQ59" s="192">
        <f>GDAM_PXI!K59</f>
        <v>0</v>
      </c>
      <c r="AR59" s="192">
        <f>GDAM_PXI!Q59</f>
        <v>0</v>
      </c>
    </row>
    <row r="60" spans="1:44">
      <c r="A60" t="s">
        <v>102</v>
      </c>
      <c r="E60">
        <f>GT_NG!S60</f>
        <v>2.0837770382695502</v>
      </c>
      <c r="F60">
        <f>GT_Spot!S60</f>
        <v>0</v>
      </c>
      <c r="G60">
        <f>PPCL_NG!S60</f>
        <v>0</v>
      </c>
      <c r="H60">
        <f>PPCL_Spot!S60</f>
        <v>0</v>
      </c>
      <c r="I60">
        <f>Bawana_NG!S60</f>
        <v>18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NDMC_ISGS_exbus!BB60</f>
        <v>84.953024614653799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SUMPRODUCT(LTA!F60:AJ60,LTA!F$101:AJ$101,LTA!F$106:AJ$106)</f>
        <v>0</v>
      </c>
      <c r="U60" s="78">
        <f>SUMPRODUCT(LTA!F60:AJ60,LTA!F$102:AJ$102,LTA!F$106:AJ$106)</f>
        <v>1.73</v>
      </c>
      <c r="V60" s="108">
        <f>SUMPRODUCT(MTOA!B60:G60,MTOA!B$102:G$102,MTOA!B$106:G$106)</f>
        <v>0</v>
      </c>
      <c r="W60" s="108">
        <f>SUMPRODUCT(MTOA!B60:G60,MTOA!B$101:G$101,MTOA!B$106:G$106)</f>
        <v>0</v>
      </c>
      <c r="X60">
        <v>0</v>
      </c>
      <c r="Y60" s="75">
        <f>IEX!K60</f>
        <v>0</v>
      </c>
      <c r="Z60" s="75">
        <f>IEX!Q60</f>
        <v>0</v>
      </c>
      <c r="AA60" s="117">
        <f>STOA!K60</f>
        <v>0</v>
      </c>
      <c r="AB60" s="117">
        <f>-STOA!Q60</f>
        <v>0</v>
      </c>
      <c r="AC60">
        <f t="shared" si="0"/>
        <v>1.3630918545457256</v>
      </c>
      <c r="AD60">
        <f t="shared" si="1"/>
        <v>153.53370979837763</v>
      </c>
      <c r="AE60">
        <f>'IDT-1'!E60</f>
        <v>0</v>
      </c>
      <c r="AF60" s="26"/>
      <c r="AG60">
        <f t="shared" si="2"/>
        <v>153.53370979837763</v>
      </c>
      <c r="AI60" s="75">
        <f>PXIL!K60</f>
        <v>0</v>
      </c>
      <c r="AJ60" s="75">
        <f>PXIL!Q60</f>
        <v>0</v>
      </c>
      <c r="AK60" s="75">
        <f>RTM_IEX!K60</f>
        <v>19.25</v>
      </c>
      <c r="AL60" s="75">
        <f>RTM_IEX!Q60</f>
        <v>0</v>
      </c>
      <c r="AM60" s="75">
        <f>RTM_PXI!K60</f>
        <v>0</v>
      </c>
      <c r="AN60" s="75">
        <f>RTM_PXI!Q60</f>
        <v>0</v>
      </c>
      <c r="AO60" s="192">
        <f>GDAM_IEX!K60</f>
        <v>28.88</v>
      </c>
      <c r="AP60" s="192">
        <f>GDAM_IEX!Q60</f>
        <v>0</v>
      </c>
      <c r="AQ60" s="192">
        <f>GDAM_PXI!K60</f>
        <v>0</v>
      </c>
      <c r="AR60" s="192">
        <f>GDAM_PXI!Q60</f>
        <v>0</v>
      </c>
    </row>
    <row r="61" spans="1:44">
      <c r="A61" t="s">
        <v>103</v>
      </c>
      <c r="E61">
        <f>GT_NG!S61</f>
        <v>2.0837770382695502</v>
      </c>
      <c r="F61">
        <f>GT_Spot!S61</f>
        <v>0</v>
      </c>
      <c r="G61">
        <f>PPCL_NG!S61</f>
        <v>0</v>
      </c>
      <c r="H61">
        <f>PPCL_Spot!S61</f>
        <v>0</v>
      </c>
      <c r="I61">
        <f>Bawana_NG!S61</f>
        <v>18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NDMC_ISGS_exbus!BB61</f>
        <v>85.014522104060319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SUMPRODUCT(LTA!F61:AJ61,LTA!F$101:AJ$101,LTA!F$106:AJ$106)</f>
        <v>0</v>
      </c>
      <c r="U61" s="78">
        <f>SUMPRODUCT(LTA!F61:AJ61,LTA!F$102:AJ$102,LTA!F$106:AJ$106)</f>
        <v>1.73</v>
      </c>
      <c r="V61" s="108">
        <f>SUMPRODUCT(MTOA!B61:G61,MTOA!B$102:G$102,MTOA!B$106:G$106)</f>
        <v>0</v>
      </c>
      <c r="W61" s="108">
        <f>SUMPRODUCT(MTOA!B61:G61,MTOA!B$101:G$101,MTOA!B$106:G$106)</f>
        <v>0</v>
      </c>
      <c r="X61">
        <v>0</v>
      </c>
      <c r="Y61" s="75">
        <f>IEX!K61</f>
        <v>0</v>
      </c>
      <c r="Z61" s="75">
        <f>IEX!Q61</f>
        <v>0</v>
      </c>
      <c r="AA61" s="117">
        <f>STOA!K61</f>
        <v>0</v>
      </c>
      <c r="AB61" s="117">
        <f>-STOA!Q61</f>
        <v>0</v>
      </c>
      <c r="AC61">
        <f t="shared" si="0"/>
        <v>1.4483770324525027</v>
      </c>
      <c r="AD61">
        <f t="shared" si="1"/>
        <v>163.13992210987738</v>
      </c>
      <c r="AE61">
        <f>'IDT-1'!E61</f>
        <v>0</v>
      </c>
      <c r="AF61" s="26"/>
      <c r="AG61">
        <f t="shared" si="2"/>
        <v>163.13992210987738</v>
      </c>
      <c r="AI61" s="75">
        <f>PXIL!K61</f>
        <v>0</v>
      </c>
      <c r="AJ61" s="75">
        <f>PXIL!Q61</f>
        <v>0</v>
      </c>
      <c r="AK61" s="75">
        <f>RTM_IEX!K61</f>
        <v>28.88</v>
      </c>
      <c r="AL61" s="75">
        <f>RTM_IEX!Q61</f>
        <v>0</v>
      </c>
      <c r="AM61" s="75">
        <f>RTM_PXI!K61</f>
        <v>0</v>
      </c>
      <c r="AN61" s="75">
        <f>RTM_PXI!Q61</f>
        <v>0</v>
      </c>
      <c r="AO61" s="192">
        <f>GDAM_IEX!K61</f>
        <v>28.88</v>
      </c>
      <c r="AP61" s="192">
        <f>GDAM_IEX!Q61</f>
        <v>0</v>
      </c>
      <c r="AQ61" s="192">
        <f>GDAM_PXI!K61</f>
        <v>0</v>
      </c>
      <c r="AR61" s="192">
        <f>GDAM_PXI!Q61</f>
        <v>0</v>
      </c>
    </row>
    <row r="62" spans="1:44">
      <c r="A62" t="s">
        <v>104</v>
      </c>
      <c r="E62">
        <f>GT_NG!S62</f>
        <v>2.0837770382695502</v>
      </c>
      <c r="F62">
        <f>GT_Spot!S62</f>
        <v>0</v>
      </c>
      <c r="G62">
        <f>PPCL_NG!S62</f>
        <v>0</v>
      </c>
      <c r="H62">
        <f>PPCL_Spot!S62</f>
        <v>0</v>
      </c>
      <c r="I62">
        <f>Bawana_NG!S62</f>
        <v>18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NDMC_ISGS_exbus!BB62</f>
        <v>84.964522104060322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SUMPRODUCT(LTA!F62:AJ62,LTA!F$101:AJ$101,LTA!F$106:AJ$106)</f>
        <v>0</v>
      </c>
      <c r="U62" s="78">
        <f>SUMPRODUCT(LTA!F62:AJ62,LTA!F$102:AJ$102,LTA!F$106:AJ$106)</f>
        <v>1.73</v>
      </c>
      <c r="V62" s="108">
        <f>SUMPRODUCT(MTOA!B62:G62,MTOA!B$102:G$102,MTOA!B$106:G$106)</f>
        <v>0</v>
      </c>
      <c r="W62" s="108">
        <f>SUMPRODUCT(MTOA!B62:G62,MTOA!B$101:G$101,MTOA!B$106:G$106)</f>
        <v>0</v>
      </c>
      <c r="X62">
        <v>0</v>
      </c>
      <c r="Y62" s="75">
        <f>IEX!K62</f>
        <v>0</v>
      </c>
      <c r="Z62" s="75">
        <f>IEX!Q62</f>
        <v>0</v>
      </c>
      <c r="AA62" s="117">
        <f>STOA!K62</f>
        <v>0</v>
      </c>
      <c r="AB62" s="117">
        <f>-STOA!Q62</f>
        <v>0</v>
      </c>
      <c r="AC62">
        <f t="shared" si="0"/>
        <v>1.363193032452503</v>
      </c>
      <c r="AD62">
        <f t="shared" si="1"/>
        <v>153.54510610987737</v>
      </c>
      <c r="AE62">
        <f>'IDT-1'!E62</f>
        <v>0</v>
      </c>
      <c r="AF62" s="26"/>
      <c r="AG62">
        <f t="shared" si="2"/>
        <v>153.54510610987737</v>
      </c>
      <c r="AI62" s="75">
        <f>PXIL!K62</f>
        <v>0</v>
      </c>
      <c r="AJ62" s="75">
        <f>PXIL!Q62</f>
        <v>0</v>
      </c>
      <c r="AK62" s="75">
        <f>RTM_IEX!K62</f>
        <v>19.25</v>
      </c>
      <c r="AL62" s="75">
        <f>RTM_IEX!Q62</f>
        <v>0</v>
      </c>
      <c r="AM62" s="75">
        <f>RTM_PXI!K62</f>
        <v>0</v>
      </c>
      <c r="AN62" s="75">
        <f>RTM_PXI!Q62</f>
        <v>0</v>
      </c>
      <c r="AO62" s="192">
        <f>GDAM_IEX!K62</f>
        <v>28.88</v>
      </c>
      <c r="AP62" s="192">
        <f>GDAM_IEX!Q62</f>
        <v>0</v>
      </c>
      <c r="AQ62" s="192">
        <f>GDAM_PXI!K62</f>
        <v>0</v>
      </c>
      <c r="AR62" s="192">
        <f>GDAM_PXI!Q62</f>
        <v>0</v>
      </c>
    </row>
    <row r="63" spans="1:44">
      <c r="A63" t="s">
        <v>105</v>
      </c>
      <c r="E63">
        <f>GT_NG!S63</f>
        <v>2.0573141486810549</v>
      </c>
      <c r="F63">
        <f>GT_Spot!S63</f>
        <v>0</v>
      </c>
      <c r="G63">
        <f>PPCL_NG!S63</f>
        <v>0</v>
      </c>
      <c r="H63">
        <f>PPCL_Spot!S63</f>
        <v>0</v>
      </c>
      <c r="I63">
        <f>Bawana_NG!S63</f>
        <v>18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NDMC_ISGS_exbus!BB63</f>
        <v>85.034861952773269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SUMPRODUCT(LTA!F63:AJ63,LTA!F$101:AJ$101,LTA!F$106:AJ$106)</f>
        <v>0</v>
      </c>
      <c r="U63" s="78">
        <f>SUMPRODUCT(LTA!F63:AJ63,LTA!F$102:AJ$102,LTA!F$106:AJ$106)</f>
        <v>1.73</v>
      </c>
      <c r="V63" s="108">
        <f>SUMPRODUCT(MTOA!B63:G63,MTOA!B$102:G$102,MTOA!B$106:G$106)</f>
        <v>0</v>
      </c>
      <c r="W63" s="108">
        <f>SUMPRODUCT(MTOA!B63:G63,MTOA!B$101:G$101,MTOA!B$106:G$106)</f>
        <v>0</v>
      </c>
      <c r="X63">
        <v>0</v>
      </c>
      <c r="Y63" s="75">
        <f>IEX!K63</f>
        <v>0</v>
      </c>
      <c r="Z63" s="75">
        <f>IEX!Q63</f>
        <v>0</v>
      </c>
      <c r="AA63" s="117">
        <f>STOA!K63</f>
        <v>0</v>
      </c>
      <c r="AB63" s="117">
        <f>-STOA!Q63</f>
        <v>0</v>
      </c>
      <c r="AC63">
        <f t="shared" si="0"/>
        <v>0.98236314969279825</v>
      </c>
      <c r="AD63">
        <f t="shared" si="1"/>
        <v>110.64981295176153</v>
      </c>
      <c r="AE63">
        <f>'IDT-1'!E63</f>
        <v>0</v>
      </c>
      <c r="AF63" s="26"/>
      <c r="AG63">
        <f t="shared" si="2"/>
        <v>110.64981295176153</v>
      </c>
      <c r="AI63" s="75">
        <f>PXIL!K63</f>
        <v>0</v>
      </c>
      <c r="AJ63" s="75">
        <f>PXIL!Q63</f>
        <v>0</v>
      </c>
      <c r="AK63" s="75">
        <f>RTM_IEX!K63</f>
        <v>0</v>
      </c>
      <c r="AL63" s="75">
        <f>RTM_IEX!Q63</f>
        <v>0</v>
      </c>
      <c r="AM63" s="75">
        <f>RTM_PXI!K63</f>
        <v>0</v>
      </c>
      <c r="AN63" s="75">
        <f>RTM_PXI!Q63</f>
        <v>0</v>
      </c>
      <c r="AO63" s="192">
        <f>GDAM_IEX!K63</f>
        <v>4.8099999999999996</v>
      </c>
      <c r="AP63" s="192">
        <f>GDAM_IEX!Q63</f>
        <v>0</v>
      </c>
      <c r="AQ63" s="192">
        <f>GDAM_PXI!K63</f>
        <v>0</v>
      </c>
      <c r="AR63" s="192">
        <f>GDAM_PXI!Q63</f>
        <v>0</v>
      </c>
    </row>
    <row r="64" spans="1:44">
      <c r="A64" t="s">
        <v>106</v>
      </c>
      <c r="E64">
        <f>GT_NG!S64</f>
        <v>2.0573141486810549</v>
      </c>
      <c r="F64">
        <f>GT_Spot!S64</f>
        <v>0</v>
      </c>
      <c r="G64">
        <f>PPCL_NG!S64</f>
        <v>0</v>
      </c>
      <c r="H64">
        <f>PPCL_Spot!S64</f>
        <v>0</v>
      </c>
      <c r="I64">
        <f>Bawana_NG!S64</f>
        <v>18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NDMC_ISGS_exbus!BB64</f>
        <v>85.034861952773269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SUMPRODUCT(LTA!F64:AJ64,LTA!F$101:AJ$101,LTA!F$106:AJ$106)</f>
        <v>0</v>
      </c>
      <c r="U64" s="78">
        <f>SUMPRODUCT(LTA!F64:AJ64,LTA!F$102:AJ$102,LTA!F$106:AJ$106)</f>
        <v>1.73</v>
      </c>
      <c r="V64" s="108">
        <f>SUMPRODUCT(MTOA!B64:G64,MTOA!B$102:G$102,MTOA!B$106:G$106)</f>
        <v>0</v>
      </c>
      <c r="W64" s="108">
        <f>SUMPRODUCT(MTOA!B64:G64,MTOA!B$101:G$101,MTOA!B$106:G$106)</f>
        <v>0</v>
      </c>
      <c r="X64">
        <v>0</v>
      </c>
      <c r="Y64" s="75">
        <f>IEX!K64</f>
        <v>0</v>
      </c>
      <c r="Z64" s="75">
        <f>IEX!Q64</f>
        <v>0</v>
      </c>
      <c r="AA64" s="117">
        <f>STOA!K64</f>
        <v>0</v>
      </c>
      <c r="AB64" s="117">
        <f>-STOA!Q64</f>
        <v>0</v>
      </c>
      <c r="AC64">
        <f t="shared" si="0"/>
        <v>1.4483231496927982</v>
      </c>
      <c r="AD64">
        <f t="shared" si="1"/>
        <v>163.13385295176153</v>
      </c>
      <c r="AE64">
        <f>'IDT-1'!E64</f>
        <v>0</v>
      </c>
      <c r="AF64" s="26"/>
      <c r="AG64">
        <f t="shared" si="2"/>
        <v>163.13385295176153</v>
      </c>
      <c r="AI64" s="75">
        <f>PXIL!K64</f>
        <v>0</v>
      </c>
      <c r="AJ64" s="75">
        <f>PXIL!Q64</f>
        <v>0</v>
      </c>
      <c r="AK64" s="75">
        <f>RTM_IEX!K64</f>
        <v>28.88</v>
      </c>
      <c r="AL64" s="75">
        <f>RTM_IEX!Q64</f>
        <v>0</v>
      </c>
      <c r="AM64" s="75">
        <f>RTM_PXI!K64</f>
        <v>0</v>
      </c>
      <c r="AN64" s="75">
        <f>RTM_PXI!Q64</f>
        <v>0</v>
      </c>
      <c r="AO64" s="192">
        <f>GDAM_IEX!K64</f>
        <v>28.88</v>
      </c>
      <c r="AP64" s="192">
        <f>GDAM_IEX!Q64</f>
        <v>0</v>
      </c>
      <c r="AQ64" s="192">
        <f>GDAM_PXI!K64</f>
        <v>0</v>
      </c>
      <c r="AR64" s="192">
        <f>GDAM_PXI!Q64</f>
        <v>0</v>
      </c>
    </row>
    <row r="65" spans="1:44">
      <c r="A65" t="s">
        <v>107</v>
      </c>
      <c r="E65">
        <f>GT_NG!S65</f>
        <v>2.0573141486810549</v>
      </c>
      <c r="F65">
        <f>GT_Spot!S65</f>
        <v>0</v>
      </c>
      <c r="G65">
        <f>PPCL_NG!S65</f>
        <v>0</v>
      </c>
      <c r="H65">
        <f>PPCL_Spot!S65</f>
        <v>0</v>
      </c>
      <c r="I65">
        <f>Bawana_NG!S65</f>
        <v>18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NDMC_ISGS_exbus!BB65</f>
        <v>85.073207348573646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SUMPRODUCT(LTA!F65:AJ65,LTA!F$101:AJ$101,LTA!F$106:AJ$106)</f>
        <v>0</v>
      </c>
      <c r="U65" s="78">
        <f>SUMPRODUCT(LTA!F65:AJ65,LTA!F$102:AJ$102,LTA!F$106:AJ$106)</f>
        <v>1.73</v>
      </c>
      <c r="V65" s="108">
        <f>SUMPRODUCT(MTOA!B65:G65,MTOA!B$102:G$102,MTOA!B$106:G$106)</f>
        <v>0</v>
      </c>
      <c r="W65" s="108">
        <f>SUMPRODUCT(MTOA!B65:G65,MTOA!B$101:G$101,MTOA!B$106:G$106)</f>
        <v>0</v>
      </c>
      <c r="X65">
        <v>0</v>
      </c>
      <c r="Y65" s="75">
        <f>IEX!K65</f>
        <v>0</v>
      </c>
      <c r="Z65" s="75">
        <f>IEX!Q65</f>
        <v>0</v>
      </c>
      <c r="AA65" s="117">
        <f>STOA!K65</f>
        <v>0</v>
      </c>
      <c r="AB65" s="117">
        <f>-STOA!Q65</f>
        <v>0</v>
      </c>
      <c r="AC65">
        <f t="shared" si="0"/>
        <v>1.3215885891758417</v>
      </c>
      <c r="AD65">
        <f t="shared" si="1"/>
        <v>148.85893290807888</v>
      </c>
      <c r="AE65">
        <f>'IDT-1'!E65</f>
        <v>0</v>
      </c>
      <c r="AF65" s="26"/>
      <c r="AG65">
        <f t="shared" si="2"/>
        <v>148.85893290807888</v>
      </c>
      <c r="AI65" s="75">
        <f>PXIL!K65</f>
        <v>0</v>
      </c>
      <c r="AJ65" s="75">
        <f>PXIL!Q65</f>
        <v>0</v>
      </c>
      <c r="AK65" s="75">
        <f>RTM_IEX!K65</f>
        <v>14.44</v>
      </c>
      <c r="AL65" s="75">
        <f>RTM_IEX!Q65</f>
        <v>0</v>
      </c>
      <c r="AM65" s="75">
        <f>RTM_PXI!K65</f>
        <v>0</v>
      </c>
      <c r="AN65" s="75">
        <f>RTM_PXI!Q65</f>
        <v>0</v>
      </c>
      <c r="AO65" s="192">
        <f>GDAM_IEX!K65</f>
        <v>28.88</v>
      </c>
      <c r="AP65" s="192">
        <f>GDAM_IEX!Q65</f>
        <v>0</v>
      </c>
      <c r="AQ65" s="192">
        <f>GDAM_PXI!K65</f>
        <v>0</v>
      </c>
      <c r="AR65" s="192">
        <f>GDAM_PXI!Q65</f>
        <v>0</v>
      </c>
    </row>
    <row r="66" spans="1:44">
      <c r="A66" t="s">
        <v>108</v>
      </c>
      <c r="E66">
        <f>GT_NG!S66</f>
        <v>1.6114519128051021</v>
      </c>
      <c r="F66">
        <f>GT_Spot!S66</f>
        <v>0</v>
      </c>
      <c r="G66">
        <f>PPCL_NG!S66</f>
        <v>0</v>
      </c>
      <c r="H66">
        <f>PPCL_Spot!S66</f>
        <v>0</v>
      </c>
      <c r="I66">
        <f>Bawana_NG!S66</f>
        <v>18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NDMC_ISGS_exbus!BB66</f>
        <v>85.083143722865486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SUMPRODUCT(LTA!F66:AJ66,LTA!F$101:AJ$101,LTA!F$106:AJ$106)</f>
        <v>0</v>
      </c>
      <c r="U66" s="78">
        <f>SUMPRODUCT(LTA!F66:AJ66,LTA!F$102:AJ$102,LTA!F$106:AJ$106)</f>
        <v>1.73</v>
      </c>
      <c r="V66" s="108">
        <f>SUMPRODUCT(MTOA!B66:G66,MTOA!B$102:G$102,MTOA!B$106:G$106)</f>
        <v>0</v>
      </c>
      <c r="W66" s="108">
        <f>SUMPRODUCT(MTOA!B66:G66,MTOA!B$101:G$101,MTOA!B$106:G$106)</f>
        <v>0</v>
      </c>
      <c r="X66">
        <v>0</v>
      </c>
      <c r="Y66" s="75">
        <f>IEX!K66</f>
        <v>0</v>
      </c>
      <c r="Z66" s="75">
        <f>IEX!Q66</f>
        <v>0</v>
      </c>
      <c r="AA66" s="117">
        <f>STOA!K66</f>
        <v>0</v>
      </c>
      <c r="AB66" s="117">
        <f>-STOA!Q66</f>
        <v>0</v>
      </c>
      <c r="AC66">
        <f t="shared" si="0"/>
        <v>1.4448244415939013</v>
      </c>
      <c r="AD66">
        <f t="shared" si="1"/>
        <v>162.7397711940767</v>
      </c>
      <c r="AE66">
        <f>'IDT-1'!E66</f>
        <v>0</v>
      </c>
      <c r="AF66" s="26"/>
      <c r="AG66">
        <f t="shared" si="2"/>
        <v>162.7397711940767</v>
      </c>
      <c r="AI66" s="75">
        <f>PXIL!K66</f>
        <v>0</v>
      </c>
      <c r="AJ66" s="75">
        <f>PXIL!Q66</f>
        <v>0</v>
      </c>
      <c r="AK66" s="75">
        <f>RTM_IEX!K66</f>
        <v>28.88</v>
      </c>
      <c r="AL66" s="75">
        <f>RTM_IEX!Q66</f>
        <v>0</v>
      </c>
      <c r="AM66" s="75">
        <f>RTM_PXI!K66</f>
        <v>0</v>
      </c>
      <c r="AN66" s="75">
        <f>RTM_PXI!Q66</f>
        <v>0</v>
      </c>
      <c r="AO66" s="192">
        <f>GDAM_IEX!K66</f>
        <v>28.88</v>
      </c>
      <c r="AP66" s="192">
        <f>GDAM_IEX!Q66</f>
        <v>0</v>
      </c>
      <c r="AQ66" s="192">
        <f>GDAM_PXI!K66</f>
        <v>0</v>
      </c>
      <c r="AR66" s="192">
        <f>GDAM_PXI!Q66</f>
        <v>0</v>
      </c>
    </row>
    <row r="67" spans="1:44">
      <c r="A67" t="s">
        <v>109</v>
      </c>
      <c r="E67">
        <f>GT_NG!S67</f>
        <v>2.0837770382695502</v>
      </c>
      <c r="F67">
        <f>GT_Spot!S67</f>
        <v>0</v>
      </c>
      <c r="G67">
        <f>PPCL_NG!S67</f>
        <v>0</v>
      </c>
      <c r="H67">
        <f>PPCL_Spot!S67</f>
        <v>0</v>
      </c>
      <c r="I67">
        <f>Bawana_NG!S67</f>
        <v>18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NDMC_ISGS_exbus!BB67</f>
        <v>85.611242101879711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SUMPRODUCT(LTA!F67:AJ67,LTA!F$101:AJ$101,LTA!F$106:AJ$106)</f>
        <v>0</v>
      </c>
      <c r="U67" s="78">
        <f>SUMPRODUCT(LTA!F67:AJ67,LTA!F$102:AJ$102,LTA!F$106:AJ$106)</f>
        <v>1.73</v>
      </c>
      <c r="V67" s="108">
        <f>SUMPRODUCT(MTOA!B67:G67,MTOA!B$102:G$102,MTOA!B$106:G$106)</f>
        <v>0</v>
      </c>
      <c r="W67" s="108">
        <f>SUMPRODUCT(MTOA!B67:G67,MTOA!B$101:G$101,MTOA!B$106:G$106)</f>
        <v>0</v>
      </c>
      <c r="X67">
        <v>0</v>
      </c>
      <c r="Y67" s="75">
        <f>IEX!K67</f>
        <v>0</v>
      </c>
      <c r="Z67" s="75">
        <f>IEX!Q67</f>
        <v>0</v>
      </c>
      <c r="AA67" s="117">
        <f>STOA!K67</f>
        <v>0</v>
      </c>
      <c r="AB67" s="117">
        <f>-STOA!Q67</f>
        <v>0</v>
      </c>
      <c r="AC67">
        <f t="shared" si="0"/>
        <v>1.3265561684333136</v>
      </c>
      <c r="AD67">
        <f t="shared" si="1"/>
        <v>149.41846297171594</v>
      </c>
      <c r="AE67">
        <f>'IDT-1'!E67</f>
        <v>0</v>
      </c>
      <c r="AF67" s="26"/>
      <c r="AG67">
        <f t="shared" si="2"/>
        <v>149.41846297171594</v>
      </c>
      <c r="AI67" s="75">
        <f>PXIL!K67</f>
        <v>0</v>
      </c>
      <c r="AJ67" s="75">
        <f>PXIL!Q67</f>
        <v>0</v>
      </c>
      <c r="AK67" s="75">
        <f>RTM_IEX!K67</f>
        <v>14.44</v>
      </c>
      <c r="AL67" s="75">
        <f>RTM_IEX!Q67</f>
        <v>0</v>
      </c>
      <c r="AM67" s="75">
        <f>RTM_PXI!K67</f>
        <v>0</v>
      </c>
      <c r="AN67" s="75">
        <f>RTM_PXI!Q67</f>
        <v>0</v>
      </c>
      <c r="AO67" s="192">
        <f>GDAM_IEX!K67</f>
        <v>28.88</v>
      </c>
      <c r="AP67" s="192">
        <f>GDAM_IEX!Q67</f>
        <v>0</v>
      </c>
      <c r="AQ67" s="192">
        <f>GDAM_PXI!K67</f>
        <v>0</v>
      </c>
      <c r="AR67" s="192">
        <f>GDAM_PXI!Q67</f>
        <v>0</v>
      </c>
    </row>
    <row r="68" spans="1:44">
      <c r="A68" t="s">
        <v>110</v>
      </c>
      <c r="E68">
        <f>GT_NG!S68</f>
        <v>2.0837770382695502</v>
      </c>
      <c r="F68">
        <f>GT_Spot!S68</f>
        <v>0</v>
      </c>
      <c r="G68">
        <f>PPCL_NG!S68</f>
        <v>0</v>
      </c>
      <c r="H68">
        <f>PPCL_Spot!S68</f>
        <v>0</v>
      </c>
      <c r="I68">
        <f>Bawana_NG!S68</f>
        <v>17.999702749566509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NDMC_ISGS_exbus!BB68</f>
        <v>86.021719769479716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SUMPRODUCT(LTA!F68:AJ68,LTA!F$101:AJ$101,LTA!F$106:AJ$106)</f>
        <v>0</v>
      </c>
      <c r="U68" s="78">
        <f>SUMPRODUCT(LTA!F68:AJ68,LTA!F$102:AJ$102,LTA!F$106:AJ$106)</f>
        <v>1.73</v>
      </c>
      <c r="V68" s="108">
        <f>SUMPRODUCT(MTOA!B68:G68,MTOA!B$102:G$102,MTOA!B$106:G$106)</f>
        <v>0</v>
      </c>
      <c r="W68" s="108">
        <f>SUMPRODUCT(MTOA!B68:G68,MTOA!B$101:G$101,MTOA!B$106:G$106)</f>
        <v>0</v>
      </c>
      <c r="X68">
        <v>0</v>
      </c>
      <c r="Y68" s="75">
        <f>IEX!K68</f>
        <v>0</v>
      </c>
      <c r="Z68" s="75">
        <f>IEX!Q68</f>
        <v>0</v>
      </c>
      <c r="AA68" s="117">
        <f>STOA!K68</f>
        <v>0</v>
      </c>
      <c r="AB68" s="117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0.94894975610437893</v>
      </c>
      <c r="AD68">
        <f t="shared" ref="AD68:AD98" si="4">SUM(B68:AB68,AI68:AR68)-AC68</f>
        <v>106.88624980121139</v>
      </c>
      <c r="AE68">
        <f>'IDT-1'!E68</f>
        <v>0</v>
      </c>
      <c r="AF68" s="26"/>
      <c r="AG68">
        <f t="shared" ref="AG68:AG98" si="5">SUM(AD68:AF68)+AT68</f>
        <v>106.88624980121139</v>
      </c>
      <c r="AI68" s="75">
        <f>PXIL!K68</f>
        <v>0</v>
      </c>
      <c r="AJ68" s="75">
        <f>PXIL!Q68</f>
        <v>0</v>
      </c>
      <c r="AK68" s="75">
        <f>RTM_IEX!K68</f>
        <v>0</v>
      </c>
      <c r="AL68" s="75">
        <f>RTM_IEX!Q68</f>
        <v>0</v>
      </c>
      <c r="AM68" s="75">
        <f>RTM_PXI!K68</f>
        <v>0</v>
      </c>
      <c r="AN68" s="75">
        <f>RTM_PXI!Q68</f>
        <v>0</v>
      </c>
      <c r="AO68" s="192">
        <f>GDAM_IEX!K68</f>
        <v>0</v>
      </c>
      <c r="AP68" s="192">
        <f>GDAM_IEX!Q68</f>
        <v>0</v>
      </c>
      <c r="AQ68" s="192">
        <f>GDAM_PXI!K68</f>
        <v>0</v>
      </c>
      <c r="AR68" s="192">
        <f>GDAM_PXI!Q68</f>
        <v>0</v>
      </c>
    </row>
    <row r="69" spans="1:44">
      <c r="A69" t="s">
        <v>111</v>
      </c>
      <c r="E69">
        <f>GT_NG!S69</f>
        <v>2.0837770382695502</v>
      </c>
      <c r="F69">
        <f>GT_Spot!S69</f>
        <v>0</v>
      </c>
      <c r="G69">
        <f>PPCL_NG!S69</f>
        <v>0</v>
      </c>
      <c r="H69">
        <f>PPCL_Spot!S69</f>
        <v>0</v>
      </c>
      <c r="I69">
        <f>Bawana_NG!S69</f>
        <v>17.999708761427069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NDMC_ISGS_exbus!BB69</f>
        <v>86.626562569579704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SUMPRODUCT(LTA!F69:AJ69,LTA!F$101:AJ$101,LTA!F$106:AJ$106)</f>
        <v>0</v>
      </c>
      <c r="U69" s="78">
        <f>SUMPRODUCT(LTA!F69:AJ69,LTA!F$102:AJ$102,LTA!F$106:AJ$106)</f>
        <v>1.73</v>
      </c>
      <c r="V69" s="108">
        <f>SUMPRODUCT(MTOA!B69:G69,MTOA!B$102:G$102,MTOA!B$106:G$106)</f>
        <v>0</v>
      </c>
      <c r="W69" s="108">
        <f>SUMPRODUCT(MTOA!B69:G69,MTOA!B$101:G$101,MTOA!B$106:G$106)</f>
        <v>0</v>
      </c>
      <c r="X69">
        <v>0</v>
      </c>
      <c r="Y69" s="75">
        <f>IEX!K69</f>
        <v>0</v>
      </c>
      <c r="Z69" s="75">
        <f>IEX!Q69</f>
        <v>0</v>
      </c>
      <c r="AA69" s="117">
        <f>STOA!K69</f>
        <v>0</v>
      </c>
      <c r="AB69" s="117">
        <f>-STOA!Q69</f>
        <v>0</v>
      </c>
      <c r="AC69">
        <f t="shared" si="3"/>
        <v>1.4625604256496318</v>
      </c>
      <c r="AD69">
        <f t="shared" si="4"/>
        <v>164.73748794362669</v>
      </c>
      <c r="AE69">
        <f>'IDT-1'!E69</f>
        <v>0</v>
      </c>
      <c r="AF69" s="26"/>
      <c r="AG69">
        <f t="shared" si="5"/>
        <v>164.73748794362669</v>
      </c>
      <c r="AI69" s="75">
        <f>PXIL!K69</f>
        <v>0</v>
      </c>
      <c r="AJ69" s="75">
        <f>PXIL!Q69</f>
        <v>0</v>
      </c>
      <c r="AK69" s="75">
        <f>RTM_IEX!K69</f>
        <v>28.88</v>
      </c>
      <c r="AL69" s="75">
        <f>RTM_IEX!Q69</f>
        <v>0</v>
      </c>
      <c r="AM69" s="75">
        <f>RTM_PXI!K69</f>
        <v>0</v>
      </c>
      <c r="AN69" s="75">
        <f>RTM_PXI!Q69</f>
        <v>0</v>
      </c>
      <c r="AO69" s="192">
        <f>GDAM_IEX!K69</f>
        <v>28.88</v>
      </c>
      <c r="AP69" s="192">
        <f>GDAM_IEX!Q69</f>
        <v>0</v>
      </c>
      <c r="AQ69" s="192">
        <f>GDAM_PXI!K69</f>
        <v>0</v>
      </c>
      <c r="AR69" s="192">
        <f>GDAM_PXI!Q69</f>
        <v>0</v>
      </c>
    </row>
    <row r="70" spans="1:44">
      <c r="A70" t="s">
        <v>112</v>
      </c>
      <c r="E70">
        <f>GT_NG!S70</f>
        <v>2.0837770382695502</v>
      </c>
      <c r="F70">
        <f>GT_Spot!S70</f>
        <v>0</v>
      </c>
      <c r="G70">
        <f>PPCL_NG!S70</f>
        <v>0</v>
      </c>
      <c r="H70">
        <f>PPCL_Spot!S70</f>
        <v>0</v>
      </c>
      <c r="I70">
        <f>Bawana_NG!S70</f>
        <v>17.999708761427069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NDMC_ISGS_exbus!BB70</f>
        <v>87.163536174179711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SUMPRODUCT(LTA!F70:AJ70,LTA!F$101:AJ$101,LTA!F$106:AJ$106)</f>
        <v>0</v>
      </c>
      <c r="U70" s="78">
        <f>SUMPRODUCT(LTA!F70:AJ70,LTA!F$102:AJ$102,LTA!F$106:AJ$106)</f>
        <v>1.73</v>
      </c>
      <c r="V70" s="108">
        <f>SUMPRODUCT(MTOA!B70:G70,MTOA!B$102:G$102,MTOA!B$106:G$106)</f>
        <v>0</v>
      </c>
      <c r="W70" s="108">
        <f>SUMPRODUCT(MTOA!B70:G70,MTOA!B$101:G$101,MTOA!B$106:G$106)</f>
        <v>0</v>
      </c>
      <c r="X70">
        <v>0</v>
      </c>
      <c r="Y70" s="75">
        <f>IEX!K70</f>
        <v>0</v>
      </c>
      <c r="Z70" s="75">
        <f>IEX!Q70</f>
        <v>0</v>
      </c>
      <c r="AA70" s="117">
        <f>STOA!K70</f>
        <v>0</v>
      </c>
      <c r="AB70" s="117">
        <f>-STOA!Q70</f>
        <v>0</v>
      </c>
      <c r="AC70">
        <f t="shared" si="3"/>
        <v>1.2554697933701118</v>
      </c>
      <c r="AD70">
        <f t="shared" si="4"/>
        <v>141.41155218050622</v>
      </c>
      <c r="AE70">
        <f>'IDT-1'!E70</f>
        <v>0</v>
      </c>
      <c r="AF70" s="26"/>
      <c r="AG70">
        <f t="shared" si="5"/>
        <v>141.41155218050622</v>
      </c>
      <c r="AI70" s="75">
        <f>PXIL!K70</f>
        <v>0</v>
      </c>
      <c r="AJ70" s="75">
        <f>PXIL!Q70</f>
        <v>0</v>
      </c>
      <c r="AK70" s="75">
        <f>RTM_IEX!K70</f>
        <v>14.44</v>
      </c>
      <c r="AL70" s="75">
        <f>RTM_IEX!Q70</f>
        <v>0</v>
      </c>
      <c r="AM70" s="75">
        <f>RTM_PXI!K70</f>
        <v>0</v>
      </c>
      <c r="AN70" s="75">
        <f>RTM_PXI!Q70</f>
        <v>0</v>
      </c>
      <c r="AO70" s="192">
        <f>GDAM_IEX!K70</f>
        <v>19.25</v>
      </c>
      <c r="AP70" s="192">
        <f>GDAM_IEX!Q70</f>
        <v>0</v>
      </c>
      <c r="AQ70" s="192">
        <f>GDAM_PXI!K70</f>
        <v>0</v>
      </c>
      <c r="AR70" s="192">
        <f>GDAM_PXI!Q70</f>
        <v>0</v>
      </c>
    </row>
    <row r="71" spans="1:44">
      <c r="A71" t="s">
        <v>113</v>
      </c>
      <c r="E71">
        <f>GT_NG!S71</f>
        <v>2.0837770382695502</v>
      </c>
      <c r="F71">
        <f>GT_Spot!S71</f>
        <v>0</v>
      </c>
      <c r="G71">
        <f>PPCL_NG!S71</f>
        <v>0</v>
      </c>
      <c r="H71">
        <f>PPCL_Spot!S71</f>
        <v>0</v>
      </c>
      <c r="I71">
        <f>Bawana_NG!S71</f>
        <v>17.999708761427069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NDMC_ISGS_exbus!BB71</f>
        <v>87.688755161879726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SUMPRODUCT(LTA!F71:AJ71,LTA!F$101:AJ$101,LTA!F$106:AJ$106)</f>
        <v>0</v>
      </c>
      <c r="U71" s="78">
        <f>SUMPRODUCT(LTA!F71:AJ71,LTA!F$102:AJ$102,LTA!F$106:AJ$106)</f>
        <v>1.73</v>
      </c>
      <c r="V71" s="108">
        <f>SUMPRODUCT(MTOA!B71:G71,MTOA!B$102:G$102,MTOA!B$106:G$106)</f>
        <v>0</v>
      </c>
      <c r="W71" s="108">
        <f>SUMPRODUCT(MTOA!B71:G71,MTOA!B$101:G$101,MTOA!B$106:G$106)</f>
        <v>0</v>
      </c>
      <c r="X71">
        <v>0</v>
      </c>
      <c r="Y71" s="75">
        <f>IEX!K71</f>
        <v>0</v>
      </c>
      <c r="Z71" s="75">
        <f>IEX!Q71</f>
        <v>0</v>
      </c>
      <c r="AA71" s="117">
        <f>STOA!K71</f>
        <v>0</v>
      </c>
      <c r="AB71" s="117">
        <f>-STOA!Q71</f>
        <v>0</v>
      </c>
      <c r="AC71">
        <f t="shared" si="3"/>
        <v>1.429491720461872</v>
      </c>
      <c r="AD71">
        <f t="shared" si="4"/>
        <v>161.01274924111448</v>
      </c>
      <c r="AE71">
        <f>'IDT-1'!E71</f>
        <v>0</v>
      </c>
      <c r="AF71" s="26"/>
      <c r="AG71">
        <f t="shared" si="5"/>
        <v>161.01274924111448</v>
      </c>
      <c r="AI71" s="75">
        <f>PXIL!K71</f>
        <v>0</v>
      </c>
      <c r="AJ71" s="75">
        <f>PXIL!Q71</f>
        <v>0</v>
      </c>
      <c r="AK71" s="75">
        <f>RTM_IEX!K71</f>
        <v>24.06</v>
      </c>
      <c r="AL71" s="75">
        <f>RTM_IEX!Q71</f>
        <v>0</v>
      </c>
      <c r="AM71" s="75">
        <f>RTM_PXI!K71</f>
        <v>0</v>
      </c>
      <c r="AN71" s="75">
        <f>RTM_PXI!Q71</f>
        <v>0</v>
      </c>
      <c r="AO71" s="192">
        <f>GDAM_IEX!K71</f>
        <v>28.88</v>
      </c>
      <c r="AP71" s="192">
        <f>GDAM_IEX!Q71</f>
        <v>0</v>
      </c>
      <c r="AQ71" s="192">
        <f>GDAM_PXI!K71</f>
        <v>0</v>
      </c>
      <c r="AR71" s="192">
        <f>GDAM_PXI!Q71</f>
        <v>0</v>
      </c>
    </row>
    <row r="72" spans="1:44">
      <c r="A72" t="s">
        <v>114</v>
      </c>
      <c r="E72">
        <f>GT_NG!S72</f>
        <v>2.0837770382695502</v>
      </c>
      <c r="F72">
        <f>GT_Spot!S72</f>
        <v>0</v>
      </c>
      <c r="G72">
        <f>PPCL_NG!S72</f>
        <v>0</v>
      </c>
      <c r="H72">
        <f>PPCL_Spot!S72</f>
        <v>0</v>
      </c>
      <c r="I72">
        <f>Bawana_NG!S72</f>
        <v>17.999708761427069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NDMC_ISGS_exbus!BB72</f>
        <v>88.618272680879699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SUMPRODUCT(LTA!F72:AJ72,LTA!F$101:AJ$101,LTA!F$106:AJ$106)</f>
        <v>0</v>
      </c>
      <c r="U72" s="78">
        <f>SUMPRODUCT(LTA!F72:AJ72,LTA!F$102:AJ$102,LTA!F$106:AJ$106)</f>
        <v>1.73</v>
      </c>
      <c r="V72" s="108">
        <f>SUMPRODUCT(MTOA!B72:G72,MTOA!B$102:G$102,MTOA!B$106:G$106)</f>
        <v>0</v>
      </c>
      <c r="W72" s="108">
        <f>SUMPRODUCT(MTOA!B72:G72,MTOA!B$101:G$101,MTOA!B$106:G$106)</f>
        <v>0</v>
      </c>
      <c r="X72">
        <v>0</v>
      </c>
      <c r="Y72" s="75">
        <f>IEX!K72</f>
        <v>0</v>
      </c>
      <c r="Z72" s="75">
        <f>IEX!Q72</f>
        <v>0</v>
      </c>
      <c r="AA72" s="117">
        <f>STOA!K72</f>
        <v>0</v>
      </c>
      <c r="AB72" s="117">
        <f>-STOA!Q72</f>
        <v>0</v>
      </c>
      <c r="AC72">
        <f t="shared" si="3"/>
        <v>1.2682714746290717</v>
      </c>
      <c r="AD72">
        <f t="shared" si="4"/>
        <v>142.85348700594724</v>
      </c>
      <c r="AE72">
        <f>'IDT-1'!E72</f>
        <v>0</v>
      </c>
      <c r="AF72" s="26"/>
      <c r="AG72">
        <f t="shared" si="5"/>
        <v>142.85348700594724</v>
      </c>
      <c r="AI72" s="75">
        <f>PXIL!K72</f>
        <v>0</v>
      </c>
      <c r="AJ72" s="75">
        <f>PXIL!Q72</f>
        <v>0</v>
      </c>
      <c r="AK72" s="75">
        <f>RTM_IEX!K72</f>
        <v>14.44</v>
      </c>
      <c r="AL72" s="75">
        <f>RTM_IEX!Q72</f>
        <v>0</v>
      </c>
      <c r="AM72" s="75">
        <f>RTM_PXI!K72</f>
        <v>0</v>
      </c>
      <c r="AN72" s="75">
        <f>RTM_PXI!Q72</f>
        <v>0</v>
      </c>
      <c r="AO72" s="192">
        <f>GDAM_IEX!K72</f>
        <v>19.25</v>
      </c>
      <c r="AP72" s="192">
        <f>GDAM_IEX!Q72</f>
        <v>0</v>
      </c>
      <c r="AQ72" s="192">
        <f>GDAM_PXI!K72</f>
        <v>0</v>
      </c>
      <c r="AR72" s="192">
        <f>GDAM_PXI!Q72</f>
        <v>0</v>
      </c>
    </row>
    <row r="73" spans="1:44">
      <c r="A73" t="s">
        <v>115</v>
      </c>
      <c r="E73">
        <f>GT_NG!S73</f>
        <v>2.0828432694901533</v>
      </c>
      <c r="F73">
        <f>GT_Spot!S73</f>
        <v>0</v>
      </c>
      <c r="G73">
        <f>PPCL_NG!S73</f>
        <v>0</v>
      </c>
      <c r="H73">
        <f>PPCL_Spot!S73</f>
        <v>0</v>
      </c>
      <c r="I73">
        <f>Bawana_NG!S73</f>
        <v>17.999716780741092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NDMC_ISGS_exbus!BB73</f>
        <v>90.876542493979727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SUMPRODUCT(LTA!F73:AJ73,LTA!F$101:AJ$101,LTA!F$106:AJ$106)</f>
        <v>0</v>
      </c>
      <c r="U73" s="78">
        <f>SUMPRODUCT(LTA!F73:AJ73,LTA!F$102:AJ$102,LTA!F$106:AJ$106)</f>
        <v>1.73</v>
      </c>
      <c r="V73" s="108">
        <f>SUMPRODUCT(MTOA!B73:G73,MTOA!B$102:G$102,MTOA!B$106:G$106)</f>
        <v>0</v>
      </c>
      <c r="W73" s="108">
        <f>SUMPRODUCT(MTOA!B73:G73,MTOA!B$101:G$101,MTOA!B$106:G$106)</f>
        <v>0</v>
      </c>
      <c r="X73">
        <v>0</v>
      </c>
      <c r="Y73" s="75">
        <f>IEX!K73</f>
        <v>0</v>
      </c>
      <c r="Z73" s="75">
        <f>IEX!Q73</f>
        <v>0</v>
      </c>
      <c r="AA73" s="117">
        <f>STOA!K73</f>
        <v>0</v>
      </c>
      <c r="AB73" s="117">
        <f>-STOA!Q73</f>
        <v>0</v>
      </c>
      <c r="AC73">
        <f t="shared" si="3"/>
        <v>0.99166410238905656</v>
      </c>
      <c r="AD73">
        <f t="shared" si="4"/>
        <v>111.69743844182192</v>
      </c>
      <c r="AE73">
        <f>'IDT-1'!E73</f>
        <v>0</v>
      </c>
      <c r="AF73" s="26"/>
      <c r="AG73">
        <f t="shared" si="5"/>
        <v>111.69743844182192</v>
      </c>
      <c r="AI73" s="75">
        <f>PXIL!K73</f>
        <v>0</v>
      </c>
      <c r="AJ73" s="75">
        <f>PXIL!Q73</f>
        <v>0</v>
      </c>
      <c r="AK73" s="75">
        <f>RTM_IEX!K73</f>
        <v>0</v>
      </c>
      <c r="AL73" s="75">
        <f>RTM_IEX!Q73</f>
        <v>0</v>
      </c>
      <c r="AM73" s="75">
        <f>RTM_PXI!K73</f>
        <v>0</v>
      </c>
      <c r="AN73" s="75">
        <f>RTM_PXI!Q73</f>
        <v>0</v>
      </c>
      <c r="AO73" s="192">
        <f>GDAM_IEX!K73</f>
        <v>0</v>
      </c>
      <c r="AP73" s="192">
        <f>GDAM_IEX!Q73</f>
        <v>0</v>
      </c>
      <c r="AQ73" s="192">
        <f>GDAM_PXI!K73</f>
        <v>0</v>
      </c>
      <c r="AR73" s="192">
        <f>GDAM_PXI!Q73</f>
        <v>0</v>
      </c>
    </row>
    <row r="74" spans="1:44">
      <c r="A74" t="s">
        <v>116</v>
      </c>
      <c r="E74">
        <f>GT_NG!S74</f>
        <v>2.0828432694901533</v>
      </c>
      <c r="F74">
        <f>GT_Spot!S74</f>
        <v>0</v>
      </c>
      <c r="G74">
        <f>PPCL_NG!S74</f>
        <v>0</v>
      </c>
      <c r="H74">
        <f>PPCL_Spot!S74</f>
        <v>0</v>
      </c>
      <c r="I74">
        <f>Bawana_NG!S74</f>
        <v>17.999708761427069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NDMC_ISGS_exbus!BB74</f>
        <v>92.52097225847973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SUMPRODUCT(LTA!F74:AJ74,LTA!F$101:AJ$101,LTA!F$106:AJ$106)</f>
        <v>0</v>
      </c>
      <c r="U74" s="78">
        <f>SUMPRODUCT(LTA!F74:AJ74,LTA!F$102:AJ$102,LTA!F$106:AJ$106)</f>
        <v>1.73</v>
      </c>
      <c r="V74" s="108">
        <f>SUMPRODUCT(MTOA!B74:G74,MTOA!B$102:G$102,MTOA!B$106:G$106)</f>
        <v>0</v>
      </c>
      <c r="W74" s="108">
        <f>SUMPRODUCT(MTOA!B74:G74,MTOA!B$101:G$101,MTOA!B$106:G$106)</f>
        <v>0</v>
      </c>
      <c r="X74">
        <v>0</v>
      </c>
      <c r="Y74" s="75">
        <f>IEX!K74</f>
        <v>0</v>
      </c>
      <c r="Z74" s="75">
        <f>IEX!Q74</f>
        <v>0</v>
      </c>
      <c r="AA74" s="117">
        <f>STOA!K74</f>
        <v>0</v>
      </c>
      <c r="AB74" s="117">
        <f>-STOA!Q74</f>
        <v>0</v>
      </c>
      <c r="AC74">
        <f t="shared" si="3"/>
        <v>1.429679013746693</v>
      </c>
      <c r="AD74">
        <f t="shared" si="4"/>
        <v>161.03384527565026</v>
      </c>
      <c r="AE74">
        <f>'IDT-1'!E74</f>
        <v>0</v>
      </c>
      <c r="AF74" s="26"/>
      <c r="AG74">
        <f t="shared" si="5"/>
        <v>161.03384527565026</v>
      </c>
      <c r="AI74" s="75">
        <f>PXIL!K74</f>
        <v>0</v>
      </c>
      <c r="AJ74" s="75">
        <f>PXIL!Q74</f>
        <v>0</v>
      </c>
      <c r="AK74" s="75">
        <f>RTM_IEX!K74</f>
        <v>28.88</v>
      </c>
      <c r="AL74" s="75">
        <f>RTM_IEX!Q74</f>
        <v>0</v>
      </c>
      <c r="AM74" s="75">
        <f>RTM_PXI!K74</f>
        <v>0</v>
      </c>
      <c r="AN74" s="75">
        <f>RTM_PXI!Q74</f>
        <v>0</v>
      </c>
      <c r="AO74" s="192">
        <f>GDAM_IEX!K74</f>
        <v>19.25</v>
      </c>
      <c r="AP74" s="192">
        <f>GDAM_IEX!Q74</f>
        <v>0</v>
      </c>
      <c r="AQ74" s="192">
        <f>GDAM_PXI!K74</f>
        <v>0</v>
      </c>
      <c r="AR74" s="192">
        <f>GDAM_PXI!Q74</f>
        <v>0</v>
      </c>
    </row>
    <row r="75" spans="1:44">
      <c r="A75" t="s">
        <v>117</v>
      </c>
      <c r="E75">
        <f>GT_NG!S75</f>
        <v>2.0995953601294848</v>
      </c>
      <c r="F75">
        <f>GT_Spot!S75</f>
        <v>0</v>
      </c>
      <c r="G75">
        <f>PPCL_NG!S75</f>
        <v>0</v>
      </c>
      <c r="H75">
        <f>PPCL_Spot!S75</f>
        <v>0</v>
      </c>
      <c r="I75">
        <f>Bawana_NG!S75</f>
        <v>17.999708761427069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NDMC_ISGS_exbus!BB75</f>
        <v>94.598428126579719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SUMPRODUCT(LTA!F75:AJ75,LTA!F$101:AJ$101,LTA!F$106:AJ$106)</f>
        <v>0</v>
      </c>
      <c r="U75" s="78">
        <f>SUMPRODUCT(LTA!F75:AJ75,LTA!F$102:AJ$102,LTA!F$106:AJ$106)</f>
        <v>1.73</v>
      </c>
      <c r="V75" s="108">
        <f>SUMPRODUCT(MTOA!B75:G75,MTOA!B$102:G$102,MTOA!B$106:G$106)</f>
        <v>0</v>
      </c>
      <c r="W75" s="108">
        <f>SUMPRODUCT(MTOA!B75:G75,MTOA!B$101:G$101,MTOA!B$106:G$106)</f>
        <v>0</v>
      </c>
      <c r="X75">
        <v>0</v>
      </c>
      <c r="Y75" s="75">
        <f>IEX!K75</f>
        <v>0</v>
      </c>
      <c r="Z75" s="75">
        <f>IEX!Q75</f>
        <v>0</v>
      </c>
      <c r="AA75" s="117">
        <f>STOA!K75</f>
        <v>0</v>
      </c>
      <c r="AB75" s="117">
        <f>-STOA!Q75</f>
        <v>0</v>
      </c>
      <c r="AC75">
        <f t="shared" si="3"/>
        <v>1.4481080437835991</v>
      </c>
      <c r="AD75">
        <f t="shared" si="4"/>
        <v>163.10962420435268</v>
      </c>
      <c r="AE75">
        <f>'IDT-1'!E75</f>
        <v>0</v>
      </c>
      <c r="AF75" s="26"/>
      <c r="AG75">
        <f t="shared" si="5"/>
        <v>163.10962420435268</v>
      </c>
      <c r="AI75" s="75">
        <f>PXIL!K75</f>
        <v>0</v>
      </c>
      <c r="AJ75" s="75">
        <f>PXIL!Q75</f>
        <v>0</v>
      </c>
      <c r="AK75" s="75">
        <f>RTM_IEX!K75</f>
        <v>28.88</v>
      </c>
      <c r="AL75" s="75">
        <f>RTM_IEX!Q75</f>
        <v>0</v>
      </c>
      <c r="AM75" s="75">
        <f>RTM_PXI!K75</f>
        <v>0</v>
      </c>
      <c r="AN75" s="75">
        <f>RTM_PXI!Q75</f>
        <v>0</v>
      </c>
      <c r="AO75" s="192">
        <f>GDAM_IEX!K75</f>
        <v>19.25</v>
      </c>
      <c r="AP75" s="192">
        <f>GDAM_IEX!Q75</f>
        <v>0</v>
      </c>
      <c r="AQ75" s="192">
        <f>GDAM_PXI!K75</f>
        <v>0</v>
      </c>
      <c r="AR75" s="192">
        <f>GDAM_PXI!Q75</f>
        <v>0</v>
      </c>
    </row>
    <row r="76" spans="1:44">
      <c r="A76" t="s">
        <v>118</v>
      </c>
      <c r="E76">
        <f>GT_NG!S76</f>
        <v>2.0995953601294848</v>
      </c>
      <c r="F76">
        <f>GT_Spot!S76</f>
        <v>0</v>
      </c>
      <c r="G76">
        <f>PPCL_NG!S76</f>
        <v>0</v>
      </c>
      <c r="H76">
        <f>PPCL_Spot!S76</f>
        <v>0</v>
      </c>
      <c r="I76">
        <f>Bawana_NG!S76</f>
        <v>17.999708761427069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NDMC_ISGS_exbus!BB76</f>
        <v>97.127452037379697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SUMPRODUCT(LTA!F76:AJ76,LTA!F$101:AJ$101,LTA!F$106:AJ$106)</f>
        <v>0</v>
      </c>
      <c r="U76" s="78">
        <f>SUMPRODUCT(LTA!F76:AJ76,LTA!F$102:AJ$102,LTA!F$106:AJ$106)</f>
        <v>1.73</v>
      </c>
      <c r="V76" s="108">
        <f>SUMPRODUCT(MTOA!B76:G76,MTOA!B$102:G$102,MTOA!B$106:G$106)</f>
        <v>0</v>
      </c>
      <c r="W76" s="108">
        <f>SUMPRODUCT(MTOA!B76:G76,MTOA!B$101:G$101,MTOA!B$106:G$106)</f>
        <v>0</v>
      </c>
      <c r="X76">
        <v>0</v>
      </c>
      <c r="Y76" s="75">
        <f>IEX!K76</f>
        <v>0</v>
      </c>
      <c r="Z76" s="75">
        <f>IEX!Q76</f>
        <v>0</v>
      </c>
      <c r="AA76" s="117">
        <f>STOA!K76</f>
        <v>0</v>
      </c>
      <c r="AB76" s="117">
        <f>-STOA!Q76</f>
        <v>0</v>
      </c>
      <c r="AC76">
        <f t="shared" si="3"/>
        <v>1.0468194541986391</v>
      </c>
      <c r="AD76">
        <f t="shared" si="4"/>
        <v>117.90993670473762</v>
      </c>
      <c r="AE76">
        <f>'IDT-1'!E76</f>
        <v>0</v>
      </c>
      <c r="AF76" s="26"/>
      <c r="AG76">
        <f t="shared" si="5"/>
        <v>117.90993670473762</v>
      </c>
      <c r="AI76" s="75">
        <f>PXIL!K76</f>
        <v>0</v>
      </c>
      <c r="AJ76" s="75">
        <f>PXIL!Q76</f>
        <v>0</v>
      </c>
      <c r="AK76" s="75">
        <f>RTM_IEX!K76</f>
        <v>0</v>
      </c>
      <c r="AL76" s="75">
        <f>RTM_IEX!Q76</f>
        <v>0</v>
      </c>
      <c r="AM76" s="75">
        <f>RTM_PXI!K76</f>
        <v>0</v>
      </c>
      <c r="AN76" s="75">
        <f>RTM_PXI!Q76</f>
        <v>0</v>
      </c>
      <c r="AO76" s="192">
        <f>GDAM_IEX!K76</f>
        <v>0</v>
      </c>
      <c r="AP76" s="192">
        <f>GDAM_IEX!Q76</f>
        <v>0</v>
      </c>
      <c r="AQ76" s="192">
        <f>GDAM_PXI!K76</f>
        <v>0</v>
      </c>
      <c r="AR76" s="192">
        <f>GDAM_PXI!Q76</f>
        <v>0</v>
      </c>
    </row>
    <row r="77" spans="1:44">
      <c r="A77" t="s">
        <v>119</v>
      </c>
      <c r="E77">
        <f>GT_NG!S77</f>
        <v>2.0995953601294848</v>
      </c>
      <c r="F77">
        <f>GT_Spot!S77</f>
        <v>0</v>
      </c>
      <c r="G77">
        <f>PPCL_NG!S77</f>
        <v>0</v>
      </c>
      <c r="H77">
        <f>PPCL_Spot!S77</f>
        <v>0</v>
      </c>
      <c r="I77">
        <f>Bawana_NG!S77</f>
        <v>17.999708761427069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NDMC_ISGS_exbus!BB77</f>
        <v>97.127452037379697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SUMPRODUCT(LTA!F77:AJ77,LTA!F$101:AJ$101,LTA!F$106:AJ$106)</f>
        <v>0</v>
      </c>
      <c r="U77" s="78">
        <f>SUMPRODUCT(LTA!F77:AJ77,LTA!F$102:AJ$102,LTA!F$106:AJ$106)</f>
        <v>1.73</v>
      </c>
      <c r="V77" s="108">
        <f>SUMPRODUCT(MTOA!B77:G77,MTOA!B$102:G$102,MTOA!B$106:G$106)</f>
        <v>0</v>
      </c>
      <c r="W77" s="108">
        <f>SUMPRODUCT(MTOA!B77:G77,MTOA!B$101:G$101,MTOA!B$106:G$106)</f>
        <v>0</v>
      </c>
      <c r="X77">
        <v>0</v>
      </c>
      <c r="Y77" s="75">
        <f>IEX!K77</f>
        <v>0</v>
      </c>
      <c r="Z77" s="75">
        <f>IEX!Q77</f>
        <v>0</v>
      </c>
      <c r="AA77" s="117">
        <f>STOA!K77</f>
        <v>0</v>
      </c>
      <c r="AB77" s="117">
        <f>-STOA!Q77</f>
        <v>0</v>
      </c>
      <c r="AC77">
        <f t="shared" si="3"/>
        <v>1.300963454198639</v>
      </c>
      <c r="AD77">
        <f t="shared" si="4"/>
        <v>146.53579270473762</v>
      </c>
      <c r="AE77">
        <f>'IDT-1'!E77</f>
        <v>0</v>
      </c>
      <c r="AF77" s="26"/>
      <c r="AG77">
        <f t="shared" si="5"/>
        <v>146.53579270473762</v>
      </c>
      <c r="AI77" s="75">
        <f>PXIL!K77</f>
        <v>0</v>
      </c>
      <c r="AJ77" s="75">
        <f>PXIL!Q77</f>
        <v>0</v>
      </c>
      <c r="AK77" s="75">
        <f>RTM_IEX!K77</f>
        <v>28.88</v>
      </c>
      <c r="AL77" s="75">
        <f>RTM_IEX!Q77</f>
        <v>0</v>
      </c>
      <c r="AM77" s="75">
        <f>RTM_PXI!K77</f>
        <v>0</v>
      </c>
      <c r="AN77" s="75">
        <f>RTM_PXI!Q77</f>
        <v>0</v>
      </c>
      <c r="AO77" s="192">
        <f>GDAM_IEX!K77</f>
        <v>0</v>
      </c>
      <c r="AP77" s="192">
        <f>GDAM_IEX!Q77</f>
        <v>0</v>
      </c>
      <c r="AQ77" s="192">
        <f>GDAM_PXI!K77</f>
        <v>0</v>
      </c>
      <c r="AR77" s="192">
        <f>GDAM_PXI!Q77</f>
        <v>0</v>
      </c>
    </row>
    <row r="78" spans="1:44">
      <c r="A78" t="s">
        <v>120</v>
      </c>
      <c r="E78">
        <f>GT_NG!S78</f>
        <v>2.0995953601294848</v>
      </c>
      <c r="F78">
        <f>GT_Spot!S78</f>
        <v>0</v>
      </c>
      <c r="G78">
        <f>PPCL_NG!S78</f>
        <v>0</v>
      </c>
      <c r="H78">
        <f>PPCL_Spot!S78</f>
        <v>0</v>
      </c>
      <c r="I78">
        <f>Bawana_NG!S78</f>
        <v>17.999708761427069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NDMC_ISGS_exbus!BB78</f>
        <v>96.752425951379706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SUMPRODUCT(LTA!F78:AJ78,LTA!F$101:AJ$101,LTA!F$106:AJ$106)</f>
        <v>0</v>
      </c>
      <c r="U78" s="78">
        <f>SUMPRODUCT(LTA!F78:AJ78,LTA!F$102:AJ$102,LTA!F$106:AJ$106)</f>
        <v>1.73</v>
      </c>
      <c r="V78" s="108">
        <f>SUMPRODUCT(MTOA!B78:G78,MTOA!B$102:G$102,MTOA!B$106:G$106)</f>
        <v>0</v>
      </c>
      <c r="W78" s="108">
        <f>SUMPRODUCT(MTOA!B78:G78,MTOA!B$101:G$101,MTOA!B$106:G$106)</f>
        <v>0</v>
      </c>
      <c r="X78">
        <v>0</v>
      </c>
      <c r="Y78" s="75">
        <f>IEX!K78</f>
        <v>0</v>
      </c>
      <c r="Z78" s="75">
        <f>IEX!Q78</f>
        <v>0</v>
      </c>
      <c r="AA78" s="117">
        <f>STOA!K78</f>
        <v>0</v>
      </c>
      <c r="AB78" s="117">
        <f>-STOA!Q78</f>
        <v>0</v>
      </c>
      <c r="AC78">
        <f t="shared" si="3"/>
        <v>1.0435192246418392</v>
      </c>
      <c r="AD78">
        <f t="shared" si="4"/>
        <v>117.53821084829443</v>
      </c>
      <c r="AE78">
        <f>'IDT-1'!E78</f>
        <v>0</v>
      </c>
      <c r="AF78" s="26"/>
      <c r="AG78">
        <f t="shared" si="5"/>
        <v>117.53821084829443</v>
      </c>
      <c r="AI78" s="75">
        <f>PXIL!K78</f>
        <v>0</v>
      </c>
      <c r="AJ78" s="75">
        <f>PXIL!Q78</f>
        <v>0</v>
      </c>
      <c r="AK78" s="75">
        <f>RTM_IEX!K78</f>
        <v>0</v>
      </c>
      <c r="AL78" s="75">
        <f>RTM_IEX!Q78</f>
        <v>0</v>
      </c>
      <c r="AM78" s="75">
        <f>RTM_PXI!K78</f>
        <v>0</v>
      </c>
      <c r="AN78" s="75">
        <f>RTM_PXI!Q78</f>
        <v>0</v>
      </c>
      <c r="AO78" s="192">
        <f>GDAM_IEX!K78</f>
        <v>0</v>
      </c>
      <c r="AP78" s="192">
        <f>GDAM_IEX!Q78</f>
        <v>0</v>
      </c>
      <c r="AQ78" s="192">
        <f>GDAM_PXI!K78</f>
        <v>0</v>
      </c>
      <c r="AR78" s="192">
        <f>GDAM_PXI!Q78</f>
        <v>0</v>
      </c>
    </row>
    <row r="79" spans="1:44">
      <c r="A79" t="s">
        <v>121</v>
      </c>
      <c r="E79">
        <f>GT_NG!S79</f>
        <v>2.0995953601294848</v>
      </c>
      <c r="F79">
        <f>GT_Spot!S79</f>
        <v>0</v>
      </c>
      <c r="G79">
        <f>PPCL_NG!S79</f>
        <v>0</v>
      </c>
      <c r="H79">
        <f>PPCL_Spot!S79</f>
        <v>0</v>
      </c>
      <c r="I79">
        <f>Bawana_NG!S79</f>
        <v>17.999716780741092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NDMC_ISGS_exbus!BB79</f>
        <v>96.503944357379709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SUMPRODUCT(LTA!F79:AJ79,LTA!F$101:AJ$101,LTA!F$106:AJ$106)</f>
        <v>0</v>
      </c>
      <c r="U79" s="78">
        <f>SUMPRODUCT(LTA!F79:AJ79,LTA!F$102:AJ$102,LTA!F$106:AJ$106)</f>
        <v>1.73</v>
      </c>
      <c r="V79" s="108">
        <f>SUMPRODUCT(MTOA!B79:G79,MTOA!B$102:G$102,MTOA!B$106:G$106)</f>
        <v>0</v>
      </c>
      <c r="W79" s="108">
        <f>SUMPRODUCT(MTOA!B79:G79,MTOA!B$101:G$101,MTOA!B$106:G$106)</f>
        <v>0</v>
      </c>
      <c r="X79">
        <v>0</v>
      </c>
      <c r="Y79" s="75">
        <f>IEX!K79</f>
        <v>0</v>
      </c>
      <c r="Z79" s="75">
        <f>IEX!Q79</f>
        <v>0</v>
      </c>
      <c r="AA79" s="117">
        <f>STOA!K79</f>
        <v>0</v>
      </c>
      <c r="AB79" s="117">
        <f>-STOA!Q79</f>
        <v>0</v>
      </c>
      <c r="AC79">
        <f t="shared" si="3"/>
        <v>1.3801326571846027</v>
      </c>
      <c r="AD79">
        <f t="shared" si="4"/>
        <v>155.45312384106572</v>
      </c>
      <c r="AE79">
        <f>'IDT-1'!E79</f>
        <v>0</v>
      </c>
      <c r="AF79" s="26"/>
      <c r="AG79">
        <f t="shared" si="5"/>
        <v>155.45312384106572</v>
      </c>
      <c r="AI79" s="75">
        <f>PXIL!K79</f>
        <v>0</v>
      </c>
      <c r="AJ79" s="75">
        <f>PXIL!Q79</f>
        <v>0</v>
      </c>
      <c r="AK79" s="75">
        <f>RTM_IEX!K79</f>
        <v>38.5</v>
      </c>
      <c r="AL79" s="75">
        <f>RTM_IEX!Q79</f>
        <v>0</v>
      </c>
      <c r="AM79" s="75">
        <f>RTM_PXI!K79</f>
        <v>0</v>
      </c>
      <c r="AN79" s="75">
        <f>RTM_PXI!Q79</f>
        <v>0</v>
      </c>
      <c r="AO79" s="192">
        <f>GDAM_IEX!K79</f>
        <v>0</v>
      </c>
      <c r="AP79" s="192">
        <f>GDAM_IEX!Q79</f>
        <v>0</v>
      </c>
      <c r="AQ79" s="192">
        <f>GDAM_PXI!K79</f>
        <v>0</v>
      </c>
      <c r="AR79" s="192">
        <f>GDAM_PXI!Q79</f>
        <v>0</v>
      </c>
    </row>
    <row r="80" spans="1:44">
      <c r="A80" t="s">
        <v>122</v>
      </c>
      <c r="E80">
        <f>GT_NG!S80</f>
        <v>2.0995953601294848</v>
      </c>
      <c r="F80">
        <f>GT_Spot!S80</f>
        <v>0</v>
      </c>
      <c r="G80">
        <f>PPCL_NG!S80</f>
        <v>0</v>
      </c>
      <c r="H80">
        <f>PPCL_Spot!S80</f>
        <v>0</v>
      </c>
      <c r="I80">
        <f>Bawana_NG!S80</f>
        <v>17.999708761427069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NDMC_ISGS_exbus!BB80</f>
        <v>96.41739988837972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SUMPRODUCT(LTA!F80:AJ80,LTA!F$101:AJ$101,LTA!F$106:AJ$106)</f>
        <v>0</v>
      </c>
      <c r="U80" s="78">
        <f>SUMPRODUCT(LTA!F80:AJ80,LTA!F$102:AJ$102,LTA!F$106:AJ$106)</f>
        <v>1.73</v>
      </c>
      <c r="V80" s="108">
        <f>SUMPRODUCT(MTOA!B80:G80,MTOA!B$102:G$102,MTOA!B$106:G$106)</f>
        <v>0</v>
      </c>
      <c r="W80" s="108">
        <f>SUMPRODUCT(MTOA!B80:G80,MTOA!B$101:G$101,MTOA!B$106:G$106)</f>
        <v>0</v>
      </c>
      <c r="X80">
        <v>0</v>
      </c>
      <c r="Y80" s="75">
        <f>IEX!K80</f>
        <v>0</v>
      </c>
      <c r="Z80" s="75">
        <f>IEX!Q80</f>
        <v>0</v>
      </c>
      <c r="AA80" s="117">
        <f>STOA!K80</f>
        <v>0</v>
      </c>
      <c r="AB80" s="117">
        <f>-STOA!Q80</f>
        <v>0</v>
      </c>
      <c r="AC80">
        <f t="shared" si="3"/>
        <v>1.0405709952874393</v>
      </c>
      <c r="AD80">
        <f t="shared" si="4"/>
        <v>117.20613301464884</v>
      </c>
      <c r="AE80">
        <f>'IDT-1'!E80</f>
        <v>0</v>
      </c>
      <c r="AF80" s="26"/>
      <c r="AG80">
        <f t="shared" si="5"/>
        <v>117.20613301464884</v>
      </c>
      <c r="AI80" s="75">
        <f>PXIL!K80</f>
        <v>0</v>
      </c>
      <c r="AJ80" s="75">
        <f>PXIL!Q80</f>
        <v>0</v>
      </c>
      <c r="AK80" s="75">
        <f>RTM_IEX!K80</f>
        <v>0</v>
      </c>
      <c r="AL80" s="75">
        <f>RTM_IEX!Q80</f>
        <v>0</v>
      </c>
      <c r="AM80" s="75">
        <f>RTM_PXI!K80</f>
        <v>0</v>
      </c>
      <c r="AN80" s="75">
        <f>RTM_PXI!Q80</f>
        <v>0</v>
      </c>
      <c r="AO80" s="192">
        <f>GDAM_IEX!K80</f>
        <v>0</v>
      </c>
      <c r="AP80" s="192">
        <f>GDAM_IEX!Q80</f>
        <v>0</v>
      </c>
      <c r="AQ80" s="192">
        <f>GDAM_PXI!K80</f>
        <v>0</v>
      </c>
      <c r="AR80" s="192">
        <f>GDAM_PXI!Q80</f>
        <v>0</v>
      </c>
    </row>
    <row r="81" spans="1:44">
      <c r="A81" t="s">
        <v>123</v>
      </c>
      <c r="E81">
        <f>GT_NG!S81</f>
        <v>2.0995953601294848</v>
      </c>
      <c r="F81">
        <f>GT_Spot!S81</f>
        <v>0</v>
      </c>
      <c r="G81">
        <f>PPCL_NG!S81</f>
        <v>0</v>
      </c>
      <c r="H81">
        <f>PPCL_Spot!S81</f>
        <v>0</v>
      </c>
      <c r="I81">
        <f>Bawana_NG!S81</f>
        <v>18.000000000000004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NDMC_ISGS_exbus!BB81</f>
        <v>96.41739988837972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SUMPRODUCT(LTA!F81:AJ81,LTA!F$101:AJ$101,LTA!F$106:AJ$106)</f>
        <v>0</v>
      </c>
      <c r="U81" s="78">
        <f>SUMPRODUCT(LTA!F81:AJ81,LTA!F$102:AJ$102,LTA!F$106:AJ$106)</f>
        <v>1.73</v>
      </c>
      <c r="V81" s="108">
        <f>SUMPRODUCT(MTOA!B81:G81,MTOA!B$102:G$102,MTOA!B$106:G$106)</f>
        <v>0</v>
      </c>
      <c r="W81" s="108">
        <f>SUMPRODUCT(MTOA!B81:G81,MTOA!B$101:G$101,MTOA!B$106:G$106)</f>
        <v>0</v>
      </c>
      <c r="X81">
        <v>0</v>
      </c>
      <c r="Y81" s="75">
        <f>IEX!K81</f>
        <v>0</v>
      </c>
      <c r="Z81" s="75">
        <f>IEX!Q81</f>
        <v>0</v>
      </c>
      <c r="AA81" s="117">
        <f>STOA!K81</f>
        <v>0</v>
      </c>
      <c r="AB81" s="117">
        <f>-STOA!Q81</f>
        <v>0</v>
      </c>
      <c r="AC81">
        <f t="shared" si="3"/>
        <v>1.0405735581868811</v>
      </c>
      <c r="AD81">
        <f t="shared" si="4"/>
        <v>117.20642169032233</v>
      </c>
      <c r="AE81">
        <f>'IDT-1'!E81</f>
        <v>0</v>
      </c>
      <c r="AF81" s="26"/>
      <c r="AG81">
        <f t="shared" si="5"/>
        <v>117.20642169032233</v>
      </c>
      <c r="AI81" s="75">
        <f>PXIL!K81</f>
        <v>0</v>
      </c>
      <c r="AJ81" s="75">
        <f>PXIL!Q81</f>
        <v>0</v>
      </c>
      <c r="AK81" s="75">
        <f>RTM_IEX!K81</f>
        <v>0</v>
      </c>
      <c r="AL81" s="75">
        <f>RTM_IEX!Q81</f>
        <v>0</v>
      </c>
      <c r="AM81" s="75">
        <f>RTM_PXI!K81</f>
        <v>0</v>
      </c>
      <c r="AN81" s="75">
        <f>RTM_PXI!Q81</f>
        <v>0</v>
      </c>
      <c r="AO81" s="192">
        <f>GDAM_IEX!K81</f>
        <v>0</v>
      </c>
      <c r="AP81" s="192">
        <f>GDAM_IEX!Q81</f>
        <v>0</v>
      </c>
      <c r="AQ81" s="192">
        <f>GDAM_PXI!K81</f>
        <v>0</v>
      </c>
      <c r="AR81" s="192">
        <f>GDAM_PXI!Q81</f>
        <v>0</v>
      </c>
    </row>
    <row r="82" spans="1:44">
      <c r="A82" t="s">
        <v>124</v>
      </c>
      <c r="E82">
        <f>GT_NG!S82</f>
        <v>2.0995953601294848</v>
      </c>
      <c r="F82">
        <f>GT_Spot!S82</f>
        <v>0</v>
      </c>
      <c r="G82">
        <f>PPCL_NG!S82</f>
        <v>0</v>
      </c>
      <c r="H82">
        <f>PPCL_Spot!S82</f>
        <v>0</v>
      </c>
      <c r="I82">
        <f>Bawana_NG!S82</f>
        <v>18.000000000000004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NDMC_ISGS_exbus!BB82</f>
        <v>95.402775990779702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SUMPRODUCT(LTA!F82:AJ82,LTA!F$101:AJ$101,LTA!F$106:AJ$106)</f>
        <v>0</v>
      </c>
      <c r="U82" s="78">
        <f>SUMPRODUCT(LTA!F82:AJ82,LTA!F$102:AJ$102,LTA!F$106:AJ$106)</f>
        <v>1.73</v>
      </c>
      <c r="V82" s="108">
        <f>SUMPRODUCT(MTOA!B82:G82,MTOA!B$102:G$102,MTOA!B$106:G$106)</f>
        <v>0</v>
      </c>
      <c r="W82" s="108">
        <f>SUMPRODUCT(MTOA!B82:G82,MTOA!B$101:G$101,MTOA!B$106:G$106)</f>
        <v>0</v>
      </c>
      <c r="X82">
        <v>0</v>
      </c>
      <c r="Y82" s="75">
        <f>IEX!K82</f>
        <v>0</v>
      </c>
      <c r="Z82" s="75">
        <f>IEX!Q82</f>
        <v>0</v>
      </c>
      <c r="AA82" s="117">
        <f>STOA!K82</f>
        <v>0</v>
      </c>
      <c r="AB82" s="117">
        <f>-STOA!Q82</f>
        <v>0</v>
      </c>
      <c r="AC82">
        <f t="shared" si="3"/>
        <v>1.031644867888001</v>
      </c>
      <c r="AD82">
        <f t="shared" si="4"/>
        <v>116.20072648302119</v>
      </c>
      <c r="AE82">
        <f>'IDT-1'!E82</f>
        <v>0</v>
      </c>
      <c r="AF82" s="26"/>
      <c r="AG82">
        <f t="shared" si="5"/>
        <v>116.20072648302119</v>
      </c>
      <c r="AI82" s="75">
        <f>PXIL!K82</f>
        <v>0</v>
      </c>
      <c r="AJ82" s="75">
        <f>PXIL!Q82</f>
        <v>0</v>
      </c>
      <c r="AK82" s="75">
        <f>RTM_IEX!K82</f>
        <v>0</v>
      </c>
      <c r="AL82" s="75">
        <f>RTM_IEX!Q82</f>
        <v>0</v>
      </c>
      <c r="AM82" s="75">
        <f>RTM_PXI!K82</f>
        <v>0</v>
      </c>
      <c r="AN82" s="75">
        <f>RTM_PXI!Q82</f>
        <v>0</v>
      </c>
      <c r="AO82" s="192">
        <f>GDAM_IEX!K82</f>
        <v>0</v>
      </c>
      <c r="AP82" s="192">
        <f>GDAM_IEX!Q82</f>
        <v>0</v>
      </c>
      <c r="AQ82" s="192">
        <f>GDAM_PXI!K82</f>
        <v>0</v>
      </c>
      <c r="AR82" s="192">
        <f>GDAM_PXI!Q82</f>
        <v>0</v>
      </c>
    </row>
    <row r="83" spans="1:44">
      <c r="A83" t="s">
        <v>125</v>
      </c>
      <c r="E83">
        <f>GT_NG!S83</f>
        <v>2.0995953601294848</v>
      </c>
      <c r="F83">
        <f>GT_Spot!S83</f>
        <v>0</v>
      </c>
      <c r="G83">
        <f>PPCL_NG!S83</f>
        <v>0</v>
      </c>
      <c r="H83">
        <f>PPCL_Spot!S83</f>
        <v>0</v>
      </c>
      <c r="I83">
        <f>Bawana_NG!S83</f>
        <v>18.170000000000005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NDMC_ISGS_exbus!BB83</f>
        <v>94.577329239155603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SUMPRODUCT(LTA!F83:AJ83,LTA!F$101:AJ$101,LTA!F$106:AJ$106)</f>
        <v>0</v>
      </c>
      <c r="U83" s="78">
        <f>SUMPRODUCT(LTA!F83:AJ83,LTA!F$102:AJ$102,LTA!F$106:AJ$106)</f>
        <v>1.73</v>
      </c>
      <c r="V83" s="108">
        <f>SUMPRODUCT(MTOA!B83:G83,MTOA!B$102:G$102,MTOA!B$106:G$106)</f>
        <v>0</v>
      </c>
      <c r="W83" s="108">
        <f>SUMPRODUCT(MTOA!B83:G83,MTOA!B$101:G$101,MTOA!B$106:G$106)</f>
        <v>0</v>
      </c>
      <c r="X83">
        <v>0</v>
      </c>
      <c r="Y83" s="75">
        <f>IEX!K83</f>
        <v>0</v>
      </c>
      <c r="Z83" s="75">
        <f>IEX!Q83</f>
        <v>0</v>
      </c>
      <c r="AA83" s="117">
        <f>STOA!K83</f>
        <v>0</v>
      </c>
      <c r="AB83" s="117">
        <f>-STOA!Q83</f>
        <v>0</v>
      </c>
      <c r="AC83">
        <f t="shared" si="3"/>
        <v>1.0258769364737088</v>
      </c>
      <c r="AD83">
        <f t="shared" si="4"/>
        <v>115.55104766281138</v>
      </c>
      <c r="AE83">
        <f>'IDT-1'!E83</f>
        <v>0</v>
      </c>
      <c r="AF83" s="26"/>
      <c r="AG83">
        <f t="shared" si="5"/>
        <v>115.55104766281138</v>
      </c>
      <c r="AI83" s="75">
        <f>PXIL!K83</f>
        <v>0</v>
      </c>
      <c r="AJ83" s="75">
        <f>PXIL!Q83</f>
        <v>0</v>
      </c>
      <c r="AK83" s="75">
        <f>RTM_IEX!K83</f>
        <v>0</v>
      </c>
      <c r="AL83" s="75">
        <f>RTM_IEX!Q83</f>
        <v>0</v>
      </c>
      <c r="AM83" s="75">
        <f>RTM_PXI!K83</f>
        <v>0</v>
      </c>
      <c r="AN83" s="75">
        <f>RTM_PXI!Q83</f>
        <v>0</v>
      </c>
      <c r="AO83" s="192">
        <f>GDAM_IEX!K83</f>
        <v>0</v>
      </c>
      <c r="AP83" s="192">
        <f>GDAM_IEX!Q83</f>
        <v>0</v>
      </c>
      <c r="AQ83" s="192">
        <f>GDAM_PXI!K83</f>
        <v>0</v>
      </c>
      <c r="AR83" s="192">
        <f>GDAM_PXI!Q83</f>
        <v>0</v>
      </c>
    </row>
    <row r="84" spans="1:44">
      <c r="A84" t="s">
        <v>126</v>
      </c>
      <c r="E84">
        <f>GT_NG!S84</f>
        <v>2.0995953601294848</v>
      </c>
      <c r="F84">
        <f>GT_Spot!S84</f>
        <v>0</v>
      </c>
      <c r="G84">
        <f>PPCL_NG!S84</f>
        <v>0</v>
      </c>
      <c r="H84">
        <f>PPCL_Spot!S84</f>
        <v>0</v>
      </c>
      <c r="I84">
        <f>Bawana_NG!S84</f>
        <v>18.170000000000005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NDMC_ISGS_exbus!BB84</f>
        <v>92.597039070055615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SUMPRODUCT(LTA!F84:AJ84,LTA!F$101:AJ$101,LTA!F$106:AJ$106)</f>
        <v>0</v>
      </c>
      <c r="U84" s="78">
        <f>SUMPRODUCT(LTA!F84:AJ84,LTA!F$102:AJ$102,LTA!F$106:AJ$106)</f>
        <v>1.73</v>
      </c>
      <c r="V84" s="108">
        <f>SUMPRODUCT(MTOA!B84:G84,MTOA!B$102:G$102,MTOA!B$106:G$106)</f>
        <v>0</v>
      </c>
      <c r="W84" s="108">
        <f>SUMPRODUCT(MTOA!B84:G84,MTOA!B$101:G$101,MTOA!B$106:G$106)</f>
        <v>0</v>
      </c>
      <c r="X84">
        <v>0</v>
      </c>
      <c r="Y84" s="75">
        <f>IEX!K84</f>
        <v>0</v>
      </c>
      <c r="Z84" s="75">
        <f>IEX!Q84</f>
        <v>0</v>
      </c>
      <c r="AA84" s="117">
        <f>STOA!K84</f>
        <v>0</v>
      </c>
      <c r="AB84" s="117">
        <f>-STOA!Q84</f>
        <v>0</v>
      </c>
      <c r="AC84">
        <f t="shared" si="3"/>
        <v>1.1778503829856291</v>
      </c>
      <c r="AD84">
        <f t="shared" si="4"/>
        <v>132.66878404719947</v>
      </c>
      <c r="AE84">
        <f>'IDT-1'!E84</f>
        <v>0</v>
      </c>
      <c r="AF84" s="26"/>
      <c r="AG84">
        <f t="shared" si="5"/>
        <v>132.66878404719947</v>
      </c>
      <c r="AI84" s="75">
        <f>PXIL!K84</f>
        <v>0</v>
      </c>
      <c r="AJ84" s="75">
        <f>PXIL!Q84</f>
        <v>0</v>
      </c>
      <c r="AK84" s="75">
        <f>RTM_IEX!K84</f>
        <v>19.25</v>
      </c>
      <c r="AL84" s="75">
        <f>RTM_IEX!Q84</f>
        <v>0</v>
      </c>
      <c r="AM84" s="75">
        <f>RTM_PXI!K84</f>
        <v>0</v>
      </c>
      <c r="AN84" s="75">
        <f>RTM_PXI!Q84</f>
        <v>0</v>
      </c>
      <c r="AO84" s="192">
        <f>GDAM_IEX!K84</f>
        <v>0</v>
      </c>
      <c r="AP84" s="192">
        <f>GDAM_IEX!Q84</f>
        <v>0</v>
      </c>
      <c r="AQ84" s="192">
        <f>GDAM_PXI!K84</f>
        <v>0</v>
      </c>
      <c r="AR84" s="192">
        <f>GDAM_PXI!Q84</f>
        <v>0</v>
      </c>
    </row>
    <row r="85" spans="1:44">
      <c r="A85" t="s">
        <v>127</v>
      </c>
      <c r="E85">
        <f>GT_NG!S85</f>
        <v>2.0995953601294848</v>
      </c>
      <c r="F85">
        <f>GT_Spot!S85</f>
        <v>0</v>
      </c>
      <c r="G85">
        <f>PPCL_NG!S85</f>
        <v>0</v>
      </c>
      <c r="H85">
        <f>PPCL_Spot!S85</f>
        <v>0</v>
      </c>
      <c r="I85">
        <f>Bawana_NG!S85</f>
        <v>18.170000000000005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NDMC_ISGS_exbus!BB85</f>
        <v>91.25984752321537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SUMPRODUCT(LTA!F85:AJ85,LTA!F$101:AJ$101,LTA!F$106:AJ$106)</f>
        <v>0</v>
      </c>
      <c r="U85" s="78">
        <f>SUMPRODUCT(LTA!F85:AJ85,LTA!F$102:AJ$102,LTA!F$106:AJ$106)</f>
        <v>1.73</v>
      </c>
      <c r="V85" s="108">
        <f>SUMPRODUCT(MTOA!B85:G85,MTOA!B$102:G$102,MTOA!B$106:G$106)</f>
        <v>0</v>
      </c>
      <c r="W85" s="108">
        <f>SUMPRODUCT(MTOA!B85:G85,MTOA!B$101:G$101,MTOA!B$106:G$106)</f>
        <v>0</v>
      </c>
      <c r="X85">
        <v>0</v>
      </c>
      <c r="Y85" s="75">
        <f>IEX!K85</f>
        <v>0</v>
      </c>
      <c r="Z85" s="75">
        <f>IEX!Q85</f>
        <v>0</v>
      </c>
      <c r="AA85" s="117">
        <f>STOA!K85</f>
        <v>0</v>
      </c>
      <c r="AB85" s="117">
        <f>-STOA!Q85</f>
        <v>0</v>
      </c>
      <c r="AC85">
        <f t="shared" si="3"/>
        <v>0.99668309737343486</v>
      </c>
      <c r="AD85">
        <f t="shared" si="4"/>
        <v>112.26275978597143</v>
      </c>
      <c r="AE85">
        <f>'IDT-1'!E85</f>
        <v>0</v>
      </c>
      <c r="AF85" s="26"/>
      <c r="AG85">
        <f t="shared" si="5"/>
        <v>112.26275978597143</v>
      </c>
      <c r="AI85" s="75">
        <f>PXIL!K85</f>
        <v>0</v>
      </c>
      <c r="AJ85" s="75">
        <f>PXIL!Q85</f>
        <v>0</v>
      </c>
      <c r="AK85" s="75">
        <f>RTM_IEX!K85</f>
        <v>0</v>
      </c>
      <c r="AL85" s="75">
        <f>RTM_IEX!Q85</f>
        <v>0</v>
      </c>
      <c r="AM85" s="75">
        <f>RTM_PXI!K85</f>
        <v>0</v>
      </c>
      <c r="AN85" s="75">
        <f>RTM_PXI!Q85</f>
        <v>0</v>
      </c>
      <c r="AO85" s="192">
        <f>GDAM_IEX!K85</f>
        <v>0</v>
      </c>
      <c r="AP85" s="192">
        <f>GDAM_IEX!Q85</f>
        <v>0</v>
      </c>
      <c r="AQ85" s="192">
        <f>GDAM_PXI!K85</f>
        <v>0</v>
      </c>
      <c r="AR85" s="192">
        <f>GDAM_PXI!Q85</f>
        <v>0</v>
      </c>
    </row>
    <row r="86" spans="1:44">
      <c r="A86" t="s">
        <v>128</v>
      </c>
      <c r="E86">
        <f>GT_NG!S86</f>
        <v>2.0995953601294848</v>
      </c>
      <c r="F86">
        <f>GT_Spot!S86</f>
        <v>0</v>
      </c>
      <c r="G86">
        <f>PPCL_NG!S86</f>
        <v>0</v>
      </c>
      <c r="H86">
        <f>PPCL_Spot!S86</f>
        <v>0</v>
      </c>
      <c r="I86">
        <f>Bawana_NG!S86</f>
        <v>19.57180902200037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NDMC_ISGS_exbus!BB86</f>
        <v>90.08225500406644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SUMPRODUCT(LTA!F86:AJ86,LTA!F$101:AJ$101,LTA!F$106:AJ$106)</f>
        <v>0</v>
      </c>
      <c r="U86" s="78">
        <f>SUMPRODUCT(LTA!F86:AJ86,LTA!F$102:AJ$102,LTA!F$106:AJ$106)</f>
        <v>1.73</v>
      </c>
      <c r="V86" s="108">
        <f>SUMPRODUCT(MTOA!B86:G86,MTOA!B$102:G$102,MTOA!B$106:G$106)</f>
        <v>0</v>
      </c>
      <c r="W86" s="108">
        <f>SUMPRODUCT(MTOA!B86:G86,MTOA!B$101:G$101,MTOA!B$106:G$106)</f>
        <v>0</v>
      </c>
      <c r="X86">
        <v>0</v>
      </c>
      <c r="Y86" s="75">
        <f>IEX!K86</f>
        <v>0</v>
      </c>
      <c r="Z86" s="75">
        <f>IEX!Q86</f>
        <v>0</v>
      </c>
      <c r="AA86" s="117">
        <f>STOA!K86</f>
        <v>0</v>
      </c>
      <c r="AB86" s="117">
        <f>-STOA!Q86</f>
        <v>0</v>
      </c>
      <c r="AC86">
        <f t="shared" si="3"/>
        <v>0.9986562025985275</v>
      </c>
      <c r="AD86">
        <f t="shared" si="4"/>
        <v>112.48500318359777</v>
      </c>
      <c r="AE86">
        <f>'IDT-1'!E86</f>
        <v>0</v>
      </c>
      <c r="AF86" s="26"/>
      <c r="AG86">
        <f t="shared" si="5"/>
        <v>112.48500318359777</v>
      </c>
      <c r="AI86" s="75">
        <f>PXIL!K86</f>
        <v>0</v>
      </c>
      <c r="AJ86" s="75">
        <f>PXIL!Q86</f>
        <v>0</v>
      </c>
      <c r="AK86" s="75">
        <f>RTM_IEX!K86</f>
        <v>0</v>
      </c>
      <c r="AL86" s="75">
        <f>RTM_IEX!Q86</f>
        <v>0</v>
      </c>
      <c r="AM86" s="75">
        <f>RTM_PXI!K86</f>
        <v>0</v>
      </c>
      <c r="AN86" s="75">
        <f>RTM_PXI!Q86</f>
        <v>0</v>
      </c>
      <c r="AO86" s="192">
        <f>GDAM_IEX!K86</f>
        <v>0</v>
      </c>
      <c r="AP86" s="192">
        <f>GDAM_IEX!Q86</f>
        <v>0</v>
      </c>
      <c r="AQ86" s="192">
        <f>GDAM_PXI!K86</f>
        <v>0</v>
      </c>
      <c r="AR86" s="192">
        <f>GDAM_PXI!Q86</f>
        <v>0</v>
      </c>
    </row>
    <row r="87" spans="1:44">
      <c r="A87" t="s">
        <v>129</v>
      </c>
      <c r="E87">
        <f>GT_NG!S87</f>
        <v>2.0995953601294848</v>
      </c>
      <c r="F87">
        <f>GT_Spot!S87</f>
        <v>0</v>
      </c>
      <c r="G87">
        <f>PPCL_NG!S87</f>
        <v>0</v>
      </c>
      <c r="H87">
        <f>PPCL_Spot!S87</f>
        <v>0</v>
      </c>
      <c r="I87">
        <f>Bawana_NG!S87</f>
        <v>19.57180902200037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NDMC_ISGS_exbus!BB87</f>
        <v>89.24208078056644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SUMPRODUCT(LTA!F87:AJ87,LTA!F$101:AJ$101,LTA!F$106:AJ$106)</f>
        <v>0</v>
      </c>
      <c r="U87" s="78">
        <f>SUMPRODUCT(LTA!F87:AJ87,LTA!F$102:AJ$102,LTA!F$106:AJ$106)</f>
        <v>1.73</v>
      </c>
      <c r="V87" s="108">
        <f>SUMPRODUCT(MTOA!B87:G87,MTOA!B$102:G$102,MTOA!B$106:G$106)</f>
        <v>0</v>
      </c>
      <c r="W87" s="108">
        <f>SUMPRODUCT(MTOA!B87:G87,MTOA!B$101:G$101,MTOA!B$106:G$106)</f>
        <v>0</v>
      </c>
      <c r="X87">
        <v>0</v>
      </c>
      <c r="Y87" s="75">
        <f>IEX!K87</f>
        <v>0</v>
      </c>
      <c r="Z87" s="75">
        <f>IEX!Q87</f>
        <v>0</v>
      </c>
      <c r="AA87" s="117">
        <f>STOA!K87</f>
        <v>0</v>
      </c>
      <c r="AB87" s="117">
        <f>-STOA!Q87</f>
        <v>0</v>
      </c>
      <c r="AC87">
        <f t="shared" si="3"/>
        <v>0.99126266943172747</v>
      </c>
      <c r="AD87">
        <f t="shared" si="4"/>
        <v>111.65222249326456</v>
      </c>
      <c r="AE87">
        <f>'IDT-1'!E87</f>
        <v>0</v>
      </c>
      <c r="AF87" s="26"/>
      <c r="AG87">
        <f t="shared" si="5"/>
        <v>111.65222249326456</v>
      </c>
      <c r="AI87" s="75">
        <f>PXIL!K87</f>
        <v>0</v>
      </c>
      <c r="AJ87" s="75">
        <f>PXIL!Q87</f>
        <v>0</v>
      </c>
      <c r="AK87" s="75">
        <f>RTM_IEX!K87</f>
        <v>0</v>
      </c>
      <c r="AL87" s="75">
        <f>RTM_IEX!Q87</f>
        <v>0</v>
      </c>
      <c r="AM87" s="75">
        <f>RTM_PXI!K87</f>
        <v>0</v>
      </c>
      <c r="AN87" s="75">
        <f>RTM_PXI!Q87</f>
        <v>0</v>
      </c>
      <c r="AO87" s="192">
        <f>GDAM_IEX!K87</f>
        <v>0</v>
      </c>
      <c r="AP87" s="192">
        <f>GDAM_IEX!Q87</f>
        <v>0</v>
      </c>
      <c r="AQ87" s="192">
        <f>GDAM_PXI!K87</f>
        <v>0</v>
      </c>
      <c r="AR87" s="192">
        <f>GDAM_PXI!Q87</f>
        <v>0</v>
      </c>
    </row>
    <row r="88" spans="1:44">
      <c r="A88" t="s">
        <v>130</v>
      </c>
      <c r="E88">
        <f>GT_NG!S88</f>
        <v>2.0995953601294848</v>
      </c>
      <c r="F88">
        <f>GT_Spot!S88</f>
        <v>0</v>
      </c>
      <c r="G88">
        <f>PPCL_NG!S88</f>
        <v>0</v>
      </c>
      <c r="H88">
        <f>PPCL_Spot!S88</f>
        <v>0</v>
      </c>
      <c r="I88">
        <f>Bawana_NG!S88</f>
        <v>19.57180902200037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NDMC_ISGS_exbus!BB88</f>
        <v>88.374953557066434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SUMPRODUCT(LTA!F88:AJ88,LTA!F$101:AJ$101,LTA!F$106:AJ$106)</f>
        <v>0</v>
      </c>
      <c r="U88" s="78">
        <f>SUMPRODUCT(LTA!F88:AJ88,LTA!F$102:AJ$102,LTA!F$106:AJ$106)</f>
        <v>1.73</v>
      </c>
      <c r="V88" s="108">
        <f>SUMPRODUCT(MTOA!B88:G88,MTOA!B$102:G$102,MTOA!B$106:G$106)</f>
        <v>0</v>
      </c>
      <c r="W88" s="108">
        <f>SUMPRODUCT(MTOA!B88:G88,MTOA!B$101:G$101,MTOA!B$106:G$106)</f>
        <v>0</v>
      </c>
      <c r="X88">
        <v>0</v>
      </c>
      <c r="Y88" s="75">
        <f>IEX!K88</f>
        <v>0</v>
      </c>
      <c r="Z88" s="75">
        <f>IEX!Q88</f>
        <v>0</v>
      </c>
      <c r="AA88" s="117">
        <f>STOA!K88</f>
        <v>0</v>
      </c>
      <c r="AB88" s="117">
        <f>-STOA!Q88</f>
        <v>0</v>
      </c>
      <c r="AC88">
        <f t="shared" si="3"/>
        <v>0.98363194986492741</v>
      </c>
      <c r="AD88">
        <f t="shared" si="4"/>
        <v>110.79272598933136</v>
      </c>
      <c r="AE88">
        <f>'IDT-1'!E88</f>
        <v>0</v>
      </c>
      <c r="AF88" s="26"/>
      <c r="AG88">
        <f t="shared" si="5"/>
        <v>110.79272598933136</v>
      </c>
      <c r="AI88" s="75">
        <f>PXIL!K88</f>
        <v>0</v>
      </c>
      <c r="AJ88" s="75">
        <f>PXIL!Q88</f>
        <v>0</v>
      </c>
      <c r="AK88" s="75">
        <f>RTM_IEX!K88</f>
        <v>0</v>
      </c>
      <c r="AL88" s="75">
        <f>RTM_IEX!Q88</f>
        <v>0</v>
      </c>
      <c r="AM88" s="75">
        <f>RTM_PXI!K88</f>
        <v>0</v>
      </c>
      <c r="AN88" s="75">
        <f>RTM_PXI!Q88</f>
        <v>0</v>
      </c>
      <c r="AO88" s="192">
        <f>GDAM_IEX!K88</f>
        <v>0</v>
      </c>
      <c r="AP88" s="192">
        <f>GDAM_IEX!Q88</f>
        <v>0</v>
      </c>
      <c r="AQ88" s="192">
        <f>GDAM_PXI!K88</f>
        <v>0</v>
      </c>
      <c r="AR88" s="192">
        <f>GDAM_PXI!Q88</f>
        <v>0</v>
      </c>
    </row>
    <row r="89" spans="1:44">
      <c r="A89" t="s">
        <v>131</v>
      </c>
      <c r="E89">
        <f>GT_NG!S89</f>
        <v>2.0995953601294848</v>
      </c>
      <c r="F89">
        <f>GT_Spot!S89</f>
        <v>0</v>
      </c>
      <c r="G89">
        <f>PPCL_NG!S89</f>
        <v>0</v>
      </c>
      <c r="H89">
        <f>PPCL_Spot!S89</f>
        <v>0</v>
      </c>
      <c r="I89">
        <f>Bawana_NG!S89</f>
        <v>19.57180902200037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NDMC_ISGS_exbus!BB89</f>
        <v>87.774659354266447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SUMPRODUCT(LTA!F89:AJ89,LTA!F$101:AJ$101,LTA!F$106:AJ$106)</f>
        <v>0</v>
      </c>
      <c r="U89" s="78">
        <f>SUMPRODUCT(LTA!F89:AJ89,LTA!F$102:AJ$102,LTA!F$106:AJ$106)</f>
        <v>1.73</v>
      </c>
      <c r="V89" s="108">
        <f>SUMPRODUCT(MTOA!B89:G89,MTOA!B$102:G$102,MTOA!B$106:G$106)</f>
        <v>0</v>
      </c>
      <c r="W89" s="108">
        <f>SUMPRODUCT(MTOA!B89:G89,MTOA!B$101:G$101,MTOA!B$106:G$106)</f>
        <v>0</v>
      </c>
      <c r="X89">
        <v>0</v>
      </c>
      <c r="Y89" s="75">
        <f>IEX!K89</f>
        <v>0</v>
      </c>
      <c r="Z89" s="75">
        <f>IEX!Q89</f>
        <v>0</v>
      </c>
      <c r="AA89" s="117">
        <f>STOA!K89</f>
        <v>0</v>
      </c>
      <c r="AB89" s="117">
        <f>-STOA!Q89</f>
        <v>0</v>
      </c>
      <c r="AC89">
        <f t="shared" si="3"/>
        <v>1.0630933608802875</v>
      </c>
      <c r="AD89">
        <f t="shared" si="4"/>
        <v>119.74297037551601</v>
      </c>
      <c r="AE89">
        <f>'IDT-1'!E89</f>
        <v>0</v>
      </c>
      <c r="AF89" s="26"/>
      <c r="AG89">
        <f t="shared" si="5"/>
        <v>119.74297037551601</v>
      </c>
      <c r="AI89" s="75">
        <f>PXIL!K89</f>
        <v>0</v>
      </c>
      <c r="AJ89" s="75">
        <f>PXIL!Q89</f>
        <v>0</v>
      </c>
      <c r="AK89" s="75">
        <f>RTM_IEX!K89</f>
        <v>9.6300000000000008</v>
      </c>
      <c r="AL89" s="75">
        <f>RTM_IEX!Q89</f>
        <v>0</v>
      </c>
      <c r="AM89" s="75">
        <f>RTM_PXI!K89</f>
        <v>0</v>
      </c>
      <c r="AN89" s="75">
        <f>RTM_PXI!Q89</f>
        <v>0</v>
      </c>
      <c r="AO89" s="192">
        <f>GDAM_IEX!K89</f>
        <v>0</v>
      </c>
      <c r="AP89" s="192">
        <f>GDAM_IEX!Q89</f>
        <v>0</v>
      </c>
      <c r="AQ89" s="192">
        <f>GDAM_PXI!K89</f>
        <v>0</v>
      </c>
      <c r="AR89" s="192">
        <f>GDAM_PXI!Q89</f>
        <v>0</v>
      </c>
    </row>
    <row r="90" spans="1:44">
      <c r="A90" t="s">
        <v>132</v>
      </c>
      <c r="E90">
        <f>GT_NG!S90</f>
        <v>2.0995953601294848</v>
      </c>
      <c r="F90">
        <f>GT_Spot!S90</f>
        <v>0</v>
      </c>
      <c r="G90">
        <f>PPCL_NG!S90</f>
        <v>0</v>
      </c>
      <c r="H90">
        <f>PPCL_Spot!S90</f>
        <v>0</v>
      </c>
      <c r="I90">
        <f>Bawana_NG!S90</f>
        <v>19.57180902200037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NDMC_ISGS_exbus!BB90</f>
        <v>87.147845902666447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SUMPRODUCT(LTA!F90:AJ90,LTA!F$101:AJ$101,LTA!F$106:AJ$106)</f>
        <v>0</v>
      </c>
      <c r="U90" s="78">
        <f>SUMPRODUCT(LTA!F90:AJ90,LTA!F$102:AJ$102,LTA!F$106:AJ$106)</f>
        <v>1.73</v>
      </c>
      <c r="V90" s="108">
        <f>SUMPRODUCT(MTOA!B90:G90,MTOA!B$102:G$102,MTOA!B$106:G$106)</f>
        <v>0</v>
      </c>
      <c r="W90" s="108">
        <f>SUMPRODUCT(MTOA!B90:G90,MTOA!B$101:G$101,MTOA!B$106:G$106)</f>
        <v>0</v>
      </c>
      <c r="X90">
        <v>0</v>
      </c>
      <c r="Y90" s="75">
        <f>IEX!K90</f>
        <v>0</v>
      </c>
      <c r="Z90" s="75">
        <f>IEX!Q90</f>
        <v>0</v>
      </c>
      <c r="AA90" s="117">
        <f>STOA!K90</f>
        <v>0</v>
      </c>
      <c r="AB90" s="117">
        <f>-STOA!Q90</f>
        <v>0</v>
      </c>
      <c r="AC90">
        <f t="shared" si="3"/>
        <v>1.2391772281720672</v>
      </c>
      <c r="AD90">
        <f t="shared" si="4"/>
        <v>79.310073056624233</v>
      </c>
      <c r="AE90">
        <f>'IDT-1'!E90</f>
        <v>0</v>
      </c>
      <c r="AF90" s="26"/>
      <c r="AG90">
        <f t="shared" si="5"/>
        <v>79.310073056624233</v>
      </c>
      <c r="AI90" s="75">
        <f>PXIL!K90</f>
        <v>0</v>
      </c>
      <c r="AJ90" s="75">
        <f>PXIL!Q90</f>
        <v>0</v>
      </c>
      <c r="AK90" s="75">
        <f>RTM_IEX!K90</f>
        <v>0</v>
      </c>
      <c r="AL90" s="75">
        <f>RTM_IEX!Q90</f>
        <v>-30</v>
      </c>
      <c r="AM90" s="75">
        <f>RTM_PXI!K90</f>
        <v>0</v>
      </c>
      <c r="AN90" s="75">
        <f>RTM_PXI!Q90</f>
        <v>0</v>
      </c>
      <c r="AO90" s="192">
        <f>GDAM_IEX!K90</f>
        <v>0</v>
      </c>
      <c r="AP90" s="192">
        <f>GDAM_IEX!Q90</f>
        <v>0</v>
      </c>
      <c r="AQ90" s="192">
        <f>GDAM_PXI!K90</f>
        <v>0</v>
      </c>
      <c r="AR90" s="192">
        <f>GDAM_PXI!Q90</f>
        <v>0</v>
      </c>
    </row>
    <row r="91" spans="1:44">
      <c r="A91" t="s">
        <v>133</v>
      </c>
      <c r="E91">
        <f>GT_NG!S91</f>
        <v>2.0995953601294848</v>
      </c>
      <c r="F91">
        <f>GT_Spot!S91</f>
        <v>0</v>
      </c>
      <c r="G91">
        <f>PPCL_NG!S91</f>
        <v>0</v>
      </c>
      <c r="H91">
        <f>PPCL_Spot!S91</f>
        <v>0</v>
      </c>
      <c r="I91">
        <f>Bawana_NG!S91</f>
        <v>19.57180902200037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NDMC_ISGS_exbus!BB91</f>
        <v>86.847606849955611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SUMPRODUCT(LTA!F91:AJ91,LTA!F$101:AJ$101,LTA!F$106:AJ$106)</f>
        <v>0</v>
      </c>
      <c r="U91" s="78">
        <f>SUMPRODUCT(LTA!F91:AJ91,LTA!F$102:AJ$102,LTA!F$106:AJ$106)</f>
        <v>1.73</v>
      </c>
      <c r="V91" s="108">
        <f>SUMPRODUCT(MTOA!B91:G91,MTOA!B$102:G$102,MTOA!B$106:G$106)</f>
        <v>0</v>
      </c>
      <c r="W91" s="108">
        <f>SUMPRODUCT(MTOA!B91:G91,MTOA!B$101:G$101,MTOA!B$106:G$106)</f>
        <v>0</v>
      </c>
      <c r="X91">
        <v>0</v>
      </c>
      <c r="Y91" s="75">
        <f>IEX!K91</f>
        <v>0</v>
      </c>
      <c r="Z91" s="75">
        <f>IEX!Q91</f>
        <v>0</v>
      </c>
      <c r="AA91" s="117">
        <f>STOA!K91</f>
        <v>0</v>
      </c>
      <c r="AB91" s="117">
        <f>-STOA!Q91</f>
        <v>0</v>
      </c>
      <c r="AC91">
        <f t="shared" si="3"/>
        <v>0.97019129884235211</v>
      </c>
      <c r="AD91">
        <f t="shared" si="4"/>
        <v>109.27881993324311</v>
      </c>
      <c r="AE91">
        <f>'IDT-1'!E91</f>
        <v>0</v>
      </c>
      <c r="AF91" s="26"/>
      <c r="AG91">
        <f t="shared" si="5"/>
        <v>109.27881993324311</v>
      </c>
      <c r="AI91" s="75">
        <f>PXIL!K91</f>
        <v>0</v>
      </c>
      <c r="AJ91" s="75">
        <f>PXIL!Q91</f>
        <v>0</v>
      </c>
      <c r="AK91" s="75">
        <f>RTM_IEX!K91</f>
        <v>0</v>
      </c>
      <c r="AL91" s="75">
        <f>RTM_IEX!Q91</f>
        <v>0</v>
      </c>
      <c r="AM91" s="75">
        <f>RTM_PXI!K91</f>
        <v>0</v>
      </c>
      <c r="AN91" s="75">
        <f>RTM_PXI!Q91</f>
        <v>0</v>
      </c>
      <c r="AO91" s="192">
        <f>GDAM_IEX!K91</f>
        <v>0</v>
      </c>
      <c r="AP91" s="192">
        <f>GDAM_IEX!Q91</f>
        <v>0</v>
      </c>
      <c r="AQ91" s="192">
        <f>GDAM_PXI!K91</f>
        <v>0</v>
      </c>
      <c r="AR91" s="192">
        <f>GDAM_PXI!Q91</f>
        <v>0</v>
      </c>
    </row>
    <row r="92" spans="1:44">
      <c r="A92" t="s">
        <v>134</v>
      </c>
      <c r="E92">
        <f>GT_NG!S92</f>
        <v>2.0995953601294848</v>
      </c>
      <c r="F92">
        <f>GT_Spot!S92</f>
        <v>0</v>
      </c>
      <c r="G92">
        <f>PPCL_NG!S92</f>
        <v>0</v>
      </c>
      <c r="H92">
        <f>PPCL_Spot!S92</f>
        <v>0</v>
      </c>
      <c r="I92">
        <f>Bawana_NG!S92</f>
        <v>19.57180902200037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NDMC_ISGS_exbus!BB92</f>
        <v>86.789865870955609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SUMPRODUCT(LTA!F92:AJ92,LTA!F$101:AJ$101,LTA!F$106:AJ$106)</f>
        <v>0</v>
      </c>
      <c r="U92" s="78">
        <f>SUMPRODUCT(LTA!F92:AJ92,LTA!F$102:AJ$102,LTA!F$106:AJ$106)</f>
        <v>1.73</v>
      </c>
      <c r="V92" s="108">
        <f>SUMPRODUCT(MTOA!B92:G92,MTOA!B$102:G$102,MTOA!B$106:G$106)</f>
        <v>0</v>
      </c>
      <c r="W92" s="108">
        <f>SUMPRODUCT(MTOA!B92:G92,MTOA!B$101:G$101,MTOA!B$106:G$106)</f>
        <v>0</v>
      </c>
      <c r="X92">
        <v>0</v>
      </c>
      <c r="Y92" s="75">
        <f>IEX!K92</f>
        <v>0</v>
      </c>
      <c r="Z92" s="75">
        <f>IEX!Q92</f>
        <v>0</v>
      </c>
      <c r="AA92" s="117">
        <f>STOA!K92</f>
        <v>0</v>
      </c>
      <c r="AB92" s="117">
        <f>-STOA!Q92</f>
        <v>0</v>
      </c>
      <c r="AC92">
        <f t="shared" si="3"/>
        <v>0.96968317822715211</v>
      </c>
      <c r="AD92">
        <f t="shared" si="4"/>
        <v>109.22158707485831</v>
      </c>
      <c r="AE92">
        <f>'IDT-1'!E92</f>
        <v>0</v>
      </c>
      <c r="AF92" s="26"/>
      <c r="AG92">
        <f t="shared" si="5"/>
        <v>109.22158707485831</v>
      </c>
      <c r="AI92" s="75">
        <f>PXIL!K92</f>
        <v>0</v>
      </c>
      <c r="AJ92" s="75">
        <f>PXIL!Q92</f>
        <v>0</v>
      </c>
      <c r="AK92" s="75">
        <f>RTM_IEX!K92</f>
        <v>0</v>
      </c>
      <c r="AL92" s="75">
        <f>RTM_IEX!Q92</f>
        <v>0</v>
      </c>
      <c r="AM92" s="75">
        <f>RTM_PXI!K92</f>
        <v>0</v>
      </c>
      <c r="AN92" s="75">
        <f>RTM_PXI!Q92</f>
        <v>0</v>
      </c>
      <c r="AO92" s="192">
        <f>GDAM_IEX!K92</f>
        <v>0</v>
      </c>
      <c r="AP92" s="192">
        <f>GDAM_IEX!Q92</f>
        <v>0</v>
      </c>
      <c r="AQ92" s="192">
        <f>GDAM_PXI!K92</f>
        <v>0</v>
      </c>
      <c r="AR92" s="192">
        <f>GDAM_PXI!Q92</f>
        <v>0</v>
      </c>
    </row>
    <row r="93" spans="1:44">
      <c r="A93" t="s">
        <v>135</v>
      </c>
      <c r="E93">
        <f>GT_NG!S93</f>
        <v>2.0995953601294848</v>
      </c>
      <c r="F93">
        <f>GT_Spot!S93</f>
        <v>0</v>
      </c>
      <c r="G93">
        <f>PPCL_NG!S93</f>
        <v>0</v>
      </c>
      <c r="H93">
        <f>PPCL_Spot!S93</f>
        <v>0</v>
      </c>
      <c r="I93">
        <f>Bawana_NG!S93</f>
        <v>19.57180902200037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NDMC_ISGS_exbus!BB93</f>
        <v>86.507381488455607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SUMPRODUCT(LTA!F93:AJ93,LTA!F$101:AJ$101,LTA!F$106:AJ$106)</f>
        <v>0</v>
      </c>
      <c r="U93" s="78">
        <f>SUMPRODUCT(LTA!F93:AJ93,LTA!F$102:AJ$102,LTA!F$106:AJ$106)</f>
        <v>1.73</v>
      </c>
      <c r="V93" s="108">
        <f>SUMPRODUCT(MTOA!B93:G93,MTOA!B$102:G$102,MTOA!B$106:G$106)</f>
        <v>0</v>
      </c>
      <c r="W93" s="108">
        <f>SUMPRODUCT(MTOA!B93:G93,MTOA!B$101:G$101,MTOA!B$106:G$106)</f>
        <v>0</v>
      </c>
      <c r="X93">
        <v>0</v>
      </c>
      <c r="Y93" s="75">
        <f>IEX!K93</f>
        <v>0</v>
      </c>
      <c r="Z93" s="75">
        <f>IEX!Q93</f>
        <v>0</v>
      </c>
      <c r="AA93" s="117">
        <f>STOA!K93</f>
        <v>0</v>
      </c>
      <c r="AB93" s="117">
        <f>-STOA!Q93</f>
        <v>0</v>
      </c>
      <c r="AC93">
        <f t="shared" si="3"/>
        <v>0.96719731566115208</v>
      </c>
      <c r="AD93">
        <f t="shared" si="4"/>
        <v>108.94158855492431</v>
      </c>
      <c r="AE93">
        <f>'IDT-1'!E93</f>
        <v>0</v>
      </c>
      <c r="AF93" s="26"/>
      <c r="AG93">
        <f t="shared" si="5"/>
        <v>108.94158855492431</v>
      </c>
      <c r="AI93" s="75">
        <f>PXIL!K93</f>
        <v>0</v>
      </c>
      <c r="AJ93" s="75">
        <f>PXIL!Q93</f>
        <v>0</v>
      </c>
      <c r="AK93" s="75">
        <f>RTM_IEX!K93</f>
        <v>0</v>
      </c>
      <c r="AL93" s="75">
        <f>RTM_IEX!Q93</f>
        <v>0</v>
      </c>
      <c r="AM93" s="75">
        <f>RTM_PXI!K93</f>
        <v>0</v>
      </c>
      <c r="AN93" s="75">
        <f>RTM_PXI!Q93</f>
        <v>0</v>
      </c>
      <c r="AO93" s="192">
        <f>GDAM_IEX!K93</f>
        <v>0</v>
      </c>
      <c r="AP93" s="192">
        <f>GDAM_IEX!Q93</f>
        <v>0</v>
      </c>
      <c r="AQ93" s="192">
        <f>GDAM_PXI!K93</f>
        <v>0</v>
      </c>
      <c r="AR93" s="192">
        <f>GDAM_PXI!Q93</f>
        <v>0</v>
      </c>
    </row>
    <row r="94" spans="1:44">
      <c r="A94" t="s">
        <v>136</v>
      </c>
      <c r="E94">
        <f>GT_NG!S94</f>
        <v>2.0995953601294848</v>
      </c>
      <c r="F94">
        <f>GT_Spot!S94</f>
        <v>0</v>
      </c>
      <c r="G94">
        <f>PPCL_NG!S94</f>
        <v>0</v>
      </c>
      <c r="H94">
        <f>PPCL_Spot!S94</f>
        <v>0</v>
      </c>
      <c r="I94">
        <f>Bawana_NG!S94</f>
        <v>19.57180902200037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NDMC_ISGS_exbus!BB94</f>
        <v>86.008106232255599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SUMPRODUCT(LTA!F94:AJ94,LTA!F$101:AJ$101,LTA!F$106:AJ$106)</f>
        <v>0</v>
      </c>
      <c r="U94" s="78">
        <f>SUMPRODUCT(LTA!F94:AJ94,LTA!F$102:AJ$102,LTA!F$106:AJ$106)</f>
        <v>1.73</v>
      </c>
      <c r="V94" s="108">
        <f>SUMPRODUCT(MTOA!B94:G94,MTOA!B$102:G$102,MTOA!B$106:G$106)</f>
        <v>0</v>
      </c>
      <c r="W94" s="108">
        <f>SUMPRODUCT(MTOA!B94:G94,MTOA!B$101:G$101,MTOA!B$106:G$106)</f>
        <v>0</v>
      </c>
      <c r="X94">
        <v>0</v>
      </c>
      <c r="Y94" s="75">
        <f>IEX!K94</f>
        <v>0</v>
      </c>
      <c r="Z94" s="75">
        <f>IEX!Q94</f>
        <v>0</v>
      </c>
      <c r="AA94" s="117">
        <f>STOA!K94</f>
        <v>0</v>
      </c>
      <c r="AB94" s="117">
        <f>-STOA!Q94</f>
        <v>0</v>
      </c>
      <c r="AC94">
        <f t="shared" si="3"/>
        <v>0.962803693406592</v>
      </c>
      <c r="AD94">
        <f t="shared" si="4"/>
        <v>108.44670692097885</v>
      </c>
      <c r="AE94">
        <f>'IDT-1'!E94</f>
        <v>0</v>
      </c>
      <c r="AF94" s="26"/>
      <c r="AG94">
        <f t="shared" si="5"/>
        <v>108.44670692097885</v>
      </c>
      <c r="AI94" s="75">
        <f>PXIL!K94</f>
        <v>0</v>
      </c>
      <c r="AJ94" s="75">
        <f>PXIL!Q94</f>
        <v>0</v>
      </c>
      <c r="AK94" s="75">
        <f>RTM_IEX!K94</f>
        <v>0</v>
      </c>
      <c r="AL94" s="75">
        <f>RTM_IEX!Q94</f>
        <v>0</v>
      </c>
      <c r="AM94" s="75">
        <f>RTM_PXI!K94</f>
        <v>0</v>
      </c>
      <c r="AN94" s="75">
        <f>RTM_PXI!Q94</f>
        <v>0</v>
      </c>
      <c r="AO94" s="192">
        <f>GDAM_IEX!K94</f>
        <v>0</v>
      </c>
      <c r="AP94" s="192">
        <f>GDAM_IEX!Q94</f>
        <v>0</v>
      </c>
      <c r="AQ94" s="192">
        <f>GDAM_PXI!K94</f>
        <v>0</v>
      </c>
      <c r="AR94" s="192">
        <f>GDAM_PXI!Q94</f>
        <v>0</v>
      </c>
    </row>
    <row r="95" spans="1:44">
      <c r="A95" t="s">
        <v>137</v>
      </c>
      <c r="E95">
        <f>GT_NG!S95</f>
        <v>2.0995953601294848</v>
      </c>
      <c r="F95">
        <f>GT_Spot!S95</f>
        <v>0</v>
      </c>
      <c r="G95">
        <f>PPCL_NG!S95</f>
        <v>0</v>
      </c>
      <c r="H95">
        <f>PPCL_Spot!S95</f>
        <v>0</v>
      </c>
      <c r="I95">
        <f>Bawana_NG!S95</f>
        <v>19.57180902200037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NDMC_ISGS_exbus!BB95</f>
        <v>86.068106232255602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SUMPRODUCT(LTA!F95:AJ95,LTA!F$101:AJ$101,LTA!F$106:AJ$106)</f>
        <v>0</v>
      </c>
      <c r="U95" s="78">
        <f>SUMPRODUCT(LTA!F95:AJ95,LTA!F$102:AJ$102,LTA!F$106:AJ$106)</f>
        <v>1.73</v>
      </c>
      <c r="V95" s="108">
        <f>SUMPRODUCT(MTOA!B95:G95,MTOA!B$102:G$102,MTOA!B$106:G$106)</f>
        <v>0</v>
      </c>
      <c r="W95" s="108">
        <f>SUMPRODUCT(MTOA!B95:G95,MTOA!B$101:G$101,MTOA!B$106:G$106)</f>
        <v>0</v>
      </c>
      <c r="X95">
        <v>0</v>
      </c>
      <c r="Y95" s="75">
        <f>IEX!K95</f>
        <v>0</v>
      </c>
      <c r="Z95" s="75">
        <f>IEX!Q95</f>
        <v>0</v>
      </c>
      <c r="AA95" s="117">
        <f>STOA!K95</f>
        <v>0</v>
      </c>
      <c r="AB95" s="117">
        <f>-STOA!Q95</f>
        <v>0</v>
      </c>
      <c r="AC95">
        <f t="shared" si="3"/>
        <v>1.2740661566834284</v>
      </c>
      <c r="AD95">
        <f t="shared" si="4"/>
        <v>73.195444457702024</v>
      </c>
      <c r="AE95">
        <f>'IDT-1'!E95</f>
        <v>0</v>
      </c>
      <c r="AF95" s="26"/>
      <c r="AG95">
        <f t="shared" si="5"/>
        <v>73.195444457702024</v>
      </c>
      <c r="AI95" s="75">
        <f>PXIL!K95</f>
        <v>0</v>
      </c>
      <c r="AJ95" s="75">
        <f>PXIL!Q95</f>
        <v>0</v>
      </c>
      <c r="AK95" s="75">
        <f>RTM_IEX!K95</f>
        <v>0</v>
      </c>
      <c r="AL95" s="75">
        <f>RTM_IEX!Q95</f>
        <v>-35</v>
      </c>
      <c r="AM95" s="75">
        <f>RTM_PXI!K95</f>
        <v>0</v>
      </c>
      <c r="AN95" s="75">
        <f>RTM_PXI!Q95</f>
        <v>0</v>
      </c>
      <c r="AO95" s="192">
        <f>GDAM_IEX!K95</f>
        <v>0</v>
      </c>
      <c r="AP95" s="192">
        <f>GDAM_IEX!Q95</f>
        <v>0</v>
      </c>
      <c r="AQ95" s="192">
        <f>GDAM_PXI!K95</f>
        <v>0</v>
      </c>
      <c r="AR95" s="192">
        <f>GDAM_PXI!Q95</f>
        <v>0</v>
      </c>
    </row>
    <row r="96" spans="1:44">
      <c r="A96" t="s">
        <v>138</v>
      </c>
      <c r="E96">
        <f>GT_NG!S96</f>
        <v>2.0995953601294848</v>
      </c>
      <c r="F96">
        <f>GT_Spot!S96</f>
        <v>0</v>
      </c>
      <c r="G96">
        <f>PPCL_NG!S96</f>
        <v>0</v>
      </c>
      <c r="H96">
        <f>PPCL_Spot!S96</f>
        <v>0</v>
      </c>
      <c r="I96">
        <f>Bawana_NG!S96</f>
        <v>19.57180902200037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NDMC_ISGS_exbus!BB96</f>
        <v>86.068106232255602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SUMPRODUCT(LTA!F96:AJ96,LTA!F$101:AJ$101,LTA!F$106:AJ$106)</f>
        <v>0</v>
      </c>
      <c r="U96" s="78">
        <f>SUMPRODUCT(LTA!F96:AJ96,LTA!F$102:AJ$102,LTA!F$106:AJ$106)</f>
        <v>1.73</v>
      </c>
      <c r="V96" s="108">
        <f>SUMPRODUCT(MTOA!B96:G96,MTOA!B$102:G$102,MTOA!B$106:G$106)</f>
        <v>0</v>
      </c>
      <c r="W96" s="108">
        <f>SUMPRODUCT(MTOA!B96:G96,MTOA!B$101:G$101,MTOA!B$106:G$106)</f>
        <v>0</v>
      </c>
      <c r="X96">
        <v>0</v>
      </c>
      <c r="Y96" s="75">
        <f>IEX!K96</f>
        <v>0</v>
      </c>
      <c r="Z96" s="75">
        <f>IEX!Q96</f>
        <v>0</v>
      </c>
      <c r="AA96" s="117">
        <f>STOA!K96</f>
        <v>0</v>
      </c>
      <c r="AB96" s="117">
        <f>-STOA!Q96</f>
        <v>0</v>
      </c>
      <c r="AC96">
        <f t="shared" si="3"/>
        <v>0.96333169340659208</v>
      </c>
      <c r="AD96">
        <f t="shared" si="4"/>
        <v>108.50617892097887</v>
      </c>
      <c r="AE96">
        <f>'IDT-1'!E96</f>
        <v>0</v>
      </c>
      <c r="AF96" s="26"/>
      <c r="AG96">
        <f t="shared" si="5"/>
        <v>108.50617892097887</v>
      </c>
      <c r="AI96" s="75">
        <f>PXIL!K96</f>
        <v>0</v>
      </c>
      <c r="AJ96" s="75">
        <f>PXIL!Q96</f>
        <v>0</v>
      </c>
      <c r="AK96" s="75">
        <f>RTM_IEX!K96</f>
        <v>0</v>
      </c>
      <c r="AL96" s="75">
        <f>RTM_IEX!Q96</f>
        <v>0</v>
      </c>
      <c r="AM96" s="75">
        <f>RTM_PXI!K96</f>
        <v>0</v>
      </c>
      <c r="AN96" s="75">
        <f>RTM_PXI!Q96</f>
        <v>0</v>
      </c>
      <c r="AO96" s="192">
        <f>GDAM_IEX!K96</f>
        <v>0</v>
      </c>
      <c r="AP96" s="192">
        <f>GDAM_IEX!Q96</f>
        <v>0</v>
      </c>
      <c r="AQ96" s="192">
        <f>GDAM_PXI!K96</f>
        <v>0</v>
      </c>
      <c r="AR96" s="192">
        <f>GDAM_PXI!Q96</f>
        <v>0</v>
      </c>
    </row>
    <row r="97" spans="1:47">
      <c r="A97" t="s">
        <v>139</v>
      </c>
      <c r="E97">
        <f>GT_NG!S97</f>
        <v>2.0995953601294848</v>
      </c>
      <c r="F97">
        <f>GT_Spot!S97</f>
        <v>0</v>
      </c>
      <c r="G97">
        <f>PPCL_NG!S97</f>
        <v>0</v>
      </c>
      <c r="H97">
        <f>PPCL_Spot!S97</f>
        <v>0</v>
      </c>
      <c r="I97">
        <f>Bawana_NG!S97</f>
        <v>19.57180902200037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NDMC_ISGS_exbus!BB97</f>
        <v>86.068106232255602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SUMPRODUCT(LTA!F97:AJ97,LTA!F$101:AJ$101,LTA!F$106:AJ$106)</f>
        <v>0</v>
      </c>
      <c r="U97" s="78">
        <f>SUMPRODUCT(LTA!F97:AJ97,LTA!F$102:AJ$102,LTA!F$106:AJ$106)</f>
        <v>1.73</v>
      </c>
      <c r="V97" s="108">
        <f>SUMPRODUCT(MTOA!B97:G97,MTOA!B$102:G$102,MTOA!B$106:G$106)</f>
        <v>0</v>
      </c>
      <c r="W97" s="108">
        <f>SUMPRODUCT(MTOA!B97:G97,MTOA!B$101:G$101,MTOA!B$106:G$106)</f>
        <v>0</v>
      </c>
      <c r="X97">
        <v>0</v>
      </c>
      <c r="Y97" s="75">
        <f>IEX!K97</f>
        <v>0</v>
      </c>
      <c r="Z97" s="75">
        <f>IEX!Q97</f>
        <v>0</v>
      </c>
      <c r="AA97" s="117">
        <f>STOA!K97</f>
        <v>0</v>
      </c>
      <c r="AB97" s="117">
        <f>-STOA!Q97</f>
        <v>0</v>
      </c>
      <c r="AC97">
        <f t="shared" si="3"/>
        <v>0.96333169340659208</v>
      </c>
      <c r="AD97">
        <f t="shared" si="4"/>
        <v>108.50617892097887</v>
      </c>
      <c r="AE97">
        <f>'IDT-1'!E97</f>
        <v>0</v>
      </c>
      <c r="AF97" s="26"/>
      <c r="AG97">
        <f t="shared" si="5"/>
        <v>108.50617892097887</v>
      </c>
      <c r="AI97" s="75">
        <f>PXIL!K97</f>
        <v>0</v>
      </c>
      <c r="AJ97" s="75">
        <f>PXIL!Q97</f>
        <v>0</v>
      </c>
      <c r="AK97" s="75">
        <f>RTM_IEX!K97</f>
        <v>0</v>
      </c>
      <c r="AL97" s="75">
        <f>RTM_IEX!Q97</f>
        <v>0</v>
      </c>
      <c r="AM97" s="75">
        <f>RTM_PXI!K97</f>
        <v>0</v>
      </c>
      <c r="AN97" s="75">
        <f>RTM_PXI!Q97</f>
        <v>0</v>
      </c>
      <c r="AO97" s="192">
        <f>GDAM_IEX!K97</f>
        <v>0</v>
      </c>
      <c r="AP97" s="192">
        <f>GDAM_IEX!Q97</f>
        <v>0</v>
      </c>
      <c r="AQ97" s="192">
        <f>GDAM_PXI!K97</f>
        <v>0</v>
      </c>
      <c r="AR97" s="192">
        <f>GDAM_PXI!Q97</f>
        <v>0</v>
      </c>
    </row>
    <row r="98" spans="1:47">
      <c r="A98" t="s">
        <v>140</v>
      </c>
      <c r="E98">
        <f>GT_NG!S98</f>
        <v>2.0995953601294848</v>
      </c>
      <c r="F98">
        <f>GT_Spot!S98</f>
        <v>0</v>
      </c>
      <c r="G98">
        <f>PPCL_NG!S98</f>
        <v>0</v>
      </c>
      <c r="H98">
        <f>PPCL_Spot!S98</f>
        <v>0</v>
      </c>
      <c r="I98">
        <f>Bawana_NG!S98</f>
        <v>19.57180902200037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NDMC_ISGS_exbus!BB98</f>
        <v>86.068106232255602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SUMPRODUCT(LTA!F98:AJ98,LTA!F$101:AJ$101,LTA!F$106:AJ$106)</f>
        <v>0</v>
      </c>
      <c r="U98" s="78">
        <f>SUMPRODUCT(LTA!F98:AJ98,LTA!F$102:AJ$102,LTA!F$106:AJ$106)</f>
        <v>1.73</v>
      </c>
      <c r="V98" s="108">
        <f>SUMPRODUCT(MTOA!B98:G98,MTOA!B$102:G$102,MTOA!B$106:G$106)</f>
        <v>0</v>
      </c>
      <c r="W98" s="108">
        <f>SUMPRODUCT(MTOA!B98:G98,MTOA!B$101:G$101,MTOA!B$106:G$106)</f>
        <v>0</v>
      </c>
      <c r="X98">
        <v>0</v>
      </c>
      <c r="Y98" s="75">
        <f>IEX!K98</f>
        <v>0</v>
      </c>
      <c r="Z98" s="75">
        <f>IEX!Q98</f>
        <v>0</v>
      </c>
      <c r="AA98" s="117">
        <f>STOA!K98</f>
        <v>0</v>
      </c>
      <c r="AB98" s="117">
        <f>-STOA!Q98</f>
        <v>0</v>
      </c>
      <c r="AC98">
        <f t="shared" si="3"/>
        <v>0.96333169340659208</v>
      </c>
      <c r="AD98">
        <f t="shared" si="4"/>
        <v>108.50617892097887</v>
      </c>
      <c r="AE98">
        <f>'IDT-1'!E98</f>
        <v>0</v>
      </c>
      <c r="AF98" s="26"/>
      <c r="AG98">
        <f t="shared" si="5"/>
        <v>108.50617892097887</v>
      </c>
      <c r="AI98" s="75">
        <f>PXIL!K98</f>
        <v>0</v>
      </c>
      <c r="AJ98" s="75">
        <f>PXIL!Q98</f>
        <v>0</v>
      </c>
      <c r="AK98" s="75">
        <f>RTM_IEX!K98</f>
        <v>0</v>
      </c>
      <c r="AL98" s="75">
        <f>RTM_IEX!Q98</f>
        <v>0</v>
      </c>
      <c r="AM98" s="75">
        <f>RTM_PXI!K98</f>
        <v>0</v>
      </c>
      <c r="AN98" s="75">
        <f>RTM_PXI!Q98</f>
        <v>0</v>
      </c>
      <c r="AO98" s="192">
        <f>GDAM_IEX!K98</f>
        <v>0</v>
      </c>
      <c r="AP98" s="192">
        <f>GDAM_IEX!Q98</f>
        <v>0</v>
      </c>
      <c r="AQ98" s="192">
        <f>GDAM_PXI!K98</f>
        <v>0</v>
      </c>
      <c r="AR98" s="192">
        <f>GDAM_PXI!Q98</f>
        <v>0</v>
      </c>
    </row>
    <row r="99" spans="1:47">
      <c r="A99" t="s">
        <v>141</v>
      </c>
      <c r="E99">
        <f t="shared" ref="E99:AT99" si="6">SUM(E3:E98)/4000</f>
        <v>5.0108127760251919E-2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0.4476108830140037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2.1125405228204395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4.1519999999999967E-2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2.7998197241880286E-2</v>
      </c>
      <c r="AD99">
        <f t="shared" si="6"/>
        <v>2.927616336352814</v>
      </c>
      <c r="AE99">
        <f t="shared" si="6"/>
        <v>0</v>
      </c>
      <c r="AG99">
        <f t="shared" si="6"/>
        <v>2.927616336352814</v>
      </c>
      <c r="AI99">
        <f t="shared" si="6"/>
        <v>0</v>
      </c>
      <c r="AJ99">
        <f t="shared" si="6"/>
        <v>0</v>
      </c>
      <c r="AK99">
        <f t="shared" si="6"/>
        <v>0.22380749999999999</v>
      </c>
      <c r="AL99">
        <f t="shared" si="6"/>
        <v>-0.1125</v>
      </c>
      <c r="AM99">
        <f t="shared" si="6"/>
        <v>0</v>
      </c>
      <c r="AN99">
        <f t="shared" si="6"/>
        <v>0</v>
      </c>
      <c r="AO99">
        <f t="shared" si="6"/>
        <v>0.19252749999999996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AT101" s="199">
        <f>SUMIF(AT3:AT98,"&gt;0",AT3:AT98)/4000</f>
        <v>0</v>
      </c>
      <c r="AU101" s="70" t="s">
        <v>442</v>
      </c>
    </row>
    <row r="102" spans="1:47">
      <c r="AT102" s="199">
        <f>SUMIF(AT3:AT98,"&lt;0",AT3:AT98)/4000</f>
        <v>0</v>
      </c>
      <c r="AU102" s="70" t="s">
        <v>443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2">
        <f>Allocation!A2</f>
        <v>44882</v>
      </c>
      <c r="B1" s="219"/>
      <c r="C1" s="219"/>
      <c r="D1" s="219"/>
      <c r="E1" s="219" t="s">
        <v>192</v>
      </c>
      <c r="F1" s="219" t="s">
        <v>193</v>
      </c>
      <c r="G1" s="219" t="s">
        <v>190</v>
      </c>
      <c r="H1" s="219" t="s">
        <v>191</v>
      </c>
      <c r="I1" s="219" t="s">
        <v>194</v>
      </c>
      <c r="J1" s="219" t="s">
        <v>196</v>
      </c>
      <c r="K1" s="219" t="s">
        <v>300</v>
      </c>
      <c r="L1" s="219" t="s">
        <v>200</v>
      </c>
      <c r="M1" s="219" t="s">
        <v>201</v>
      </c>
      <c r="N1" s="219" t="s">
        <v>202</v>
      </c>
      <c r="O1" s="219" t="s">
        <v>197</v>
      </c>
      <c r="P1" s="228" t="s">
        <v>143</v>
      </c>
      <c r="Q1" s="228" t="s">
        <v>144</v>
      </c>
      <c r="R1" s="79"/>
      <c r="S1" s="79"/>
      <c r="T1" s="82" t="s">
        <v>302</v>
      </c>
      <c r="U1" s="229" t="s">
        <v>303</v>
      </c>
      <c r="V1" s="107" t="s">
        <v>316</v>
      </c>
      <c r="W1" s="107" t="s">
        <v>302</v>
      </c>
      <c r="X1" s="219" t="s">
        <v>335</v>
      </c>
      <c r="Y1" s="226" t="s">
        <v>223</v>
      </c>
      <c r="Z1" s="226" t="s">
        <v>224</v>
      </c>
      <c r="AA1" s="230" t="s">
        <v>198</v>
      </c>
      <c r="AB1" s="230" t="s">
        <v>199</v>
      </c>
      <c r="AC1" s="27" t="s">
        <v>189</v>
      </c>
      <c r="AD1" s="219" t="s">
        <v>142</v>
      </c>
      <c r="AG1" s="219" t="s">
        <v>278</v>
      </c>
      <c r="AI1" s="226" t="s">
        <v>384</v>
      </c>
      <c r="AJ1" s="226" t="s">
        <v>385</v>
      </c>
      <c r="AK1" s="226" t="s">
        <v>386</v>
      </c>
      <c r="AL1" s="226" t="s">
        <v>387</v>
      </c>
      <c r="AM1" s="226" t="s">
        <v>388</v>
      </c>
      <c r="AN1" s="226" t="s">
        <v>389</v>
      </c>
      <c r="AO1" s="225" t="s">
        <v>412</v>
      </c>
      <c r="AP1" s="225" t="s">
        <v>413</v>
      </c>
      <c r="AQ1" s="225" t="s">
        <v>414</v>
      </c>
      <c r="AR1" s="225" t="s">
        <v>415</v>
      </c>
    </row>
    <row r="2" spans="1:44">
      <c r="A2" s="27" t="s">
        <v>44</v>
      </c>
      <c r="B2" s="219"/>
      <c r="C2" s="219"/>
      <c r="D2" s="219"/>
      <c r="E2" s="219"/>
      <c r="F2" s="219"/>
      <c r="G2" s="219"/>
      <c r="H2" s="219"/>
      <c r="I2" s="219"/>
      <c r="J2" s="219"/>
      <c r="K2" s="219"/>
      <c r="L2" s="219"/>
      <c r="M2" s="219"/>
      <c r="N2" s="219"/>
      <c r="O2" s="219"/>
      <c r="P2" s="228"/>
      <c r="Q2" s="228"/>
      <c r="R2" s="79"/>
      <c r="S2" s="79"/>
      <c r="T2" s="82" t="s">
        <v>315</v>
      </c>
      <c r="U2" s="229"/>
      <c r="V2" s="107" t="s">
        <v>304</v>
      </c>
      <c r="W2" s="107" t="s">
        <v>304</v>
      </c>
      <c r="X2" s="219"/>
      <c r="Y2" s="226"/>
      <c r="Z2" s="226"/>
      <c r="AA2" s="230"/>
      <c r="AB2" s="230"/>
      <c r="AC2" s="27">
        <f>Allocation!J1/100</f>
        <v>8.8000000000000005E-3</v>
      </c>
      <c r="AD2" s="219"/>
      <c r="AE2" t="s">
        <v>276</v>
      </c>
      <c r="AG2" s="219"/>
      <c r="AI2" s="226"/>
      <c r="AJ2" s="226"/>
      <c r="AK2" s="226"/>
      <c r="AL2" s="226"/>
      <c r="AM2" s="226"/>
      <c r="AN2" s="226"/>
      <c r="AO2" s="225"/>
      <c r="AP2" s="225"/>
      <c r="AQ2" s="225"/>
      <c r="AR2" s="225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0</v>
      </c>
      <c r="H3">
        <f>PPCL_Spot!R3</f>
        <v>0</v>
      </c>
      <c r="I3">
        <f>Bawana_NG!R3</f>
        <v>5.0004621926418933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SUMPRODUCT(LTA!F3:AJ3,LTA!F$101:AJ$101,LTA!F$107:AJ$107)</f>
        <v>0</v>
      </c>
      <c r="U3" s="78">
        <f>SUMPRODUCT(LTA!F3:AJ3,LTA!F$102:AJ$102,LTA!F$107:AJ$107)</f>
        <v>0</v>
      </c>
      <c r="V3" s="108">
        <f>SUMPRODUCT(MTOA!B3:G3,MTOA!B$102:G$102,MTOA!B$107:G$107)</f>
        <v>0</v>
      </c>
      <c r="W3" s="108">
        <f>SUMPRODUCT(MTOA!B3:G3,MTOA!B$101:G$101,MTOA!B$107:G$107)</f>
        <v>0</v>
      </c>
      <c r="X3">
        <v>0</v>
      </c>
      <c r="Y3" s="75">
        <f>IEX!L3</f>
        <v>0</v>
      </c>
      <c r="Z3" s="75">
        <f>IEX!R3</f>
        <v>0</v>
      </c>
      <c r="AA3" s="117">
        <f>STOA!L3</f>
        <v>2.89</v>
      </c>
      <c r="AB3" s="117">
        <f>-STOA!R3</f>
        <v>0</v>
      </c>
      <c r="AC3">
        <f>SUMIF(B3:AB3,"&gt;0")*$AC$2-SUMIF(B3:AB3,"&lt;0")*($AC$2/(1-$AC$2))+SUMIF(AI3:AR3,"&gt;0")*$AC$2-SUMIF(AI3:AR3,"&lt;0")*($AC$2/(1-$AC$2))</f>
        <v>8.2108067295248666E-2</v>
      </c>
      <c r="AD3">
        <f>SUM(B3:AB3,AI3:AR3)-AC3</f>
        <v>9.2483541253466441</v>
      </c>
      <c r="AE3">
        <f>'IDT-1'!D3</f>
        <v>0</v>
      </c>
      <c r="AF3" s="26"/>
      <c r="AG3">
        <f>SUM(AD3:AF3)</f>
        <v>9.2483541253466441</v>
      </c>
      <c r="AI3" s="75">
        <f>PXIL!L3</f>
        <v>0</v>
      </c>
      <c r="AJ3" s="75">
        <f>PXIL!R3</f>
        <v>0</v>
      </c>
      <c r="AK3" s="75">
        <f>RTM_IEX!L3</f>
        <v>1.44</v>
      </c>
      <c r="AL3" s="75">
        <f>RTM_IEX!R3</f>
        <v>0</v>
      </c>
      <c r="AM3" s="75">
        <f>RTM_PXI!L3</f>
        <v>0</v>
      </c>
      <c r="AN3" s="75">
        <f>RTM_PXI!R3</f>
        <v>0</v>
      </c>
      <c r="AO3" s="192">
        <f>GDAM_IEX!L3</f>
        <v>0</v>
      </c>
      <c r="AP3" s="192">
        <f>GDAM_IEX!R3</f>
        <v>0</v>
      </c>
      <c r="AQ3" s="192">
        <f>GDAM_PXI!L3</f>
        <v>0</v>
      </c>
      <c r="AR3" s="192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0</v>
      </c>
      <c r="H4">
        <f>PPCL_Spot!R4</f>
        <v>0</v>
      </c>
      <c r="I4">
        <f>Bawana_NG!R4</f>
        <v>5.0004621926418933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SUMPRODUCT(LTA!F4:AJ4,LTA!F$101:AJ$101,LTA!F$107:AJ$107)</f>
        <v>0</v>
      </c>
      <c r="U4" s="78">
        <f>SUMPRODUCT(LTA!F4:AJ4,LTA!F$102:AJ$102,LTA!F$107:AJ$107)</f>
        <v>0</v>
      </c>
      <c r="V4" s="108">
        <f>SUMPRODUCT(MTOA!B4:G4,MTOA!B$102:G$102,MTOA!B$107:G$107)</f>
        <v>0</v>
      </c>
      <c r="W4" s="108">
        <f>SUMPRODUCT(MTOA!B4:G4,MTOA!B$101:G$101,MTOA!B$107:G$107)</f>
        <v>0</v>
      </c>
      <c r="X4">
        <v>0</v>
      </c>
      <c r="Y4" s="75">
        <f>IEX!L4</f>
        <v>0</v>
      </c>
      <c r="Z4" s="75">
        <f>IEX!R4</f>
        <v>0</v>
      </c>
      <c r="AA4" s="117">
        <f>STOA!L4</f>
        <v>2.89</v>
      </c>
      <c r="AB4" s="117">
        <f>-STOA!R4</f>
        <v>0</v>
      </c>
      <c r="AC4">
        <f t="shared" ref="AC4:AC67" si="0">SUMIF(B4:AB4,"&gt;0")*$AC$2-SUMIF(B4:AB4,"&lt;0")*($AC$2/(1-$AC$2))+SUMIF(AI4:AR4,"&gt;0")*$AC$2-SUMIF(AI4:AR4,"&lt;0")*($AC$2/(1-$AC$2))</f>
        <v>8.2108067295248666E-2</v>
      </c>
      <c r="AD4">
        <f t="shared" ref="AD4:AD67" si="1">SUM(B4:AB4,AI4:AR4)-AC4</f>
        <v>9.2483541253466441</v>
      </c>
      <c r="AE4">
        <f>'IDT-1'!D4</f>
        <v>0</v>
      </c>
      <c r="AF4" s="26"/>
      <c r="AG4">
        <f t="shared" ref="AG4:AG67" si="2">SUM(AD4:AF4)</f>
        <v>9.2483541253466441</v>
      </c>
      <c r="AI4" s="75">
        <f>PXIL!L4</f>
        <v>0</v>
      </c>
      <c r="AJ4" s="75">
        <f>PXIL!R4</f>
        <v>0</v>
      </c>
      <c r="AK4" s="75">
        <f>RTM_IEX!L4</f>
        <v>1.44</v>
      </c>
      <c r="AL4" s="75">
        <f>RTM_IEX!R4</f>
        <v>0</v>
      </c>
      <c r="AM4" s="75">
        <f>RTM_PXI!L4</f>
        <v>0</v>
      </c>
      <c r="AN4" s="75">
        <f>RTM_PXI!R4</f>
        <v>0</v>
      </c>
      <c r="AO4" s="192">
        <f>GDAM_IEX!L4</f>
        <v>0</v>
      </c>
      <c r="AP4" s="192">
        <f>GDAM_IEX!R4</f>
        <v>0</v>
      </c>
      <c r="AQ4" s="192">
        <f>GDAM_PXI!L4</f>
        <v>0</v>
      </c>
      <c r="AR4" s="192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0</v>
      </c>
      <c r="H5">
        <f>PPCL_Spot!R5</f>
        <v>0</v>
      </c>
      <c r="I5">
        <f>Bawana_NG!R5</f>
        <v>5.0004621926418933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SUMPRODUCT(LTA!F5:AJ5,LTA!F$101:AJ$101,LTA!F$107:AJ$107)</f>
        <v>0</v>
      </c>
      <c r="U5" s="78">
        <f>SUMPRODUCT(LTA!F5:AJ5,LTA!F$102:AJ$102,LTA!F$107:AJ$107)</f>
        <v>0</v>
      </c>
      <c r="V5" s="108">
        <f>SUMPRODUCT(MTOA!B5:G5,MTOA!B$102:G$102,MTOA!B$107:G$107)</f>
        <v>0</v>
      </c>
      <c r="W5" s="108">
        <f>SUMPRODUCT(MTOA!B5:G5,MTOA!B$101:G$101,MTOA!B$107:G$107)</f>
        <v>0</v>
      </c>
      <c r="X5">
        <v>0</v>
      </c>
      <c r="Y5" s="75">
        <f>IEX!L5</f>
        <v>0</v>
      </c>
      <c r="Z5" s="75">
        <f>IEX!R5</f>
        <v>0</v>
      </c>
      <c r="AA5" s="117">
        <f>STOA!L5</f>
        <v>2.89</v>
      </c>
      <c r="AB5" s="117">
        <f>-STOA!R5</f>
        <v>0</v>
      </c>
      <c r="AC5">
        <f t="shared" si="0"/>
        <v>8.2108067295248666E-2</v>
      </c>
      <c r="AD5">
        <f t="shared" si="1"/>
        <v>9.2483541253466441</v>
      </c>
      <c r="AE5">
        <f>'IDT-1'!D5</f>
        <v>0</v>
      </c>
      <c r="AF5" s="26"/>
      <c r="AG5">
        <f t="shared" si="2"/>
        <v>9.2483541253466441</v>
      </c>
      <c r="AI5" s="75">
        <f>PXIL!L5</f>
        <v>0</v>
      </c>
      <c r="AJ5" s="75">
        <f>PXIL!R5</f>
        <v>0</v>
      </c>
      <c r="AK5" s="75">
        <f>RTM_IEX!L5</f>
        <v>1.44</v>
      </c>
      <c r="AL5" s="75">
        <f>RTM_IEX!R5</f>
        <v>0</v>
      </c>
      <c r="AM5" s="75">
        <f>RTM_PXI!L5</f>
        <v>0</v>
      </c>
      <c r="AN5" s="75">
        <f>RTM_PXI!R5</f>
        <v>0</v>
      </c>
      <c r="AO5" s="192">
        <f>GDAM_IEX!L5</f>
        <v>0</v>
      </c>
      <c r="AP5" s="192">
        <f>GDAM_IEX!R5</f>
        <v>0</v>
      </c>
      <c r="AQ5" s="192">
        <f>GDAM_PXI!L5</f>
        <v>0</v>
      </c>
      <c r="AR5" s="192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0</v>
      </c>
      <c r="H6">
        <f>PPCL_Spot!R6</f>
        <v>0</v>
      </c>
      <c r="I6">
        <f>Bawana_NG!R6</f>
        <v>5.0004621926418933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SUMPRODUCT(LTA!F6:AJ6,LTA!F$101:AJ$101,LTA!F$107:AJ$107)</f>
        <v>0</v>
      </c>
      <c r="U6" s="78">
        <f>SUMPRODUCT(LTA!F6:AJ6,LTA!F$102:AJ$102,LTA!F$107:AJ$107)</f>
        <v>0</v>
      </c>
      <c r="V6" s="108">
        <f>SUMPRODUCT(MTOA!B6:G6,MTOA!B$102:G$102,MTOA!B$107:G$107)</f>
        <v>0</v>
      </c>
      <c r="W6" s="108">
        <f>SUMPRODUCT(MTOA!B6:G6,MTOA!B$101:G$101,MTOA!B$107:G$107)</f>
        <v>0</v>
      </c>
      <c r="X6">
        <v>0</v>
      </c>
      <c r="Y6" s="75">
        <f>IEX!L6</f>
        <v>0</v>
      </c>
      <c r="Z6" s="75">
        <f>IEX!R6</f>
        <v>0</v>
      </c>
      <c r="AA6" s="117">
        <f>STOA!L6</f>
        <v>2.89</v>
      </c>
      <c r="AB6" s="117">
        <f>-STOA!R6</f>
        <v>0</v>
      </c>
      <c r="AC6">
        <f t="shared" si="0"/>
        <v>7.788406729524866E-2</v>
      </c>
      <c r="AD6">
        <f t="shared" si="1"/>
        <v>8.7725781253466426</v>
      </c>
      <c r="AE6">
        <f>'IDT-1'!D6</f>
        <v>0</v>
      </c>
      <c r="AF6" s="26"/>
      <c r="AG6">
        <f t="shared" si="2"/>
        <v>8.7725781253466426</v>
      </c>
      <c r="AI6" s="75">
        <f>PXIL!L6</f>
        <v>0</v>
      </c>
      <c r="AJ6" s="75">
        <f>PXIL!R6</f>
        <v>0</v>
      </c>
      <c r="AK6" s="75">
        <f>RTM_IEX!L6</f>
        <v>0.96</v>
      </c>
      <c r="AL6" s="75">
        <f>RTM_IEX!R6</f>
        <v>0</v>
      </c>
      <c r="AM6" s="75">
        <f>RTM_PXI!L6</f>
        <v>0</v>
      </c>
      <c r="AN6" s="75">
        <f>RTM_PXI!R6</f>
        <v>0</v>
      </c>
      <c r="AO6" s="192">
        <f>GDAM_IEX!L6</f>
        <v>0</v>
      </c>
      <c r="AP6" s="192">
        <f>GDAM_IEX!R6</f>
        <v>0</v>
      </c>
      <c r="AQ6" s="192">
        <f>GDAM_PXI!L6</f>
        <v>0</v>
      </c>
      <c r="AR6" s="192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0</v>
      </c>
      <c r="H7">
        <f>PPCL_Spot!R7</f>
        <v>0</v>
      </c>
      <c r="I7">
        <f>Bawana_NG!R7</f>
        <v>5.0004621926418933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SUMPRODUCT(LTA!F7:AJ7,LTA!F$101:AJ$101,LTA!F$107:AJ$107)</f>
        <v>0</v>
      </c>
      <c r="U7" s="78">
        <f>SUMPRODUCT(LTA!F7:AJ7,LTA!F$102:AJ$102,LTA!F$107:AJ$107)</f>
        <v>0</v>
      </c>
      <c r="V7" s="108">
        <f>SUMPRODUCT(MTOA!B7:G7,MTOA!B$102:G$102,MTOA!B$107:G$107)</f>
        <v>0</v>
      </c>
      <c r="W7" s="108">
        <f>SUMPRODUCT(MTOA!B7:G7,MTOA!B$101:G$101,MTOA!B$107:G$107)</f>
        <v>0</v>
      </c>
      <c r="X7">
        <v>0</v>
      </c>
      <c r="Y7" s="75">
        <f>IEX!L7</f>
        <v>0</v>
      </c>
      <c r="Z7" s="75">
        <f>IEX!R7</f>
        <v>0</v>
      </c>
      <c r="AA7" s="117">
        <f>STOA!L7</f>
        <v>2.89</v>
      </c>
      <c r="AB7" s="117">
        <f>-STOA!R7</f>
        <v>0</v>
      </c>
      <c r="AC7">
        <f t="shared" si="0"/>
        <v>0.11009206729524867</v>
      </c>
      <c r="AD7">
        <f t="shared" si="1"/>
        <v>12.400370125346644</v>
      </c>
      <c r="AE7">
        <f>'IDT-1'!D7</f>
        <v>0</v>
      </c>
      <c r="AF7" s="26"/>
      <c r="AG7">
        <f t="shared" si="2"/>
        <v>12.400370125346644</v>
      </c>
      <c r="AI7" s="75">
        <f>PXIL!L7</f>
        <v>0</v>
      </c>
      <c r="AJ7" s="75">
        <f>PXIL!R7</f>
        <v>0</v>
      </c>
      <c r="AK7" s="75">
        <f>RTM_IEX!L7</f>
        <v>4.62</v>
      </c>
      <c r="AL7" s="75">
        <f>RTM_IEX!R7</f>
        <v>0</v>
      </c>
      <c r="AM7" s="75">
        <f>RTM_PXI!L7</f>
        <v>0</v>
      </c>
      <c r="AN7" s="75">
        <f>RTM_PXI!R7</f>
        <v>0</v>
      </c>
      <c r="AO7" s="192">
        <f>GDAM_IEX!L7</f>
        <v>0</v>
      </c>
      <c r="AP7" s="192">
        <f>GDAM_IEX!R7</f>
        <v>0</v>
      </c>
      <c r="AQ7" s="192">
        <f>GDAM_PXI!L7</f>
        <v>0</v>
      </c>
      <c r="AR7" s="192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0</v>
      </c>
      <c r="H8">
        <f>PPCL_Spot!R8</f>
        <v>0</v>
      </c>
      <c r="I8">
        <f>Bawana_NG!R8</f>
        <v>5.0004621926418933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SUMPRODUCT(LTA!F8:AJ8,LTA!F$101:AJ$101,LTA!F$107:AJ$107)</f>
        <v>0</v>
      </c>
      <c r="U8" s="78">
        <f>SUMPRODUCT(LTA!F8:AJ8,LTA!F$102:AJ$102,LTA!F$107:AJ$107)</f>
        <v>0</v>
      </c>
      <c r="V8" s="108">
        <f>SUMPRODUCT(MTOA!B8:G8,MTOA!B$102:G$102,MTOA!B$107:G$107)</f>
        <v>0</v>
      </c>
      <c r="W8" s="108">
        <f>SUMPRODUCT(MTOA!B8:G8,MTOA!B$101:G$101,MTOA!B$107:G$107)</f>
        <v>0</v>
      </c>
      <c r="X8">
        <v>0</v>
      </c>
      <c r="Y8" s="75">
        <f>IEX!L8</f>
        <v>0</v>
      </c>
      <c r="Z8" s="75">
        <f>IEX!R8</f>
        <v>0</v>
      </c>
      <c r="AA8" s="117">
        <f>STOA!L8</f>
        <v>2.89</v>
      </c>
      <c r="AB8" s="117">
        <f>-STOA!R8</f>
        <v>0</v>
      </c>
      <c r="AC8">
        <f t="shared" si="0"/>
        <v>6.9436067295248663E-2</v>
      </c>
      <c r="AD8">
        <f t="shared" si="1"/>
        <v>7.821026125346644</v>
      </c>
      <c r="AE8">
        <f>'IDT-1'!D8</f>
        <v>0</v>
      </c>
      <c r="AF8" s="26"/>
      <c r="AG8">
        <f t="shared" si="2"/>
        <v>7.821026125346644</v>
      </c>
      <c r="AI8" s="75">
        <f>PXIL!L8</f>
        <v>0</v>
      </c>
      <c r="AJ8" s="75">
        <f>PXIL!R8</f>
        <v>0</v>
      </c>
      <c r="AK8" s="75">
        <f>RTM_IEX!L8</f>
        <v>0</v>
      </c>
      <c r="AL8" s="75">
        <f>RTM_IEX!R8</f>
        <v>0</v>
      </c>
      <c r="AM8" s="75">
        <f>RTM_PXI!L8</f>
        <v>0</v>
      </c>
      <c r="AN8" s="75">
        <f>RTM_PXI!R8</f>
        <v>0</v>
      </c>
      <c r="AO8" s="192">
        <f>GDAM_IEX!L8</f>
        <v>0</v>
      </c>
      <c r="AP8" s="192">
        <f>GDAM_IEX!R8</f>
        <v>0</v>
      </c>
      <c r="AQ8" s="192">
        <f>GDAM_PXI!L8</f>
        <v>0</v>
      </c>
      <c r="AR8" s="192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0</v>
      </c>
      <c r="H9">
        <f>PPCL_Spot!R9</f>
        <v>0</v>
      </c>
      <c r="I9">
        <f>Bawana_NG!R9</f>
        <v>5.0004621926418933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SUMPRODUCT(LTA!F9:AJ9,LTA!F$101:AJ$101,LTA!F$107:AJ$107)</f>
        <v>0</v>
      </c>
      <c r="U9" s="78">
        <f>SUMPRODUCT(LTA!F9:AJ9,LTA!F$102:AJ$102,LTA!F$107:AJ$107)</f>
        <v>0</v>
      </c>
      <c r="V9" s="108">
        <f>SUMPRODUCT(MTOA!B9:G9,MTOA!B$102:G$102,MTOA!B$107:G$107)</f>
        <v>0</v>
      </c>
      <c r="W9" s="108">
        <f>SUMPRODUCT(MTOA!B9:G9,MTOA!B$101:G$101,MTOA!B$107:G$107)</f>
        <v>0</v>
      </c>
      <c r="X9">
        <v>0</v>
      </c>
      <c r="Y9" s="75">
        <f>IEX!L9</f>
        <v>0</v>
      </c>
      <c r="Z9" s="75">
        <f>IEX!R9</f>
        <v>0</v>
      </c>
      <c r="AA9" s="117">
        <f>STOA!L9</f>
        <v>2.89</v>
      </c>
      <c r="AB9" s="117">
        <f>-STOA!R9</f>
        <v>0</v>
      </c>
      <c r="AC9">
        <f t="shared" si="0"/>
        <v>7.788406729524866E-2</v>
      </c>
      <c r="AD9">
        <f t="shared" si="1"/>
        <v>8.7725781253466426</v>
      </c>
      <c r="AE9">
        <f>'IDT-1'!D9</f>
        <v>0</v>
      </c>
      <c r="AF9" s="26"/>
      <c r="AG9">
        <f t="shared" si="2"/>
        <v>8.7725781253466426</v>
      </c>
      <c r="AI9" s="75">
        <f>PXIL!L9</f>
        <v>0</v>
      </c>
      <c r="AJ9" s="75">
        <f>PXIL!R9</f>
        <v>0</v>
      </c>
      <c r="AK9" s="75">
        <f>RTM_IEX!L9</f>
        <v>0.96</v>
      </c>
      <c r="AL9" s="75">
        <f>RTM_IEX!R9</f>
        <v>0</v>
      </c>
      <c r="AM9" s="75">
        <f>RTM_PXI!L9</f>
        <v>0</v>
      </c>
      <c r="AN9" s="75">
        <f>RTM_PXI!R9</f>
        <v>0</v>
      </c>
      <c r="AO9" s="192">
        <f>GDAM_IEX!L9</f>
        <v>0</v>
      </c>
      <c r="AP9" s="192">
        <f>GDAM_IEX!R9</f>
        <v>0</v>
      </c>
      <c r="AQ9" s="192">
        <f>GDAM_PXI!L9</f>
        <v>0</v>
      </c>
      <c r="AR9" s="192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0</v>
      </c>
      <c r="H10">
        <f>PPCL_Spot!R10</f>
        <v>0</v>
      </c>
      <c r="I10">
        <f>Bawana_NG!R10</f>
        <v>5.0004621926418933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SUMPRODUCT(LTA!F10:AJ10,LTA!F$101:AJ$101,LTA!F$107:AJ$107)</f>
        <v>0</v>
      </c>
      <c r="U10" s="78">
        <f>SUMPRODUCT(LTA!F10:AJ10,LTA!F$102:AJ$102,LTA!F$107:AJ$107)</f>
        <v>0</v>
      </c>
      <c r="V10" s="108">
        <f>SUMPRODUCT(MTOA!B10:G10,MTOA!B$102:G$102,MTOA!B$107:G$107)</f>
        <v>0</v>
      </c>
      <c r="W10" s="108">
        <f>SUMPRODUCT(MTOA!B10:G10,MTOA!B$101:G$101,MTOA!B$107:G$107)</f>
        <v>0</v>
      </c>
      <c r="X10">
        <v>0</v>
      </c>
      <c r="Y10" s="75">
        <f>IEX!L10</f>
        <v>0</v>
      </c>
      <c r="Z10" s="75">
        <f>IEX!R10</f>
        <v>0</v>
      </c>
      <c r="AA10" s="117">
        <f>STOA!L10</f>
        <v>2.89</v>
      </c>
      <c r="AB10" s="117">
        <f>-STOA!R10</f>
        <v>0</v>
      </c>
      <c r="AC10">
        <f t="shared" si="0"/>
        <v>7.3660067295248668E-2</v>
      </c>
      <c r="AD10">
        <f t="shared" si="1"/>
        <v>8.2968021253466446</v>
      </c>
      <c r="AE10">
        <f>'IDT-1'!D10</f>
        <v>0</v>
      </c>
      <c r="AF10" s="26"/>
      <c r="AG10">
        <f t="shared" si="2"/>
        <v>8.2968021253466446</v>
      </c>
      <c r="AI10" s="75">
        <f>PXIL!L10</f>
        <v>0</v>
      </c>
      <c r="AJ10" s="75">
        <f>PXIL!R10</f>
        <v>0</v>
      </c>
      <c r="AK10" s="75">
        <f>RTM_IEX!L10</f>
        <v>0.48</v>
      </c>
      <c r="AL10" s="75">
        <f>RTM_IEX!R10</f>
        <v>0</v>
      </c>
      <c r="AM10" s="75">
        <f>RTM_PXI!L10</f>
        <v>0</v>
      </c>
      <c r="AN10" s="75">
        <f>RTM_PXI!R10</f>
        <v>0</v>
      </c>
      <c r="AO10" s="192">
        <f>GDAM_IEX!L10</f>
        <v>0</v>
      </c>
      <c r="AP10" s="192">
        <f>GDAM_IEX!R10</f>
        <v>0</v>
      </c>
      <c r="AQ10" s="192">
        <f>GDAM_PXI!L10</f>
        <v>0</v>
      </c>
      <c r="AR10" s="192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0</v>
      </c>
      <c r="H11">
        <f>PPCL_Spot!R11</f>
        <v>0</v>
      </c>
      <c r="I11">
        <f>Bawana_NG!R11</f>
        <v>5.0004621926418933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SUMPRODUCT(LTA!F11:AJ11,LTA!F$101:AJ$101,LTA!F$107:AJ$107)</f>
        <v>0</v>
      </c>
      <c r="U11" s="78">
        <f>SUMPRODUCT(LTA!F11:AJ11,LTA!F$102:AJ$102,LTA!F$107:AJ$107)</f>
        <v>0</v>
      </c>
      <c r="V11" s="108">
        <f>SUMPRODUCT(MTOA!B11:G11,MTOA!B$102:G$102,MTOA!B$107:G$107)</f>
        <v>0</v>
      </c>
      <c r="W11" s="108">
        <f>SUMPRODUCT(MTOA!B11:G11,MTOA!B$101:G$101,MTOA!B$107:G$107)</f>
        <v>0</v>
      </c>
      <c r="X11">
        <v>0</v>
      </c>
      <c r="Y11" s="75">
        <f>IEX!L11</f>
        <v>0</v>
      </c>
      <c r="Z11" s="75">
        <f>IEX!R11</f>
        <v>0</v>
      </c>
      <c r="AA11" s="117">
        <f>STOA!L11</f>
        <v>2.89</v>
      </c>
      <c r="AB11" s="117">
        <f>-STOA!R11</f>
        <v>0</v>
      </c>
      <c r="AC11">
        <f t="shared" si="0"/>
        <v>6.9436067295248663E-2</v>
      </c>
      <c r="AD11">
        <f t="shared" si="1"/>
        <v>7.821026125346644</v>
      </c>
      <c r="AE11">
        <f>'IDT-1'!D11</f>
        <v>0</v>
      </c>
      <c r="AF11" s="26"/>
      <c r="AG11">
        <f t="shared" si="2"/>
        <v>7.821026125346644</v>
      </c>
      <c r="AI11" s="75">
        <f>PXIL!L11</f>
        <v>0</v>
      </c>
      <c r="AJ11" s="75">
        <f>PXIL!R11</f>
        <v>0</v>
      </c>
      <c r="AK11" s="75">
        <f>RTM_IEX!L11</f>
        <v>0</v>
      </c>
      <c r="AL11" s="75">
        <f>RTM_IEX!R11</f>
        <v>0</v>
      </c>
      <c r="AM11" s="75">
        <f>RTM_PXI!L11</f>
        <v>0</v>
      </c>
      <c r="AN11" s="75">
        <f>RTM_PXI!R11</f>
        <v>0</v>
      </c>
      <c r="AO11" s="192">
        <f>GDAM_IEX!L11</f>
        <v>0</v>
      </c>
      <c r="AP11" s="192">
        <f>GDAM_IEX!R11</f>
        <v>0</v>
      </c>
      <c r="AQ11" s="192">
        <f>GDAM_PXI!L11</f>
        <v>0</v>
      </c>
      <c r="AR11" s="192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0</v>
      </c>
      <c r="H12">
        <f>PPCL_Spot!R12</f>
        <v>0</v>
      </c>
      <c r="I12">
        <f>Bawana_NG!R12</f>
        <v>5.0004621926418933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SUMPRODUCT(LTA!F12:AJ12,LTA!F$101:AJ$101,LTA!F$107:AJ$107)</f>
        <v>0</v>
      </c>
      <c r="U12" s="78">
        <f>SUMPRODUCT(LTA!F12:AJ12,LTA!F$102:AJ$102,LTA!F$107:AJ$107)</f>
        <v>0</v>
      </c>
      <c r="V12" s="108">
        <f>SUMPRODUCT(MTOA!B12:G12,MTOA!B$102:G$102,MTOA!B$107:G$107)</f>
        <v>0</v>
      </c>
      <c r="W12" s="108">
        <f>SUMPRODUCT(MTOA!B12:G12,MTOA!B$101:G$101,MTOA!B$107:G$107)</f>
        <v>0</v>
      </c>
      <c r="X12">
        <v>0</v>
      </c>
      <c r="Y12" s="75">
        <f>IEX!L12</f>
        <v>0</v>
      </c>
      <c r="Z12" s="75">
        <f>IEX!R12</f>
        <v>0</v>
      </c>
      <c r="AA12" s="117">
        <f>STOA!L12</f>
        <v>2.89</v>
      </c>
      <c r="AB12" s="117">
        <f>-STOA!R12</f>
        <v>0</v>
      </c>
      <c r="AC12">
        <f t="shared" si="0"/>
        <v>7.5332067295248661E-2</v>
      </c>
      <c r="AD12">
        <f t="shared" si="1"/>
        <v>8.4851301253466449</v>
      </c>
      <c r="AE12">
        <f>'IDT-1'!D12</f>
        <v>0</v>
      </c>
      <c r="AF12" s="26"/>
      <c r="AG12">
        <f t="shared" si="2"/>
        <v>8.4851301253466449</v>
      </c>
      <c r="AI12" s="75">
        <f>PXIL!L12</f>
        <v>0</v>
      </c>
      <c r="AJ12" s="75">
        <f>PXIL!R12</f>
        <v>0</v>
      </c>
      <c r="AK12" s="75">
        <f>RTM_IEX!L12</f>
        <v>0.67</v>
      </c>
      <c r="AL12" s="75">
        <f>RTM_IEX!R12</f>
        <v>0</v>
      </c>
      <c r="AM12" s="75">
        <f>RTM_PXI!L12</f>
        <v>0</v>
      </c>
      <c r="AN12" s="75">
        <f>RTM_PXI!R12</f>
        <v>0</v>
      </c>
      <c r="AO12" s="192">
        <f>GDAM_IEX!L12</f>
        <v>0</v>
      </c>
      <c r="AP12" s="192">
        <f>GDAM_IEX!R12</f>
        <v>0</v>
      </c>
      <c r="AQ12" s="192">
        <f>GDAM_PXI!L12</f>
        <v>0</v>
      </c>
      <c r="AR12" s="192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0</v>
      </c>
      <c r="H13">
        <f>PPCL_Spot!R13</f>
        <v>0</v>
      </c>
      <c r="I13">
        <f>Bawana_NG!R13</f>
        <v>5.0002314707652422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SUMPRODUCT(LTA!F13:AJ13,LTA!F$101:AJ$101,LTA!F$107:AJ$107)</f>
        <v>0</v>
      </c>
      <c r="U13" s="78">
        <f>SUMPRODUCT(LTA!F13:AJ13,LTA!F$102:AJ$102,LTA!F$107:AJ$107)</f>
        <v>0</v>
      </c>
      <c r="V13" s="108">
        <f>SUMPRODUCT(MTOA!B13:G13,MTOA!B$102:G$102,MTOA!B$107:G$107)</f>
        <v>0</v>
      </c>
      <c r="W13" s="108">
        <f>SUMPRODUCT(MTOA!B13:G13,MTOA!B$101:G$101,MTOA!B$107:G$107)</f>
        <v>0</v>
      </c>
      <c r="X13">
        <v>0</v>
      </c>
      <c r="Y13" s="75">
        <f>IEX!L13</f>
        <v>0</v>
      </c>
      <c r="Z13" s="75">
        <f>IEX!R13</f>
        <v>0</v>
      </c>
      <c r="AA13" s="117">
        <f>STOA!L13</f>
        <v>2.89</v>
      </c>
      <c r="AB13" s="117">
        <f>-STOA!R13</f>
        <v>0</v>
      </c>
      <c r="AC13">
        <f t="shared" si="0"/>
        <v>0.10921003694273412</v>
      </c>
      <c r="AD13">
        <f t="shared" si="1"/>
        <v>12.301021433822507</v>
      </c>
      <c r="AE13">
        <f>'IDT-1'!D13</f>
        <v>0</v>
      </c>
      <c r="AF13" s="26"/>
      <c r="AG13">
        <f t="shared" si="2"/>
        <v>12.301021433822507</v>
      </c>
      <c r="AI13" s="75">
        <f>PXIL!L13</f>
        <v>0</v>
      </c>
      <c r="AJ13" s="75">
        <f>PXIL!R13</f>
        <v>0</v>
      </c>
      <c r="AK13" s="75">
        <f>RTM_IEX!L13</f>
        <v>4.5199999999999996</v>
      </c>
      <c r="AL13" s="75">
        <f>RTM_IEX!R13</f>
        <v>0</v>
      </c>
      <c r="AM13" s="75">
        <f>RTM_PXI!L13</f>
        <v>0</v>
      </c>
      <c r="AN13" s="75">
        <f>RTM_PXI!R13</f>
        <v>0</v>
      </c>
      <c r="AO13" s="192">
        <f>GDAM_IEX!L13</f>
        <v>0</v>
      </c>
      <c r="AP13" s="192">
        <f>GDAM_IEX!R13</f>
        <v>0</v>
      </c>
      <c r="AQ13" s="192">
        <f>GDAM_PXI!L13</f>
        <v>0</v>
      </c>
      <c r="AR13" s="192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0</v>
      </c>
      <c r="H14">
        <f>PPCL_Spot!R14</f>
        <v>0</v>
      </c>
      <c r="I14">
        <f>Bawana_NG!R14</f>
        <v>5.0002314707652422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SUMPRODUCT(LTA!F14:AJ14,LTA!F$101:AJ$101,LTA!F$107:AJ$107)</f>
        <v>0</v>
      </c>
      <c r="U14" s="78">
        <f>SUMPRODUCT(LTA!F14:AJ14,LTA!F$102:AJ$102,LTA!F$107:AJ$107)</f>
        <v>0</v>
      </c>
      <c r="V14" s="108">
        <f>SUMPRODUCT(MTOA!B14:G14,MTOA!B$102:G$102,MTOA!B$107:G$107)</f>
        <v>0</v>
      </c>
      <c r="W14" s="108">
        <f>SUMPRODUCT(MTOA!B14:G14,MTOA!B$101:G$101,MTOA!B$107:G$107)</f>
        <v>0</v>
      </c>
      <c r="X14">
        <v>0</v>
      </c>
      <c r="Y14" s="75">
        <f>IEX!L14</f>
        <v>0</v>
      </c>
      <c r="Z14" s="75">
        <f>IEX!R14</f>
        <v>0</v>
      </c>
      <c r="AA14" s="117">
        <f>STOA!L14</f>
        <v>2.89</v>
      </c>
      <c r="AB14" s="117">
        <f>-STOA!R14</f>
        <v>0</v>
      </c>
      <c r="AC14">
        <f t="shared" si="0"/>
        <v>6.9434036942734131E-2</v>
      </c>
      <c r="AD14">
        <f t="shared" si="1"/>
        <v>7.8207974338225075</v>
      </c>
      <c r="AE14">
        <f>'IDT-1'!D14</f>
        <v>0</v>
      </c>
      <c r="AF14" s="26"/>
      <c r="AG14">
        <f t="shared" si="2"/>
        <v>7.8207974338225075</v>
      </c>
      <c r="AI14" s="75">
        <f>PXIL!L14</f>
        <v>0</v>
      </c>
      <c r="AJ14" s="75">
        <f>PXIL!R14</f>
        <v>0</v>
      </c>
      <c r="AK14" s="75">
        <f>RTM_IEX!L14</f>
        <v>0</v>
      </c>
      <c r="AL14" s="75">
        <f>RTM_IEX!R14</f>
        <v>0</v>
      </c>
      <c r="AM14" s="75">
        <f>RTM_PXI!L14</f>
        <v>0</v>
      </c>
      <c r="AN14" s="75">
        <f>RTM_PXI!R14</f>
        <v>0</v>
      </c>
      <c r="AO14" s="192">
        <f>GDAM_IEX!L14</f>
        <v>0</v>
      </c>
      <c r="AP14" s="192">
        <f>GDAM_IEX!R14</f>
        <v>0</v>
      </c>
      <c r="AQ14" s="192">
        <f>GDAM_PXI!L14</f>
        <v>0</v>
      </c>
      <c r="AR14" s="192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0</v>
      </c>
      <c r="H15">
        <f>PPCL_Spot!R15</f>
        <v>0</v>
      </c>
      <c r="I15">
        <f>Bawana_NG!R15</f>
        <v>5.0002314707652422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SUMPRODUCT(LTA!F15:AJ15,LTA!F$101:AJ$101,LTA!F$107:AJ$107)</f>
        <v>0</v>
      </c>
      <c r="U15" s="78">
        <f>SUMPRODUCT(LTA!F15:AJ15,LTA!F$102:AJ$102,LTA!F$107:AJ$107)</f>
        <v>0</v>
      </c>
      <c r="V15" s="108">
        <f>SUMPRODUCT(MTOA!B15:G15,MTOA!B$102:G$102,MTOA!B$107:G$107)</f>
        <v>0</v>
      </c>
      <c r="W15" s="108">
        <f>SUMPRODUCT(MTOA!B15:G15,MTOA!B$101:G$101,MTOA!B$107:G$107)</f>
        <v>0</v>
      </c>
      <c r="X15">
        <v>0</v>
      </c>
      <c r="Y15" s="75">
        <f>IEX!L15</f>
        <v>0</v>
      </c>
      <c r="Z15" s="75">
        <f>IEX!R15</f>
        <v>0</v>
      </c>
      <c r="AA15" s="117">
        <f>STOA!L15</f>
        <v>2.89</v>
      </c>
      <c r="AB15" s="117">
        <f>-STOA!R15</f>
        <v>0</v>
      </c>
      <c r="AC15">
        <f t="shared" si="0"/>
        <v>7.3658036942734137E-2</v>
      </c>
      <c r="AD15">
        <f t="shared" si="1"/>
        <v>8.296573433822509</v>
      </c>
      <c r="AE15">
        <f>'IDT-1'!D15</f>
        <v>0</v>
      </c>
      <c r="AF15" s="26"/>
      <c r="AG15">
        <f t="shared" si="2"/>
        <v>8.296573433822509</v>
      </c>
      <c r="AI15" s="75">
        <f>PXIL!L15</f>
        <v>0</v>
      </c>
      <c r="AJ15" s="75">
        <f>PXIL!R15</f>
        <v>0</v>
      </c>
      <c r="AK15" s="75">
        <f>RTM_IEX!L15</f>
        <v>0.48</v>
      </c>
      <c r="AL15" s="75">
        <f>RTM_IEX!R15</f>
        <v>0</v>
      </c>
      <c r="AM15" s="75">
        <f>RTM_PXI!L15</f>
        <v>0</v>
      </c>
      <c r="AN15" s="75">
        <f>RTM_PXI!R15</f>
        <v>0</v>
      </c>
      <c r="AO15" s="192">
        <f>GDAM_IEX!L15</f>
        <v>0</v>
      </c>
      <c r="AP15" s="192">
        <f>GDAM_IEX!R15</f>
        <v>0</v>
      </c>
      <c r="AQ15" s="192">
        <f>GDAM_PXI!L15</f>
        <v>0</v>
      </c>
      <c r="AR15" s="192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0</v>
      </c>
      <c r="H16">
        <f>PPCL_Spot!R16</f>
        <v>0</v>
      </c>
      <c r="I16">
        <f>Bawana_NG!R16</f>
        <v>5.0002314707652422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SUMPRODUCT(LTA!F16:AJ16,LTA!F$101:AJ$101,LTA!F$107:AJ$107)</f>
        <v>0</v>
      </c>
      <c r="U16" s="78">
        <f>SUMPRODUCT(LTA!F16:AJ16,LTA!F$102:AJ$102,LTA!F$107:AJ$107)</f>
        <v>0</v>
      </c>
      <c r="V16" s="108">
        <f>SUMPRODUCT(MTOA!B16:G16,MTOA!B$102:G$102,MTOA!B$107:G$107)</f>
        <v>0</v>
      </c>
      <c r="W16" s="108">
        <f>SUMPRODUCT(MTOA!B16:G16,MTOA!B$101:G$101,MTOA!B$107:G$107)</f>
        <v>0</v>
      </c>
      <c r="X16">
        <v>0</v>
      </c>
      <c r="Y16" s="75">
        <f>IEX!L16</f>
        <v>0</v>
      </c>
      <c r="Z16" s="75">
        <f>IEX!R16</f>
        <v>0</v>
      </c>
      <c r="AA16" s="117">
        <f>STOA!L16</f>
        <v>2.89</v>
      </c>
      <c r="AB16" s="117">
        <f>-STOA!R16</f>
        <v>0</v>
      </c>
      <c r="AC16">
        <f t="shared" si="0"/>
        <v>7.7882036942734129E-2</v>
      </c>
      <c r="AD16">
        <f t="shared" si="1"/>
        <v>8.772349433822507</v>
      </c>
      <c r="AE16">
        <f>'IDT-1'!D16</f>
        <v>0</v>
      </c>
      <c r="AF16" s="26"/>
      <c r="AG16">
        <f t="shared" si="2"/>
        <v>8.772349433822507</v>
      </c>
      <c r="AI16" s="75">
        <f>PXIL!L16</f>
        <v>0</v>
      </c>
      <c r="AJ16" s="75">
        <f>PXIL!R16</f>
        <v>0</v>
      </c>
      <c r="AK16" s="75">
        <f>RTM_IEX!L16</f>
        <v>0.96</v>
      </c>
      <c r="AL16" s="75">
        <f>RTM_IEX!R16</f>
        <v>0</v>
      </c>
      <c r="AM16" s="75">
        <f>RTM_PXI!L16</f>
        <v>0</v>
      </c>
      <c r="AN16" s="75">
        <f>RTM_PXI!R16</f>
        <v>0</v>
      </c>
      <c r="AO16" s="192">
        <f>GDAM_IEX!L16</f>
        <v>0</v>
      </c>
      <c r="AP16" s="192">
        <f>GDAM_IEX!R16</f>
        <v>0</v>
      </c>
      <c r="AQ16" s="192">
        <f>GDAM_PXI!L16</f>
        <v>0</v>
      </c>
      <c r="AR16" s="192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0</v>
      </c>
      <c r="H17">
        <f>PPCL_Spot!R17</f>
        <v>0</v>
      </c>
      <c r="I17">
        <f>Bawana_NG!R17</f>
        <v>5.0002314707652422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SUMPRODUCT(LTA!F17:AJ17,LTA!F$101:AJ$101,LTA!F$107:AJ$107)</f>
        <v>0</v>
      </c>
      <c r="U17" s="78">
        <f>SUMPRODUCT(LTA!F17:AJ17,LTA!F$102:AJ$102,LTA!F$107:AJ$107)</f>
        <v>0</v>
      </c>
      <c r="V17" s="108">
        <f>SUMPRODUCT(MTOA!B17:G17,MTOA!B$102:G$102,MTOA!B$107:G$107)</f>
        <v>0</v>
      </c>
      <c r="W17" s="108">
        <f>SUMPRODUCT(MTOA!B17:G17,MTOA!B$101:G$101,MTOA!B$107:G$107)</f>
        <v>0</v>
      </c>
      <c r="X17">
        <v>0</v>
      </c>
      <c r="Y17" s="75">
        <f>IEX!L17</f>
        <v>0</v>
      </c>
      <c r="Z17" s="75">
        <f>IEX!R17</f>
        <v>0</v>
      </c>
      <c r="AA17" s="117">
        <f>STOA!L17</f>
        <v>2.89</v>
      </c>
      <c r="AB17" s="117">
        <f>-STOA!R17</f>
        <v>0</v>
      </c>
      <c r="AC17">
        <f t="shared" si="0"/>
        <v>7.7882036942734129E-2</v>
      </c>
      <c r="AD17">
        <f t="shared" si="1"/>
        <v>8.772349433822507</v>
      </c>
      <c r="AE17">
        <f>'IDT-1'!D17</f>
        <v>0</v>
      </c>
      <c r="AF17" s="26"/>
      <c r="AG17">
        <f t="shared" si="2"/>
        <v>8.772349433822507</v>
      </c>
      <c r="AI17" s="75">
        <f>PXIL!L17</f>
        <v>0</v>
      </c>
      <c r="AJ17" s="75">
        <f>PXIL!R17</f>
        <v>0</v>
      </c>
      <c r="AK17" s="75">
        <f>RTM_IEX!L17</f>
        <v>0.96</v>
      </c>
      <c r="AL17" s="75">
        <f>RTM_IEX!R17</f>
        <v>0</v>
      </c>
      <c r="AM17" s="75">
        <f>RTM_PXI!L17</f>
        <v>0</v>
      </c>
      <c r="AN17" s="75">
        <f>RTM_PXI!R17</f>
        <v>0</v>
      </c>
      <c r="AO17" s="192">
        <f>GDAM_IEX!L17</f>
        <v>0</v>
      </c>
      <c r="AP17" s="192">
        <f>GDAM_IEX!R17</f>
        <v>0</v>
      </c>
      <c r="AQ17" s="192">
        <f>GDAM_PXI!L17</f>
        <v>0</v>
      </c>
      <c r="AR17" s="192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0</v>
      </c>
      <c r="H18">
        <f>PPCL_Spot!R18</f>
        <v>0</v>
      </c>
      <c r="I18">
        <f>Bawana_NG!R18</f>
        <v>5.0002314707652422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SUMPRODUCT(LTA!F18:AJ18,LTA!F$101:AJ$101,LTA!F$107:AJ$107)</f>
        <v>0</v>
      </c>
      <c r="U18" s="78">
        <f>SUMPRODUCT(LTA!F18:AJ18,LTA!F$102:AJ$102,LTA!F$107:AJ$107)</f>
        <v>0</v>
      </c>
      <c r="V18" s="108">
        <f>SUMPRODUCT(MTOA!B18:G18,MTOA!B$102:G$102,MTOA!B$107:G$107)</f>
        <v>0</v>
      </c>
      <c r="W18" s="108">
        <f>SUMPRODUCT(MTOA!B18:G18,MTOA!B$101:G$101,MTOA!B$107:G$107)</f>
        <v>0</v>
      </c>
      <c r="X18">
        <v>0</v>
      </c>
      <c r="Y18" s="75">
        <f>IEX!L18</f>
        <v>0</v>
      </c>
      <c r="Z18" s="75">
        <f>IEX!R18</f>
        <v>0</v>
      </c>
      <c r="AA18" s="117">
        <f>STOA!L18</f>
        <v>2.89</v>
      </c>
      <c r="AB18" s="117">
        <f>-STOA!R18</f>
        <v>0</v>
      </c>
      <c r="AC18">
        <f t="shared" si="0"/>
        <v>7.7882036942734129E-2</v>
      </c>
      <c r="AD18">
        <f t="shared" si="1"/>
        <v>8.772349433822507</v>
      </c>
      <c r="AE18">
        <f>'IDT-1'!D18</f>
        <v>0</v>
      </c>
      <c r="AF18" s="26"/>
      <c r="AG18">
        <f t="shared" si="2"/>
        <v>8.772349433822507</v>
      </c>
      <c r="AI18" s="75">
        <f>PXIL!L18</f>
        <v>0</v>
      </c>
      <c r="AJ18" s="75">
        <f>PXIL!R18</f>
        <v>0</v>
      </c>
      <c r="AK18" s="75">
        <f>RTM_IEX!L18</f>
        <v>0.96</v>
      </c>
      <c r="AL18" s="75">
        <f>RTM_IEX!R18</f>
        <v>0</v>
      </c>
      <c r="AM18" s="75">
        <f>RTM_PXI!L18</f>
        <v>0</v>
      </c>
      <c r="AN18" s="75">
        <f>RTM_PXI!R18</f>
        <v>0</v>
      </c>
      <c r="AO18" s="192">
        <f>GDAM_IEX!L18</f>
        <v>0</v>
      </c>
      <c r="AP18" s="192">
        <f>GDAM_IEX!R18</f>
        <v>0</v>
      </c>
      <c r="AQ18" s="192">
        <f>GDAM_PXI!L18</f>
        <v>0</v>
      </c>
      <c r="AR18" s="192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0</v>
      </c>
      <c r="H19">
        <f>PPCL_Spot!R19</f>
        <v>0</v>
      </c>
      <c r="I19">
        <f>Bawana_NG!R19</f>
        <v>5.0002314707652422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SUMPRODUCT(LTA!F19:AJ19,LTA!F$101:AJ$101,LTA!F$107:AJ$107)</f>
        <v>0</v>
      </c>
      <c r="U19" s="78">
        <f>SUMPRODUCT(LTA!F19:AJ19,LTA!F$102:AJ$102,LTA!F$107:AJ$107)</f>
        <v>0</v>
      </c>
      <c r="V19" s="108">
        <f>SUMPRODUCT(MTOA!B19:G19,MTOA!B$102:G$102,MTOA!B$107:G$107)</f>
        <v>0</v>
      </c>
      <c r="W19" s="108">
        <f>SUMPRODUCT(MTOA!B19:G19,MTOA!B$101:G$101,MTOA!B$107:G$107)</f>
        <v>0</v>
      </c>
      <c r="X19">
        <v>0</v>
      </c>
      <c r="Y19" s="75">
        <f>IEX!L19</f>
        <v>0</v>
      </c>
      <c r="Z19" s="75">
        <f>IEX!R19</f>
        <v>0</v>
      </c>
      <c r="AA19" s="117">
        <f>STOA!L19</f>
        <v>2.89</v>
      </c>
      <c r="AB19" s="117">
        <f>-STOA!R19</f>
        <v>0</v>
      </c>
      <c r="AC19">
        <f t="shared" si="0"/>
        <v>0.12029803694273414</v>
      </c>
      <c r="AD19">
        <f t="shared" si="1"/>
        <v>13.549933433822508</v>
      </c>
      <c r="AE19">
        <f>'IDT-1'!D19</f>
        <v>0</v>
      </c>
      <c r="AF19" s="26"/>
      <c r="AG19">
        <f t="shared" si="2"/>
        <v>13.549933433822508</v>
      </c>
      <c r="AI19" s="75">
        <f>PXIL!L19</f>
        <v>0</v>
      </c>
      <c r="AJ19" s="75">
        <f>PXIL!R19</f>
        <v>0</v>
      </c>
      <c r="AK19" s="75">
        <f>RTM_IEX!L19</f>
        <v>5.78</v>
      </c>
      <c r="AL19" s="75">
        <f>RTM_IEX!R19</f>
        <v>0</v>
      </c>
      <c r="AM19" s="75">
        <f>RTM_PXI!L19</f>
        <v>0</v>
      </c>
      <c r="AN19" s="75">
        <f>RTM_PXI!R19</f>
        <v>0</v>
      </c>
      <c r="AO19" s="192">
        <f>GDAM_IEX!L19</f>
        <v>0</v>
      </c>
      <c r="AP19" s="192">
        <f>GDAM_IEX!R19</f>
        <v>0</v>
      </c>
      <c r="AQ19" s="192">
        <f>GDAM_PXI!L19</f>
        <v>0</v>
      </c>
      <c r="AR19" s="192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0</v>
      </c>
      <c r="H20">
        <f>PPCL_Spot!R20</f>
        <v>0</v>
      </c>
      <c r="I20">
        <f>Bawana_NG!R20</f>
        <v>5.0002314707652422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SUMPRODUCT(LTA!F20:AJ20,LTA!F$101:AJ$101,LTA!F$107:AJ$107)</f>
        <v>0</v>
      </c>
      <c r="U20" s="78">
        <f>SUMPRODUCT(LTA!F20:AJ20,LTA!F$102:AJ$102,LTA!F$107:AJ$107)</f>
        <v>0</v>
      </c>
      <c r="V20" s="108">
        <f>SUMPRODUCT(MTOA!B20:G20,MTOA!B$102:G$102,MTOA!B$107:G$107)</f>
        <v>0</v>
      </c>
      <c r="W20" s="108">
        <f>SUMPRODUCT(MTOA!B20:G20,MTOA!B$101:G$101,MTOA!B$107:G$107)</f>
        <v>0</v>
      </c>
      <c r="X20">
        <v>0</v>
      </c>
      <c r="Y20" s="75">
        <f>IEX!L20</f>
        <v>0</v>
      </c>
      <c r="Z20" s="75">
        <f>IEX!R20</f>
        <v>0</v>
      </c>
      <c r="AA20" s="117">
        <f>STOA!L20</f>
        <v>2.89</v>
      </c>
      <c r="AB20" s="117">
        <f>-STOA!R20</f>
        <v>0</v>
      </c>
      <c r="AC20">
        <f t="shared" si="0"/>
        <v>6.9434036942734131E-2</v>
      </c>
      <c r="AD20">
        <f t="shared" si="1"/>
        <v>7.8207974338225075</v>
      </c>
      <c r="AE20">
        <f>'IDT-1'!D20</f>
        <v>0</v>
      </c>
      <c r="AF20" s="26"/>
      <c r="AG20">
        <f t="shared" si="2"/>
        <v>7.8207974338225075</v>
      </c>
      <c r="AI20" s="75">
        <f>PXIL!L20</f>
        <v>0</v>
      </c>
      <c r="AJ20" s="75">
        <f>PXIL!R20</f>
        <v>0</v>
      </c>
      <c r="AK20" s="75">
        <f>RTM_IEX!L20</f>
        <v>0</v>
      </c>
      <c r="AL20" s="75">
        <f>RTM_IEX!R20</f>
        <v>0</v>
      </c>
      <c r="AM20" s="75">
        <f>RTM_PXI!L20</f>
        <v>0</v>
      </c>
      <c r="AN20" s="75">
        <f>RTM_PXI!R20</f>
        <v>0</v>
      </c>
      <c r="AO20" s="192">
        <f>GDAM_IEX!L20</f>
        <v>0</v>
      </c>
      <c r="AP20" s="192">
        <f>GDAM_IEX!R20</f>
        <v>0</v>
      </c>
      <c r="AQ20" s="192">
        <f>GDAM_PXI!L20</f>
        <v>0</v>
      </c>
      <c r="AR20" s="192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0</v>
      </c>
      <c r="H21">
        <f>PPCL_Spot!R21</f>
        <v>0</v>
      </c>
      <c r="I21">
        <f>Bawana_NG!R21</f>
        <v>5.0002314707652422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SUMPRODUCT(LTA!F21:AJ21,LTA!F$101:AJ$101,LTA!F$107:AJ$107)</f>
        <v>0</v>
      </c>
      <c r="U21" s="78">
        <f>SUMPRODUCT(LTA!F21:AJ21,LTA!F$102:AJ$102,LTA!F$107:AJ$107)</f>
        <v>0</v>
      </c>
      <c r="V21" s="108">
        <f>SUMPRODUCT(MTOA!B21:G21,MTOA!B$102:G$102,MTOA!B$107:G$107)</f>
        <v>0</v>
      </c>
      <c r="W21" s="108">
        <f>SUMPRODUCT(MTOA!B21:G21,MTOA!B$101:G$101,MTOA!B$107:G$107)</f>
        <v>0</v>
      </c>
      <c r="X21">
        <v>0</v>
      </c>
      <c r="Y21" s="75">
        <f>IEX!L21</f>
        <v>0</v>
      </c>
      <c r="Z21" s="75">
        <f>IEX!R21</f>
        <v>0</v>
      </c>
      <c r="AA21" s="117">
        <f>STOA!L21</f>
        <v>2.89</v>
      </c>
      <c r="AB21" s="117">
        <f>-STOA!R21</f>
        <v>0</v>
      </c>
      <c r="AC21">
        <f t="shared" si="0"/>
        <v>9.6538036942734134E-2</v>
      </c>
      <c r="AD21">
        <f t="shared" si="1"/>
        <v>10.873693433822508</v>
      </c>
      <c r="AE21">
        <f>'IDT-1'!D21</f>
        <v>0</v>
      </c>
      <c r="AF21" s="26"/>
      <c r="AG21">
        <f t="shared" si="2"/>
        <v>10.873693433822508</v>
      </c>
      <c r="AI21" s="75">
        <f>PXIL!L21</f>
        <v>0</v>
      </c>
      <c r="AJ21" s="75">
        <f>PXIL!R21</f>
        <v>0</v>
      </c>
      <c r="AK21" s="75">
        <f>RTM_IEX!L21</f>
        <v>3.08</v>
      </c>
      <c r="AL21" s="75">
        <f>RTM_IEX!R21</f>
        <v>0</v>
      </c>
      <c r="AM21" s="75">
        <f>RTM_PXI!L21</f>
        <v>0</v>
      </c>
      <c r="AN21" s="75">
        <f>RTM_PXI!R21</f>
        <v>0</v>
      </c>
      <c r="AO21" s="192">
        <f>GDAM_IEX!L21</f>
        <v>0</v>
      </c>
      <c r="AP21" s="192">
        <f>GDAM_IEX!R21</f>
        <v>0</v>
      </c>
      <c r="AQ21" s="192">
        <f>GDAM_PXI!L21</f>
        <v>0</v>
      </c>
      <c r="AR21" s="192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0</v>
      </c>
      <c r="H22">
        <f>PPCL_Spot!R22</f>
        <v>0</v>
      </c>
      <c r="I22">
        <f>Bawana_NG!R22</f>
        <v>5.0002314707652422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SUMPRODUCT(LTA!F22:AJ22,LTA!F$101:AJ$101,LTA!F$107:AJ$107)</f>
        <v>0</v>
      </c>
      <c r="U22" s="78">
        <f>SUMPRODUCT(LTA!F22:AJ22,LTA!F$102:AJ$102,LTA!F$107:AJ$107)</f>
        <v>0</v>
      </c>
      <c r="V22" s="108">
        <f>SUMPRODUCT(MTOA!B22:G22,MTOA!B$102:G$102,MTOA!B$107:G$107)</f>
        <v>0</v>
      </c>
      <c r="W22" s="108">
        <f>SUMPRODUCT(MTOA!B22:G22,MTOA!B$101:G$101,MTOA!B$107:G$107)</f>
        <v>0</v>
      </c>
      <c r="X22">
        <v>0</v>
      </c>
      <c r="Y22" s="75">
        <f>IEX!L22</f>
        <v>0</v>
      </c>
      <c r="Z22" s="75">
        <f>IEX!R22</f>
        <v>0</v>
      </c>
      <c r="AA22" s="117">
        <f>STOA!L22</f>
        <v>2.89</v>
      </c>
      <c r="AB22" s="117">
        <f>-STOA!R22</f>
        <v>0</v>
      </c>
      <c r="AC22">
        <f t="shared" si="0"/>
        <v>0.10331403694273414</v>
      </c>
      <c r="AD22">
        <f t="shared" si="1"/>
        <v>11.636917433822507</v>
      </c>
      <c r="AE22">
        <f>'IDT-1'!D22</f>
        <v>0</v>
      </c>
      <c r="AF22" s="26"/>
      <c r="AG22">
        <f t="shared" si="2"/>
        <v>11.636917433822507</v>
      </c>
      <c r="AI22" s="75">
        <f>PXIL!L22</f>
        <v>0</v>
      </c>
      <c r="AJ22" s="75">
        <f>PXIL!R22</f>
        <v>0</v>
      </c>
      <c r="AK22" s="75">
        <f>RTM_IEX!L22</f>
        <v>3.85</v>
      </c>
      <c r="AL22" s="75">
        <f>RTM_IEX!R22</f>
        <v>0</v>
      </c>
      <c r="AM22" s="75">
        <f>RTM_PXI!L22</f>
        <v>0</v>
      </c>
      <c r="AN22" s="75">
        <f>RTM_PXI!R22</f>
        <v>0</v>
      </c>
      <c r="AO22" s="192">
        <f>GDAM_IEX!L22</f>
        <v>0</v>
      </c>
      <c r="AP22" s="192">
        <f>GDAM_IEX!R22</f>
        <v>0</v>
      </c>
      <c r="AQ22" s="192">
        <f>GDAM_PXI!L22</f>
        <v>0</v>
      </c>
      <c r="AR22" s="192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0</v>
      </c>
      <c r="H23">
        <f>PPCL_Spot!R23</f>
        <v>0</v>
      </c>
      <c r="I23">
        <f>Bawana_NG!R23</f>
        <v>5.0004621926418933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SUMPRODUCT(LTA!F23:AJ23,LTA!F$101:AJ$101,LTA!F$107:AJ$107)</f>
        <v>0</v>
      </c>
      <c r="U23" s="78">
        <f>SUMPRODUCT(LTA!F23:AJ23,LTA!F$102:AJ$102,LTA!F$107:AJ$107)</f>
        <v>0</v>
      </c>
      <c r="V23" s="108">
        <f>SUMPRODUCT(MTOA!B23:G23,MTOA!B$102:G$102,MTOA!B$107:G$107)</f>
        <v>0</v>
      </c>
      <c r="W23" s="108">
        <f>SUMPRODUCT(MTOA!B23:G23,MTOA!B$101:G$101,MTOA!B$107:G$107)</f>
        <v>0</v>
      </c>
      <c r="X23">
        <v>0</v>
      </c>
      <c r="Y23" s="75">
        <f>IEX!L23</f>
        <v>0</v>
      </c>
      <c r="Z23" s="75">
        <f>IEX!R23</f>
        <v>0</v>
      </c>
      <c r="AA23" s="117">
        <f>STOA!L23</f>
        <v>7.7</v>
      </c>
      <c r="AB23" s="117">
        <f>-STOA!R23</f>
        <v>0</v>
      </c>
      <c r="AC23">
        <f t="shared" si="0"/>
        <v>0.12021206729524866</v>
      </c>
      <c r="AD23">
        <f t="shared" si="1"/>
        <v>13.540250125346645</v>
      </c>
      <c r="AE23">
        <f>'IDT-1'!D23</f>
        <v>0</v>
      </c>
      <c r="AF23" s="26"/>
      <c r="AG23">
        <f t="shared" si="2"/>
        <v>13.540250125346645</v>
      </c>
      <c r="AI23" s="75">
        <f>PXIL!L23</f>
        <v>0</v>
      </c>
      <c r="AJ23" s="75">
        <f>PXIL!R23</f>
        <v>0</v>
      </c>
      <c r="AK23" s="75">
        <f>RTM_IEX!L23</f>
        <v>0.96</v>
      </c>
      <c r="AL23" s="75">
        <f>RTM_IEX!R23</f>
        <v>0</v>
      </c>
      <c r="AM23" s="75">
        <f>RTM_PXI!L23</f>
        <v>0</v>
      </c>
      <c r="AN23" s="75">
        <f>RTM_PXI!R23</f>
        <v>0</v>
      </c>
      <c r="AO23" s="192">
        <f>GDAM_IEX!L23</f>
        <v>0</v>
      </c>
      <c r="AP23" s="192">
        <f>GDAM_IEX!R23</f>
        <v>0</v>
      </c>
      <c r="AQ23" s="192">
        <f>GDAM_PXI!L23</f>
        <v>0</v>
      </c>
      <c r="AR23" s="192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0</v>
      </c>
      <c r="H24">
        <f>PPCL_Spot!R24</f>
        <v>0</v>
      </c>
      <c r="I24">
        <f>Bawana_NG!R24</f>
        <v>5.0004621926418933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SUMPRODUCT(LTA!F24:AJ24,LTA!F$101:AJ$101,LTA!F$107:AJ$107)</f>
        <v>0</v>
      </c>
      <c r="U24" s="78">
        <f>SUMPRODUCT(LTA!F24:AJ24,LTA!F$102:AJ$102,LTA!F$107:AJ$107)</f>
        <v>0</v>
      </c>
      <c r="V24" s="108">
        <f>SUMPRODUCT(MTOA!B24:G24,MTOA!B$102:G$102,MTOA!B$107:G$107)</f>
        <v>0</v>
      </c>
      <c r="W24" s="108">
        <f>SUMPRODUCT(MTOA!B24:G24,MTOA!B$101:G$101,MTOA!B$107:G$107)</f>
        <v>0</v>
      </c>
      <c r="X24">
        <v>0</v>
      </c>
      <c r="Y24" s="75">
        <f>IEX!L24</f>
        <v>0</v>
      </c>
      <c r="Z24" s="75">
        <f>IEX!R24</f>
        <v>0</v>
      </c>
      <c r="AA24" s="117">
        <f>STOA!L24</f>
        <v>7.7</v>
      </c>
      <c r="AB24" s="117">
        <f>-STOA!R24</f>
        <v>0</v>
      </c>
      <c r="AC24">
        <f t="shared" si="0"/>
        <v>0.13297206729524866</v>
      </c>
      <c r="AD24">
        <f t="shared" si="1"/>
        <v>14.977490125346645</v>
      </c>
      <c r="AE24">
        <f>'IDT-1'!D24</f>
        <v>0</v>
      </c>
      <c r="AF24" s="26"/>
      <c r="AG24">
        <f t="shared" si="2"/>
        <v>14.977490125346645</v>
      </c>
      <c r="AI24" s="75">
        <f>PXIL!L24</f>
        <v>0</v>
      </c>
      <c r="AJ24" s="75">
        <f>PXIL!R24</f>
        <v>0</v>
      </c>
      <c r="AK24" s="75">
        <f>RTM_IEX!L24</f>
        <v>2.41</v>
      </c>
      <c r="AL24" s="75">
        <f>RTM_IEX!R24</f>
        <v>0</v>
      </c>
      <c r="AM24" s="75">
        <f>RTM_PXI!L24</f>
        <v>0</v>
      </c>
      <c r="AN24" s="75">
        <f>RTM_PXI!R24</f>
        <v>0</v>
      </c>
      <c r="AO24" s="192">
        <f>GDAM_IEX!L24</f>
        <v>0</v>
      </c>
      <c r="AP24" s="192">
        <f>GDAM_IEX!R24</f>
        <v>0</v>
      </c>
      <c r="AQ24" s="192">
        <f>GDAM_PXI!L24</f>
        <v>0</v>
      </c>
      <c r="AR24" s="192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0</v>
      </c>
      <c r="H25">
        <f>PPCL_Spot!R25</f>
        <v>0</v>
      </c>
      <c r="I25">
        <f>Bawana_NG!R25</f>
        <v>5.0004621926418933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SUMPRODUCT(LTA!F25:AJ25,LTA!F$101:AJ$101,LTA!F$107:AJ$107)</f>
        <v>0</v>
      </c>
      <c r="U25" s="78">
        <f>SUMPRODUCT(LTA!F25:AJ25,LTA!F$102:AJ$102,LTA!F$107:AJ$107)</f>
        <v>0</v>
      </c>
      <c r="V25" s="108">
        <f>SUMPRODUCT(MTOA!B25:G25,MTOA!B$102:G$102,MTOA!B$107:G$107)</f>
        <v>0</v>
      </c>
      <c r="W25" s="108">
        <f>SUMPRODUCT(MTOA!B25:G25,MTOA!B$101:G$101,MTOA!B$107:G$107)</f>
        <v>0</v>
      </c>
      <c r="X25">
        <v>0</v>
      </c>
      <c r="Y25" s="75">
        <f>IEX!L25</f>
        <v>0</v>
      </c>
      <c r="Z25" s="75">
        <f>IEX!R25</f>
        <v>0</v>
      </c>
      <c r="AA25" s="117">
        <f>STOA!L25</f>
        <v>7.7</v>
      </c>
      <c r="AB25" s="117">
        <f>-STOA!R25</f>
        <v>0</v>
      </c>
      <c r="AC25">
        <f t="shared" si="0"/>
        <v>0.20918006729524868</v>
      </c>
      <c r="AD25">
        <f t="shared" si="1"/>
        <v>23.561282125346644</v>
      </c>
      <c r="AE25">
        <f>'IDT-1'!D25</f>
        <v>0</v>
      </c>
      <c r="AF25" s="26"/>
      <c r="AG25">
        <f t="shared" si="2"/>
        <v>23.561282125346644</v>
      </c>
      <c r="AI25" s="75">
        <f>PXIL!L25</f>
        <v>0</v>
      </c>
      <c r="AJ25" s="75">
        <f>PXIL!R25</f>
        <v>0</v>
      </c>
      <c r="AK25" s="75">
        <f>RTM_IEX!L25</f>
        <v>11.07</v>
      </c>
      <c r="AL25" s="75">
        <f>RTM_IEX!R25</f>
        <v>0</v>
      </c>
      <c r="AM25" s="75">
        <f>RTM_PXI!L25</f>
        <v>0</v>
      </c>
      <c r="AN25" s="75">
        <f>RTM_PXI!R25</f>
        <v>0</v>
      </c>
      <c r="AO25" s="192">
        <f>GDAM_IEX!L25</f>
        <v>0</v>
      </c>
      <c r="AP25" s="192">
        <f>GDAM_IEX!R25</f>
        <v>0</v>
      </c>
      <c r="AQ25" s="192">
        <f>GDAM_PXI!L25</f>
        <v>0</v>
      </c>
      <c r="AR25" s="192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0</v>
      </c>
      <c r="H26">
        <f>PPCL_Spot!R26</f>
        <v>0</v>
      </c>
      <c r="I26">
        <f>Bawana_NG!R26</f>
        <v>5.0004621926418933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SUMPRODUCT(LTA!F26:AJ26,LTA!F$101:AJ$101,LTA!F$107:AJ$107)</f>
        <v>0</v>
      </c>
      <c r="U26" s="78">
        <f>SUMPRODUCT(LTA!F26:AJ26,LTA!F$102:AJ$102,LTA!F$107:AJ$107)</f>
        <v>0</v>
      </c>
      <c r="V26" s="108">
        <f>SUMPRODUCT(MTOA!B26:G26,MTOA!B$102:G$102,MTOA!B$107:G$107)</f>
        <v>0</v>
      </c>
      <c r="W26" s="108">
        <f>SUMPRODUCT(MTOA!B26:G26,MTOA!B$101:G$101,MTOA!B$107:G$107)</f>
        <v>0</v>
      </c>
      <c r="X26">
        <v>0</v>
      </c>
      <c r="Y26" s="75">
        <f>IEX!L26</f>
        <v>0</v>
      </c>
      <c r="Z26" s="75">
        <f>IEX!R26</f>
        <v>0</v>
      </c>
      <c r="AA26" s="117">
        <f>STOA!L26</f>
        <v>7.7</v>
      </c>
      <c r="AB26" s="117">
        <f>-STOA!R26</f>
        <v>0</v>
      </c>
      <c r="AC26">
        <f t="shared" si="0"/>
        <v>0.15664406729524866</v>
      </c>
      <c r="AD26">
        <f t="shared" si="1"/>
        <v>17.643818125346645</v>
      </c>
      <c r="AE26">
        <f>'IDT-1'!D26</f>
        <v>0</v>
      </c>
      <c r="AF26" s="26"/>
      <c r="AG26">
        <f t="shared" si="2"/>
        <v>17.643818125346645</v>
      </c>
      <c r="AI26" s="75">
        <f>PXIL!L26</f>
        <v>0</v>
      </c>
      <c r="AJ26" s="75">
        <f>PXIL!R26</f>
        <v>0</v>
      </c>
      <c r="AK26" s="75">
        <f>RTM_IEX!L26</f>
        <v>5.0999999999999996</v>
      </c>
      <c r="AL26" s="75">
        <f>RTM_IEX!R26</f>
        <v>0</v>
      </c>
      <c r="AM26" s="75">
        <f>RTM_PXI!L26</f>
        <v>0</v>
      </c>
      <c r="AN26" s="75">
        <f>RTM_PXI!R26</f>
        <v>0</v>
      </c>
      <c r="AO26" s="192">
        <f>GDAM_IEX!L26</f>
        <v>0</v>
      </c>
      <c r="AP26" s="192">
        <f>GDAM_IEX!R26</f>
        <v>0</v>
      </c>
      <c r="AQ26" s="192">
        <f>GDAM_PXI!L26</f>
        <v>0</v>
      </c>
      <c r="AR26" s="192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0</v>
      </c>
      <c r="H27">
        <f>PPCL_Spot!R27</f>
        <v>0</v>
      </c>
      <c r="I27">
        <f>Bawana_NG!R27</f>
        <v>5.0000000000000009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SUMPRODUCT(LTA!F27:AJ27,LTA!F$101:AJ$101,LTA!F$107:AJ$107)</f>
        <v>0</v>
      </c>
      <c r="U27" s="78">
        <f>SUMPRODUCT(LTA!F27:AJ27,LTA!F$102:AJ$102,LTA!F$107:AJ$107)</f>
        <v>0</v>
      </c>
      <c r="V27" s="108">
        <f>SUMPRODUCT(MTOA!B27:G27,MTOA!B$102:G$102,MTOA!B$107:G$107)</f>
        <v>0</v>
      </c>
      <c r="W27" s="108">
        <f>SUMPRODUCT(MTOA!B27:G27,MTOA!B$101:G$101,MTOA!B$107:G$107)</f>
        <v>0</v>
      </c>
      <c r="X27">
        <v>0</v>
      </c>
      <c r="Y27" s="75">
        <f>IEX!L27</f>
        <v>0</v>
      </c>
      <c r="Z27" s="75">
        <f>IEX!R27</f>
        <v>0</v>
      </c>
      <c r="AA27" s="117">
        <f>STOA!L27</f>
        <v>11.55</v>
      </c>
      <c r="AB27" s="117">
        <f>-STOA!R27</f>
        <v>0</v>
      </c>
      <c r="AC27">
        <f t="shared" si="0"/>
        <v>0.18796800000000002</v>
      </c>
      <c r="AD27">
        <f t="shared" si="1"/>
        <v>21.172031999999998</v>
      </c>
      <c r="AE27">
        <f>'IDT-1'!D27</f>
        <v>0</v>
      </c>
      <c r="AF27" s="26"/>
      <c r="AG27">
        <f t="shared" si="2"/>
        <v>21.172031999999998</v>
      </c>
      <c r="AI27" s="75">
        <f>PXIL!L27</f>
        <v>0</v>
      </c>
      <c r="AJ27" s="75">
        <f>PXIL!R27</f>
        <v>0</v>
      </c>
      <c r="AK27" s="75">
        <f>RTM_IEX!L27</f>
        <v>4.8099999999999996</v>
      </c>
      <c r="AL27" s="75">
        <f>RTM_IEX!R27</f>
        <v>0</v>
      </c>
      <c r="AM27" s="75">
        <f>RTM_PXI!L27</f>
        <v>0</v>
      </c>
      <c r="AN27" s="75">
        <f>RTM_PXI!R27</f>
        <v>0</v>
      </c>
      <c r="AO27" s="192">
        <f>GDAM_IEX!L27</f>
        <v>0</v>
      </c>
      <c r="AP27" s="192">
        <f>GDAM_IEX!R27</f>
        <v>0</v>
      </c>
      <c r="AQ27" s="192">
        <f>GDAM_PXI!L27</f>
        <v>0</v>
      </c>
      <c r="AR27" s="192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0</v>
      </c>
      <c r="H28">
        <f>PPCL_Spot!R28</f>
        <v>0</v>
      </c>
      <c r="I28">
        <f>Bawana_NG!R28</f>
        <v>5.0000000000000009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SUMPRODUCT(LTA!F28:AJ28,LTA!F$101:AJ$101,LTA!F$107:AJ$107)</f>
        <v>0</v>
      </c>
      <c r="U28" s="78">
        <f>SUMPRODUCT(LTA!F28:AJ28,LTA!F$102:AJ$102,LTA!F$107:AJ$107)</f>
        <v>0</v>
      </c>
      <c r="V28" s="108">
        <f>SUMPRODUCT(MTOA!B28:G28,MTOA!B$102:G$102,MTOA!B$107:G$107)</f>
        <v>0</v>
      </c>
      <c r="W28" s="108">
        <f>SUMPRODUCT(MTOA!B28:G28,MTOA!B$101:G$101,MTOA!B$107:G$107)</f>
        <v>0</v>
      </c>
      <c r="X28">
        <v>0</v>
      </c>
      <c r="Y28" s="75">
        <f>IEX!L28</f>
        <v>0</v>
      </c>
      <c r="Z28" s="75">
        <f>IEX!R28</f>
        <v>0</v>
      </c>
      <c r="AA28" s="117">
        <f>STOA!L28</f>
        <v>11.55</v>
      </c>
      <c r="AB28" s="117">
        <f>-STOA!R28</f>
        <v>0</v>
      </c>
      <c r="AC28">
        <f t="shared" si="0"/>
        <v>0.20750400000000002</v>
      </c>
      <c r="AD28">
        <f t="shared" si="1"/>
        <v>23.372496000000002</v>
      </c>
      <c r="AE28">
        <f>'IDT-1'!D28</f>
        <v>0</v>
      </c>
      <c r="AF28" s="26"/>
      <c r="AG28">
        <f t="shared" si="2"/>
        <v>23.372496000000002</v>
      </c>
      <c r="AI28" s="75">
        <f>PXIL!L28</f>
        <v>0</v>
      </c>
      <c r="AJ28" s="75">
        <f>PXIL!R28</f>
        <v>0</v>
      </c>
      <c r="AK28" s="75">
        <f>RTM_IEX!L28</f>
        <v>7.03</v>
      </c>
      <c r="AL28" s="75">
        <f>RTM_IEX!R28</f>
        <v>0</v>
      </c>
      <c r="AM28" s="75">
        <f>RTM_PXI!L28</f>
        <v>0</v>
      </c>
      <c r="AN28" s="75">
        <f>RTM_PXI!R28</f>
        <v>0</v>
      </c>
      <c r="AO28" s="192">
        <f>GDAM_IEX!L28</f>
        <v>0</v>
      </c>
      <c r="AP28" s="192">
        <f>GDAM_IEX!R28</f>
        <v>0</v>
      </c>
      <c r="AQ28" s="192">
        <f>GDAM_PXI!L28</f>
        <v>0</v>
      </c>
      <c r="AR28" s="192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0</v>
      </c>
      <c r="H29">
        <f>PPCL_Spot!R29</f>
        <v>0</v>
      </c>
      <c r="I29">
        <f>Bawana_NG!R29</f>
        <v>5.0000000000000009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SUMPRODUCT(LTA!F29:AJ29,LTA!F$101:AJ$101,LTA!F$107:AJ$107)</f>
        <v>0</v>
      </c>
      <c r="U29" s="78">
        <f>SUMPRODUCT(LTA!F29:AJ29,LTA!F$102:AJ$102,LTA!F$107:AJ$107)</f>
        <v>0</v>
      </c>
      <c r="V29" s="108">
        <f>SUMPRODUCT(MTOA!B29:G29,MTOA!B$102:G$102,MTOA!B$107:G$107)</f>
        <v>0</v>
      </c>
      <c r="W29" s="108">
        <f>SUMPRODUCT(MTOA!B29:G29,MTOA!B$101:G$101,MTOA!B$107:G$107)</f>
        <v>0</v>
      </c>
      <c r="X29">
        <v>0</v>
      </c>
      <c r="Y29" s="75">
        <f>IEX!L29</f>
        <v>0</v>
      </c>
      <c r="Z29" s="75">
        <f>IEX!R29</f>
        <v>0</v>
      </c>
      <c r="AA29" s="117">
        <f>STOA!L29</f>
        <v>11.55</v>
      </c>
      <c r="AB29" s="117">
        <f>-STOA!R29</f>
        <v>0</v>
      </c>
      <c r="AC29">
        <f t="shared" si="0"/>
        <v>0.14564000000000002</v>
      </c>
      <c r="AD29">
        <f t="shared" si="1"/>
        <v>16.40436</v>
      </c>
      <c r="AE29">
        <f>'IDT-1'!D29</f>
        <v>0</v>
      </c>
      <c r="AF29" s="26"/>
      <c r="AG29">
        <f t="shared" si="2"/>
        <v>16.40436</v>
      </c>
      <c r="AI29" s="75">
        <f>PXIL!L29</f>
        <v>0</v>
      </c>
      <c r="AJ29" s="75">
        <f>PXIL!R29</f>
        <v>0</v>
      </c>
      <c r="AK29" s="75">
        <f>RTM_IEX!L29</f>
        <v>0</v>
      </c>
      <c r="AL29" s="75">
        <f>RTM_IEX!R29</f>
        <v>0</v>
      </c>
      <c r="AM29" s="75">
        <f>RTM_PXI!L29</f>
        <v>0</v>
      </c>
      <c r="AN29" s="75">
        <f>RTM_PXI!R29</f>
        <v>0</v>
      </c>
      <c r="AO29" s="192">
        <f>GDAM_IEX!L29</f>
        <v>0</v>
      </c>
      <c r="AP29" s="192">
        <f>GDAM_IEX!R29</f>
        <v>0</v>
      </c>
      <c r="AQ29" s="192">
        <f>GDAM_PXI!L29</f>
        <v>0</v>
      </c>
      <c r="AR29" s="192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0</v>
      </c>
      <c r="H30">
        <f>PPCL_Spot!R30</f>
        <v>0</v>
      </c>
      <c r="I30">
        <f>Bawana_NG!R30</f>
        <v>5.0000000000000009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SUMPRODUCT(LTA!F30:AJ30,LTA!F$101:AJ$101,LTA!F$107:AJ$107)</f>
        <v>0</v>
      </c>
      <c r="U30" s="78">
        <f>SUMPRODUCT(LTA!F30:AJ30,LTA!F$102:AJ$102,LTA!F$107:AJ$107)</f>
        <v>0</v>
      </c>
      <c r="V30" s="108">
        <f>SUMPRODUCT(MTOA!B30:G30,MTOA!B$102:G$102,MTOA!B$107:G$107)</f>
        <v>0</v>
      </c>
      <c r="W30" s="108">
        <f>SUMPRODUCT(MTOA!B30:G30,MTOA!B$101:G$101,MTOA!B$107:G$107)</f>
        <v>0</v>
      </c>
      <c r="X30">
        <v>0</v>
      </c>
      <c r="Y30" s="75">
        <f>IEX!L30</f>
        <v>0</v>
      </c>
      <c r="Z30" s="75">
        <f>IEX!R30</f>
        <v>0</v>
      </c>
      <c r="AA30" s="117">
        <f>STOA!L30</f>
        <v>11.55</v>
      </c>
      <c r="AB30" s="117">
        <f>-STOA!R30</f>
        <v>0</v>
      </c>
      <c r="AC30">
        <f t="shared" si="0"/>
        <v>0.14564000000000002</v>
      </c>
      <c r="AD30">
        <f t="shared" si="1"/>
        <v>16.40436</v>
      </c>
      <c r="AE30">
        <f>'IDT-1'!D30</f>
        <v>0</v>
      </c>
      <c r="AF30" s="26"/>
      <c r="AG30">
        <f t="shared" si="2"/>
        <v>16.40436</v>
      </c>
      <c r="AI30" s="75">
        <f>PXIL!L30</f>
        <v>0</v>
      </c>
      <c r="AJ30" s="75">
        <f>PXIL!R30</f>
        <v>0</v>
      </c>
      <c r="AK30" s="75">
        <f>RTM_IEX!L30</f>
        <v>0</v>
      </c>
      <c r="AL30" s="75">
        <f>RTM_IEX!R30</f>
        <v>0</v>
      </c>
      <c r="AM30" s="75">
        <f>RTM_PXI!L30</f>
        <v>0</v>
      </c>
      <c r="AN30" s="75">
        <f>RTM_PXI!R30</f>
        <v>0</v>
      </c>
      <c r="AO30" s="192">
        <f>GDAM_IEX!L30</f>
        <v>0</v>
      </c>
      <c r="AP30" s="192">
        <f>GDAM_IEX!R30</f>
        <v>0</v>
      </c>
      <c r="AQ30" s="192">
        <f>GDAM_PXI!L30</f>
        <v>0</v>
      </c>
      <c r="AR30" s="192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0</v>
      </c>
      <c r="H31">
        <f>PPCL_Spot!R31</f>
        <v>0</v>
      </c>
      <c r="I31">
        <f>Bawana_NG!R31</f>
        <v>5.0000000000000009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SUMPRODUCT(LTA!F31:AJ31,LTA!F$101:AJ$101,LTA!F$107:AJ$107)</f>
        <v>0</v>
      </c>
      <c r="U31" s="78">
        <f>SUMPRODUCT(LTA!F31:AJ31,LTA!F$102:AJ$102,LTA!F$107:AJ$107)</f>
        <v>0</v>
      </c>
      <c r="V31" s="108">
        <f>SUMPRODUCT(MTOA!B31:G31,MTOA!B$102:G$102,MTOA!B$107:G$107)</f>
        <v>0</v>
      </c>
      <c r="W31" s="108">
        <f>SUMPRODUCT(MTOA!B31:G31,MTOA!B$101:G$101,MTOA!B$107:G$107)</f>
        <v>0</v>
      </c>
      <c r="X31">
        <v>0</v>
      </c>
      <c r="Y31" s="75">
        <f>IEX!L31</f>
        <v>0</v>
      </c>
      <c r="Z31" s="75">
        <f>IEX!R31</f>
        <v>0</v>
      </c>
      <c r="AA31" s="117">
        <f>STOA!L31</f>
        <v>11.55</v>
      </c>
      <c r="AB31" s="117">
        <f>-STOA!R31</f>
        <v>0</v>
      </c>
      <c r="AC31">
        <f t="shared" si="0"/>
        <v>0.25995200000000002</v>
      </c>
      <c r="AD31">
        <f t="shared" si="1"/>
        <v>29.280048000000001</v>
      </c>
      <c r="AE31">
        <f>'IDT-1'!D31</f>
        <v>0</v>
      </c>
      <c r="AF31" s="26"/>
      <c r="AG31">
        <f t="shared" si="2"/>
        <v>29.280048000000001</v>
      </c>
      <c r="AI31" s="75">
        <f>PXIL!L31</f>
        <v>0</v>
      </c>
      <c r="AJ31" s="75">
        <f>PXIL!R31</f>
        <v>0</v>
      </c>
      <c r="AK31" s="75">
        <f>RTM_IEX!L31</f>
        <v>12.99</v>
      </c>
      <c r="AL31" s="75">
        <f>RTM_IEX!R31</f>
        <v>0</v>
      </c>
      <c r="AM31" s="75">
        <f>RTM_PXI!L31</f>
        <v>0</v>
      </c>
      <c r="AN31" s="75">
        <f>RTM_PXI!R31</f>
        <v>0</v>
      </c>
      <c r="AO31" s="192">
        <f>GDAM_IEX!L31</f>
        <v>0</v>
      </c>
      <c r="AP31" s="192">
        <f>GDAM_IEX!R31</f>
        <v>0</v>
      </c>
      <c r="AQ31" s="192">
        <f>GDAM_PXI!L31</f>
        <v>0</v>
      </c>
      <c r="AR31" s="192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0</v>
      </c>
      <c r="H32">
        <f>PPCL_Spot!R32</f>
        <v>0</v>
      </c>
      <c r="I32">
        <f>Bawana_NG!R32</f>
        <v>5.0000000000000009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SUMPRODUCT(LTA!F32:AJ32,LTA!F$101:AJ$101,LTA!F$107:AJ$107)</f>
        <v>0</v>
      </c>
      <c r="U32" s="78">
        <f>SUMPRODUCT(LTA!F32:AJ32,LTA!F$102:AJ$102,LTA!F$107:AJ$107)</f>
        <v>0</v>
      </c>
      <c r="V32" s="108">
        <f>SUMPRODUCT(MTOA!B32:G32,MTOA!B$102:G$102,MTOA!B$107:G$107)</f>
        <v>0</v>
      </c>
      <c r="W32" s="108">
        <f>SUMPRODUCT(MTOA!B32:G32,MTOA!B$101:G$101,MTOA!B$107:G$107)</f>
        <v>0</v>
      </c>
      <c r="X32">
        <v>0</v>
      </c>
      <c r="Y32" s="75">
        <f>IEX!L32</f>
        <v>0</v>
      </c>
      <c r="Z32" s="75">
        <f>IEX!R32</f>
        <v>0</v>
      </c>
      <c r="AA32" s="117">
        <f>STOA!L32</f>
        <v>11.55</v>
      </c>
      <c r="AB32" s="117">
        <f>-STOA!R32</f>
        <v>0</v>
      </c>
      <c r="AC32">
        <f t="shared" si="0"/>
        <v>0.14564000000000002</v>
      </c>
      <c r="AD32">
        <f t="shared" si="1"/>
        <v>16.40436</v>
      </c>
      <c r="AE32">
        <f>'IDT-1'!D32</f>
        <v>0</v>
      </c>
      <c r="AF32" s="26"/>
      <c r="AG32">
        <f t="shared" si="2"/>
        <v>16.40436</v>
      </c>
      <c r="AI32" s="75">
        <f>PXIL!L32</f>
        <v>0</v>
      </c>
      <c r="AJ32" s="75">
        <f>PXIL!R32</f>
        <v>0</v>
      </c>
      <c r="AK32" s="75">
        <f>RTM_IEX!L32</f>
        <v>0</v>
      </c>
      <c r="AL32" s="75">
        <f>RTM_IEX!R32</f>
        <v>0</v>
      </c>
      <c r="AM32" s="75">
        <f>RTM_PXI!L32</f>
        <v>0</v>
      </c>
      <c r="AN32" s="75">
        <f>RTM_PXI!R32</f>
        <v>0</v>
      </c>
      <c r="AO32" s="192">
        <f>GDAM_IEX!L32</f>
        <v>0</v>
      </c>
      <c r="AP32" s="192">
        <f>GDAM_IEX!R32</f>
        <v>0</v>
      </c>
      <c r="AQ32" s="192">
        <f>GDAM_PXI!L32</f>
        <v>0</v>
      </c>
      <c r="AR32" s="192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0</v>
      </c>
      <c r="H33">
        <f>PPCL_Spot!R33</f>
        <v>0</v>
      </c>
      <c r="I33">
        <f>Bawana_NG!R33</f>
        <v>5.0000000000000009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SUMPRODUCT(LTA!F33:AJ33,LTA!F$101:AJ$101,LTA!F$107:AJ$107)</f>
        <v>0</v>
      </c>
      <c r="U33" s="78">
        <f>SUMPRODUCT(LTA!F33:AJ33,LTA!F$102:AJ$102,LTA!F$107:AJ$107)</f>
        <v>0</v>
      </c>
      <c r="V33" s="108">
        <f>SUMPRODUCT(MTOA!B33:G33,MTOA!B$102:G$102,MTOA!B$107:G$107)</f>
        <v>0</v>
      </c>
      <c r="W33" s="108">
        <f>SUMPRODUCT(MTOA!B33:G33,MTOA!B$101:G$101,MTOA!B$107:G$107)</f>
        <v>0</v>
      </c>
      <c r="X33">
        <v>0</v>
      </c>
      <c r="Y33" s="75">
        <f>IEX!L33</f>
        <v>0</v>
      </c>
      <c r="Z33" s="75">
        <f>IEX!R33</f>
        <v>0</v>
      </c>
      <c r="AA33" s="117">
        <f>STOA!L33</f>
        <v>11.55</v>
      </c>
      <c r="AB33" s="117">
        <f>-STOA!R33</f>
        <v>0</v>
      </c>
      <c r="AC33">
        <f t="shared" si="0"/>
        <v>0.14564000000000002</v>
      </c>
      <c r="AD33">
        <f t="shared" si="1"/>
        <v>16.40436</v>
      </c>
      <c r="AE33">
        <f>'IDT-1'!D33</f>
        <v>0</v>
      </c>
      <c r="AF33" s="26"/>
      <c r="AG33">
        <f t="shared" si="2"/>
        <v>16.40436</v>
      </c>
      <c r="AI33" s="75">
        <f>PXIL!L33</f>
        <v>0</v>
      </c>
      <c r="AJ33" s="75">
        <f>PXIL!R33</f>
        <v>0</v>
      </c>
      <c r="AK33" s="75">
        <f>RTM_IEX!L33</f>
        <v>0</v>
      </c>
      <c r="AL33" s="75">
        <f>RTM_IEX!R33</f>
        <v>0</v>
      </c>
      <c r="AM33" s="75">
        <f>RTM_PXI!L33</f>
        <v>0</v>
      </c>
      <c r="AN33" s="75">
        <f>RTM_PXI!R33</f>
        <v>0</v>
      </c>
      <c r="AO33" s="192">
        <f>GDAM_IEX!L33</f>
        <v>0</v>
      </c>
      <c r="AP33" s="192">
        <f>GDAM_IEX!R33</f>
        <v>0</v>
      </c>
      <c r="AQ33" s="192">
        <f>GDAM_PXI!L33</f>
        <v>0</v>
      </c>
      <c r="AR33" s="192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0</v>
      </c>
      <c r="H34">
        <f>PPCL_Spot!R34</f>
        <v>0</v>
      </c>
      <c r="I34">
        <f>Bawana_NG!R34</f>
        <v>5.0000000000000009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SUMPRODUCT(LTA!F34:AJ34,LTA!F$101:AJ$101,LTA!F$107:AJ$107)</f>
        <v>0</v>
      </c>
      <c r="U34" s="78">
        <f>SUMPRODUCT(LTA!F34:AJ34,LTA!F$102:AJ$102,LTA!F$107:AJ$107)</f>
        <v>0</v>
      </c>
      <c r="V34" s="108">
        <f>SUMPRODUCT(MTOA!B34:G34,MTOA!B$102:G$102,MTOA!B$107:G$107)</f>
        <v>0</v>
      </c>
      <c r="W34" s="108">
        <f>SUMPRODUCT(MTOA!B34:G34,MTOA!B$101:G$101,MTOA!B$107:G$107)</f>
        <v>0</v>
      </c>
      <c r="X34">
        <v>0</v>
      </c>
      <c r="Y34" s="75">
        <f>IEX!L34</f>
        <v>0</v>
      </c>
      <c r="Z34" s="75">
        <f>IEX!R34</f>
        <v>0</v>
      </c>
      <c r="AA34" s="117">
        <f>STOA!L34</f>
        <v>11.55</v>
      </c>
      <c r="AB34" s="117">
        <f>-STOA!R34</f>
        <v>0</v>
      </c>
      <c r="AC34">
        <f t="shared" si="0"/>
        <v>0.14564000000000002</v>
      </c>
      <c r="AD34">
        <f t="shared" si="1"/>
        <v>16.40436</v>
      </c>
      <c r="AE34">
        <f>'IDT-1'!D34</f>
        <v>0</v>
      </c>
      <c r="AF34" s="26"/>
      <c r="AG34">
        <f t="shared" si="2"/>
        <v>16.40436</v>
      </c>
      <c r="AI34" s="75">
        <f>PXIL!L34</f>
        <v>0</v>
      </c>
      <c r="AJ34" s="75">
        <f>PXIL!R34</f>
        <v>0</v>
      </c>
      <c r="AK34" s="75">
        <f>RTM_IEX!L34</f>
        <v>0</v>
      </c>
      <c r="AL34" s="75">
        <f>RTM_IEX!R34</f>
        <v>0</v>
      </c>
      <c r="AM34" s="75">
        <f>RTM_PXI!L34</f>
        <v>0</v>
      </c>
      <c r="AN34" s="75">
        <f>RTM_PXI!R34</f>
        <v>0</v>
      </c>
      <c r="AO34" s="192">
        <f>GDAM_IEX!L34</f>
        <v>0</v>
      </c>
      <c r="AP34" s="192">
        <f>GDAM_IEX!R34</f>
        <v>0</v>
      </c>
      <c r="AQ34" s="192">
        <f>GDAM_PXI!L34</f>
        <v>0</v>
      </c>
      <c r="AR34" s="192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0</v>
      </c>
      <c r="H35">
        <f>PPCL_Spot!R35</f>
        <v>0</v>
      </c>
      <c r="I35">
        <f>Bawana_NG!R35</f>
        <v>5.0000000000000009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SUMPRODUCT(LTA!F35:AJ35,LTA!F$101:AJ$101,LTA!F$107:AJ$107)</f>
        <v>0</v>
      </c>
      <c r="U35" s="78">
        <f>SUMPRODUCT(LTA!F35:AJ35,LTA!F$102:AJ$102,LTA!F$107:AJ$107)</f>
        <v>0</v>
      </c>
      <c r="V35" s="108">
        <f>SUMPRODUCT(MTOA!B35:G35,MTOA!B$102:G$102,MTOA!B$107:G$107)</f>
        <v>0</v>
      </c>
      <c r="W35" s="108">
        <f>SUMPRODUCT(MTOA!B35:G35,MTOA!B$101:G$101,MTOA!B$107:G$107)</f>
        <v>0</v>
      </c>
      <c r="X35">
        <v>0</v>
      </c>
      <c r="Y35" s="75">
        <f>IEX!L35</f>
        <v>0</v>
      </c>
      <c r="Z35" s="75">
        <f>IEX!R35</f>
        <v>0</v>
      </c>
      <c r="AA35" s="117">
        <f>STOA!L35</f>
        <v>11.55</v>
      </c>
      <c r="AB35" s="117">
        <f>-STOA!R35</f>
        <v>0</v>
      </c>
      <c r="AC35">
        <f t="shared" si="0"/>
        <v>0.14564000000000002</v>
      </c>
      <c r="AD35">
        <f t="shared" si="1"/>
        <v>16.40436</v>
      </c>
      <c r="AE35">
        <f>'IDT-1'!D35</f>
        <v>0</v>
      </c>
      <c r="AF35" s="26"/>
      <c r="AG35">
        <f t="shared" si="2"/>
        <v>16.40436</v>
      </c>
      <c r="AI35" s="75">
        <f>PXIL!L35</f>
        <v>0</v>
      </c>
      <c r="AJ35" s="75">
        <f>PXIL!R35</f>
        <v>0</v>
      </c>
      <c r="AK35" s="75">
        <f>RTM_IEX!L35</f>
        <v>0</v>
      </c>
      <c r="AL35" s="75">
        <f>RTM_IEX!R35</f>
        <v>0</v>
      </c>
      <c r="AM35" s="75">
        <f>RTM_PXI!L35</f>
        <v>0</v>
      </c>
      <c r="AN35" s="75">
        <f>RTM_PXI!R35</f>
        <v>0</v>
      </c>
      <c r="AO35" s="192">
        <f>GDAM_IEX!L35</f>
        <v>0</v>
      </c>
      <c r="AP35" s="192">
        <f>GDAM_IEX!R35</f>
        <v>0</v>
      </c>
      <c r="AQ35" s="192">
        <f>GDAM_PXI!L35</f>
        <v>0</v>
      </c>
      <c r="AR35" s="192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0</v>
      </c>
      <c r="H36">
        <f>PPCL_Spot!R36</f>
        <v>0</v>
      </c>
      <c r="I36">
        <f>Bawana_NG!R36</f>
        <v>5.0000000000000009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SUMPRODUCT(LTA!F36:AJ36,LTA!F$101:AJ$101,LTA!F$107:AJ$107)</f>
        <v>0</v>
      </c>
      <c r="U36" s="78">
        <f>SUMPRODUCT(LTA!F36:AJ36,LTA!F$102:AJ$102,LTA!F$107:AJ$107)</f>
        <v>0</v>
      </c>
      <c r="V36" s="108">
        <f>SUMPRODUCT(MTOA!B36:G36,MTOA!B$102:G$102,MTOA!B$107:G$107)</f>
        <v>0</v>
      </c>
      <c r="W36" s="108">
        <f>SUMPRODUCT(MTOA!B36:G36,MTOA!B$101:G$101,MTOA!B$107:G$107)</f>
        <v>0</v>
      </c>
      <c r="X36">
        <v>0</v>
      </c>
      <c r="Y36" s="75">
        <f>IEX!L36</f>
        <v>0</v>
      </c>
      <c r="Z36" s="75">
        <f>IEX!R36</f>
        <v>0</v>
      </c>
      <c r="AA36" s="117">
        <f>STOA!L36</f>
        <v>11.55</v>
      </c>
      <c r="AB36" s="117">
        <f>-STOA!R36</f>
        <v>0</v>
      </c>
      <c r="AC36">
        <f t="shared" si="0"/>
        <v>0.14898400000000003</v>
      </c>
      <c r="AD36">
        <f t="shared" si="1"/>
        <v>16.781016000000001</v>
      </c>
      <c r="AE36">
        <f>'IDT-1'!D36</f>
        <v>0</v>
      </c>
      <c r="AF36" s="26"/>
      <c r="AG36">
        <f t="shared" si="2"/>
        <v>16.781016000000001</v>
      </c>
      <c r="AI36" s="75">
        <f>PXIL!L36</f>
        <v>0</v>
      </c>
      <c r="AJ36" s="75">
        <f>PXIL!R36</f>
        <v>0</v>
      </c>
      <c r="AK36" s="75">
        <f>RTM_IEX!L36</f>
        <v>0.38</v>
      </c>
      <c r="AL36" s="75">
        <f>RTM_IEX!R36</f>
        <v>0</v>
      </c>
      <c r="AM36" s="75">
        <f>RTM_PXI!L36</f>
        <v>0</v>
      </c>
      <c r="AN36" s="75">
        <f>RTM_PXI!R36</f>
        <v>0</v>
      </c>
      <c r="AO36" s="192">
        <f>GDAM_IEX!L36</f>
        <v>0</v>
      </c>
      <c r="AP36" s="192">
        <f>GDAM_IEX!R36</f>
        <v>0</v>
      </c>
      <c r="AQ36" s="192">
        <f>GDAM_PXI!L36</f>
        <v>0</v>
      </c>
      <c r="AR36" s="192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0</v>
      </c>
      <c r="H37">
        <f>PPCL_Spot!R37</f>
        <v>0</v>
      </c>
      <c r="I37">
        <f>Bawana_NG!R37</f>
        <v>5.0002998569143138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SUMPRODUCT(LTA!F37:AJ37,LTA!F$101:AJ$101,LTA!F$107:AJ$107)</f>
        <v>0</v>
      </c>
      <c r="U37" s="78">
        <f>SUMPRODUCT(LTA!F37:AJ37,LTA!F$102:AJ$102,LTA!F$107:AJ$107)</f>
        <v>0</v>
      </c>
      <c r="V37" s="108">
        <f>SUMPRODUCT(MTOA!B37:G37,MTOA!B$102:G$102,MTOA!B$107:G$107)</f>
        <v>0</v>
      </c>
      <c r="W37" s="108">
        <f>SUMPRODUCT(MTOA!B37:G37,MTOA!B$101:G$101,MTOA!B$107:G$107)</f>
        <v>0</v>
      </c>
      <c r="X37">
        <v>0</v>
      </c>
      <c r="Y37" s="75">
        <f>IEX!L37</f>
        <v>0</v>
      </c>
      <c r="Z37" s="75">
        <f>IEX!R37</f>
        <v>0</v>
      </c>
      <c r="AA37" s="117">
        <f>STOA!L37</f>
        <v>11.55</v>
      </c>
      <c r="AB37" s="117">
        <f>-STOA!R37</f>
        <v>0</v>
      </c>
      <c r="AC37">
        <f t="shared" si="0"/>
        <v>0.22783463874084597</v>
      </c>
      <c r="AD37">
        <f t="shared" si="1"/>
        <v>25.66246521817347</v>
      </c>
      <c r="AE37">
        <f>'IDT-1'!D37</f>
        <v>0</v>
      </c>
      <c r="AF37" s="26"/>
      <c r="AG37">
        <f t="shared" si="2"/>
        <v>25.66246521817347</v>
      </c>
      <c r="AI37" s="75">
        <f>PXIL!L37</f>
        <v>0</v>
      </c>
      <c r="AJ37" s="75">
        <f>PXIL!R37</f>
        <v>0</v>
      </c>
      <c r="AK37" s="75">
        <f>RTM_IEX!L37</f>
        <v>9.34</v>
      </c>
      <c r="AL37" s="75">
        <f>RTM_IEX!R37</f>
        <v>0</v>
      </c>
      <c r="AM37" s="75">
        <f>RTM_PXI!L37</f>
        <v>0</v>
      </c>
      <c r="AN37" s="75">
        <f>RTM_PXI!R37</f>
        <v>0</v>
      </c>
      <c r="AO37" s="192">
        <f>GDAM_IEX!L37</f>
        <v>0</v>
      </c>
      <c r="AP37" s="192">
        <f>GDAM_IEX!R37</f>
        <v>0</v>
      </c>
      <c r="AQ37" s="192">
        <f>GDAM_PXI!L37</f>
        <v>0</v>
      </c>
      <c r="AR37" s="192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0</v>
      </c>
      <c r="H38">
        <f>PPCL_Spot!R38</f>
        <v>0</v>
      </c>
      <c r="I38">
        <f>Bawana_NG!R38</f>
        <v>5.0002998569143138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SUMPRODUCT(LTA!F38:AJ38,LTA!F$101:AJ$101,LTA!F$107:AJ$107)</f>
        <v>0</v>
      </c>
      <c r="U38" s="78">
        <f>SUMPRODUCT(LTA!F38:AJ38,LTA!F$102:AJ$102,LTA!F$107:AJ$107)</f>
        <v>0</v>
      </c>
      <c r="V38" s="108">
        <f>SUMPRODUCT(MTOA!B38:G38,MTOA!B$102:G$102,MTOA!B$107:G$107)</f>
        <v>0</v>
      </c>
      <c r="W38" s="108">
        <f>SUMPRODUCT(MTOA!B38:G38,MTOA!B$101:G$101,MTOA!B$107:G$107)</f>
        <v>0</v>
      </c>
      <c r="X38">
        <v>0</v>
      </c>
      <c r="Y38" s="75">
        <f>IEX!L38</f>
        <v>0</v>
      </c>
      <c r="Z38" s="75">
        <f>IEX!R38</f>
        <v>0</v>
      </c>
      <c r="AA38" s="117">
        <f>STOA!L38</f>
        <v>11.55</v>
      </c>
      <c r="AB38" s="117">
        <f>-STOA!R38</f>
        <v>0</v>
      </c>
      <c r="AC38">
        <f t="shared" si="0"/>
        <v>0.15479463874084598</v>
      </c>
      <c r="AD38">
        <f t="shared" si="1"/>
        <v>17.435505218173468</v>
      </c>
      <c r="AE38">
        <f>'IDT-1'!D38</f>
        <v>0</v>
      </c>
      <c r="AF38" s="26"/>
      <c r="AG38">
        <f t="shared" si="2"/>
        <v>17.435505218173468</v>
      </c>
      <c r="AI38" s="75">
        <f>PXIL!L38</f>
        <v>0</v>
      </c>
      <c r="AJ38" s="75">
        <f>PXIL!R38</f>
        <v>0</v>
      </c>
      <c r="AK38" s="75">
        <f>RTM_IEX!L38</f>
        <v>1.04</v>
      </c>
      <c r="AL38" s="75">
        <f>RTM_IEX!R38</f>
        <v>0</v>
      </c>
      <c r="AM38" s="75">
        <f>RTM_PXI!L38</f>
        <v>0</v>
      </c>
      <c r="AN38" s="75">
        <f>RTM_PXI!R38</f>
        <v>0</v>
      </c>
      <c r="AO38" s="192">
        <f>GDAM_IEX!L38</f>
        <v>0</v>
      </c>
      <c r="AP38" s="192">
        <f>GDAM_IEX!R38</f>
        <v>0</v>
      </c>
      <c r="AQ38" s="192">
        <f>GDAM_PXI!L38</f>
        <v>0</v>
      </c>
      <c r="AR38" s="192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0</v>
      </c>
      <c r="H39">
        <f>PPCL_Spot!R39</f>
        <v>0</v>
      </c>
      <c r="I39">
        <f>Bawana_NG!R39</f>
        <v>5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SUMPRODUCT(LTA!F39:AJ39,LTA!F$101:AJ$101,LTA!F$107:AJ$107)</f>
        <v>0</v>
      </c>
      <c r="U39" s="78">
        <f>SUMPRODUCT(LTA!F39:AJ39,LTA!F$102:AJ$102,LTA!F$107:AJ$107)</f>
        <v>0</v>
      </c>
      <c r="V39" s="108">
        <f>SUMPRODUCT(MTOA!B39:G39,MTOA!B$102:G$102,MTOA!B$107:G$107)</f>
        <v>0</v>
      </c>
      <c r="W39" s="108">
        <f>SUMPRODUCT(MTOA!B39:G39,MTOA!B$101:G$101,MTOA!B$107:G$107)</f>
        <v>0</v>
      </c>
      <c r="X39">
        <v>0</v>
      </c>
      <c r="Y39" s="75">
        <f>IEX!L39</f>
        <v>0</v>
      </c>
      <c r="Z39" s="75">
        <f>IEX!R39</f>
        <v>0</v>
      </c>
      <c r="AA39" s="117">
        <f>STOA!L39</f>
        <v>11.55</v>
      </c>
      <c r="AB39" s="117">
        <f>-STOA!R39</f>
        <v>0</v>
      </c>
      <c r="AC39">
        <f t="shared" si="0"/>
        <v>0.14564000000000002</v>
      </c>
      <c r="AD39">
        <f t="shared" si="1"/>
        <v>16.40436</v>
      </c>
      <c r="AE39">
        <f>'IDT-1'!D39</f>
        <v>0</v>
      </c>
      <c r="AF39" s="26"/>
      <c r="AG39">
        <f t="shared" si="2"/>
        <v>16.40436</v>
      </c>
      <c r="AI39" s="75">
        <f>PXIL!L39</f>
        <v>0</v>
      </c>
      <c r="AJ39" s="75">
        <f>PXIL!R39</f>
        <v>0</v>
      </c>
      <c r="AK39" s="75">
        <f>RTM_IEX!L39</f>
        <v>0</v>
      </c>
      <c r="AL39" s="75">
        <f>RTM_IEX!R39</f>
        <v>0</v>
      </c>
      <c r="AM39" s="75">
        <f>RTM_PXI!L39</f>
        <v>0</v>
      </c>
      <c r="AN39" s="75">
        <f>RTM_PXI!R39</f>
        <v>0</v>
      </c>
      <c r="AO39" s="192">
        <f>GDAM_IEX!L39</f>
        <v>0</v>
      </c>
      <c r="AP39" s="192">
        <f>GDAM_IEX!R39</f>
        <v>0</v>
      </c>
      <c r="AQ39" s="192">
        <f>GDAM_PXI!L39</f>
        <v>0</v>
      </c>
      <c r="AR39" s="192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0</v>
      </c>
      <c r="H40">
        <f>PPCL_Spot!R40</f>
        <v>0</v>
      </c>
      <c r="I40">
        <f>Bawana_NG!R40</f>
        <v>5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SUMPRODUCT(LTA!F40:AJ40,LTA!F$101:AJ$101,LTA!F$107:AJ$107)</f>
        <v>0</v>
      </c>
      <c r="U40" s="78">
        <f>SUMPRODUCT(LTA!F40:AJ40,LTA!F$102:AJ$102,LTA!F$107:AJ$107)</f>
        <v>0</v>
      </c>
      <c r="V40" s="108">
        <f>SUMPRODUCT(MTOA!B40:G40,MTOA!B$102:G$102,MTOA!B$107:G$107)</f>
        <v>0</v>
      </c>
      <c r="W40" s="108">
        <f>SUMPRODUCT(MTOA!B40:G40,MTOA!B$101:G$101,MTOA!B$107:G$107)</f>
        <v>0</v>
      </c>
      <c r="X40">
        <v>0</v>
      </c>
      <c r="Y40" s="75">
        <f>IEX!L40</f>
        <v>0</v>
      </c>
      <c r="Z40" s="75">
        <f>IEX!R40</f>
        <v>0</v>
      </c>
      <c r="AA40" s="117">
        <f>STOA!L40</f>
        <v>11.55</v>
      </c>
      <c r="AB40" s="117">
        <f>-STOA!R40</f>
        <v>0</v>
      </c>
      <c r="AC40">
        <f t="shared" si="0"/>
        <v>0.14564000000000002</v>
      </c>
      <c r="AD40">
        <f t="shared" si="1"/>
        <v>16.40436</v>
      </c>
      <c r="AE40">
        <f>'IDT-1'!D40</f>
        <v>0</v>
      </c>
      <c r="AF40" s="26"/>
      <c r="AG40">
        <f t="shared" si="2"/>
        <v>16.40436</v>
      </c>
      <c r="AI40" s="75">
        <f>PXIL!L40</f>
        <v>0</v>
      </c>
      <c r="AJ40" s="75">
        <f>PXIL!R40</f>
        <v>0</v>
      </c>
      <c r="AK40" s="75">
        <f>RTM_IEX!L40</f>
        <v>0</v>
      </c>
      <c r="AL40" s="75">
        <f>RTM_IEX!R40</f>
        <v>0</v>
      </c>
      <c r="AM40" s="75">
        <f>RTM_PXI!L40</f>
        <v>0</v>
      </c>
      <c r="AN40" s="75">
        <f>RTM_PXI!R40</f>
        <v>0</v>
      </c>
      <c r="AO40" s="192">
        <f>GDAM_IEX!L40</f>
        <v>0</v>
      </c>
      <c r="AP40" s="192">
        <f>GDAM_IEX!R40</f>
        <v>0</v>
      </c>
      <c r="AQ40" s="192">
        <f>GDAM_PXI!L40</f>
        <v>0</v>
      </c>
      <c r="AR40" s="192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0</v>
      </c>
      <c r="H41">
        <f>PPCL_Spot!R41</f>
        <v>0</v>
      </c>
      <c r="I41">
        <f>Bawana_NG!R41</f>
        <v>4.9999174304351417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SUMPRODUCT(LTA!F41:AJ41,LTA!F$101:AJ$101,LTA!F$107:AJ$107)</f>
        <v>0</v>
      </c>
      <c r="U41" s="78">
        <f>SUMPRODUCT(LTA!F41:AJ41,LTA!F$102:AJ$102,LTA!F$107:AJ$107)</f>
        <v>0</v>
      </c>
      <c r="V41" s="108">
        <f>SUMPRODUCT(MTOA!B41:G41,MTOA!B$102:G$102,MTOA!B$107:G$107)</f>
        <v>0</v>
      </c>
      <c r="W41" s="108">
        <f>SUMPRODUCT(MTOA!B41:G41,MTOA!B$101:G$101,MTOA!B$107:G$107)</f>
        <v>0</v>
      </c>
      <c r="X41">
        <v>0</v>
      </c>
      <c r="Y41" s="75">
        <f>IEX!L41</f>
        <v>0</v>
      </c>
      <c r="Z41" s="75">
        <f>IEX!R41</f>
        <v>0</v>
      </c>
      <c r="AA41" s="117">
        <f>STOA!L41</f>
        <v>11.55</v>
      </c>
      <c r="AB41" s="117">
        <f>-STOA!R41</f>
        <v>0</v>
      </c>
      <c r="AC41">
        <f t="shared" si="0"/>
        <v>0.14563927338782928</v>
      </c>
      <c r="AD41">
        <f t="shared" si="1"/>
        <v>16.404278157047315</v>
      </c>
      <c r="AE41">
        <f>'IDT-1'!D41</f>
        <v>0</v>
      </c>
      <c r="AF41" s="26"/>
      <c r="AG41">
        <f t="shared" si="2"/>
        <v>16.404278157047315</v>
      </c>
      <c r="AI41" s="75">
        <f>PXIL!L41</f>
        <v>0</v>
      </c>
      <c r="AJ41" s="75">
        <f>PXIL!R41</f>
        <v>0</v>
      </c>
      <c r="AK41" s="75">
        <f>RTM_IEX!L41</f>
        <v>0</v>
      </c>
      <c r="AL41" s="75">
        <f>RTM_IEX!R41</f>
        <v>0</v>
      </c>
      <c r="AM41" s="75">
        <f>RTM_PXI!L41</f>
        <v>0</v>
      </c>
      <c r="AN41" s="75">
        <f>RTM_PXI!R41</f>
        <v>0</v>
      </c>
      <c r="AO41" s="192">
        <f>GDAM_IEX!L41</f>
        <v>0</v>
      </c>
      <c r="AP41" s="192">
        <f>GDAM_IEX!R41</f>
        <v>0</v>
      </c>
      <c r="AQ41" s="192">
        <f>GDAM_PXI!L41</f>
        <v>0</v>
      </c>
      <c r="AR41" s="192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0</v>
      </c>
      <c r="H42">
        <f>PPCL_Spot!R42</f>
        <v>0</v>
      </c>
      <c r="I42">
        <f>Bawana_NG!R42</f>
        <v>4.9999174304351417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SUMPRODUCT(LTA!F42:AJ42,LTA!F$101:AJ$101,LTA!F$107:AJ$107)</f>
        <v>0</v>
      </c>
      <c r="U42" s="78">
        <f>SUMPRODUCT(LTA!F42:AJ42,LTA!F$102:AJ$102,LTA!F$107:AJ$107)</f>
        <v>0</v>
      </c>
      <c r="V42" s="108">
        <f>SUMPRODUCT(MTOA!B42:G42,MTOA!B$102:G$102,MTOA!B$107:G$107)</f>
        <v>0</v>
      </c>
      <c r="W42" s="108">
        <f>SUMPRODUCT(MTOA!B42:G42,MTOA!B$101:G$101,MTOA!B$107:G$107)</f>
        <v>0</v>
      </c>
      <c r="X42">
        <v>0</v>
      </c>
      <c r="Y42" s="75">
        <f>IEX!L42</f>
        <v>0</v>
      </c>
      <c r="Z42" s="75">
        <f>IEX!R42</f>
        <v>0</v>
      </c>
      <c r="AA42" s="117">
        <f>STOA!L42</f>
        <v>11.55</v>
      </c>
      <c r="AB42" s="117">
        <f>-STOA!R42</f>
        <v>0</v>
      </c>
      <c r="AC42">
        <f t="shared" si="0"/>
        <v>0.14563927338782928</v>
      </c>
      <c r="AD42">
        <f t="shared" si="1"/>
        <v>16.404278157047315</v>
      </c>
      <c r="AE42">
        <f>'IDT-1'!D42</f>
        <v>0</v>
      </c>
      <c r="AF42" s="26"/>
      <c r="AG42">
        <f t="shared" si="2"/>
        <v>16.404278157047315</v>
      </c>
      <c r="AI42" s="75">
        <f>PXIL!L42</f>
        <v>0</v>
      </c>
      <c r="AJ42" s="75">
        <f>PXIL!R42</f>
        <v>0</v>
      </c>
      <c r="AK42" s="75">
        <f>RTM_IEX!L42</f>
        <v>0</v>
      </c>
      <c r="AL42" s="75">
        <f>RTM_IEX!R42</f>
        <v>0</v>
      </c>
      <c r="AM42" s="75">
        <f>RTM_PXI!L42</f>
        <v>0</v>
      </c>
      <c r="AN42" s="75">
        <f>RTM_PXI!R42</f>
        <v>0</v>
      </c>
      <c r="AO42" s="192">
        <f>GDAM_IEX!L42</f>
        <v>0</v>
      </c>
      <c r="AP42" s="192">
        <f>GDAM_IEX!R42</f>
        <v>0</v>
      </c>
      <c r="AQ42" s="192">
        <f>GDAM_PXI!L42</f>
        <v>0</v>
      </c>
      <c r="AR42" s="192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0</v>
      </c>
      <c r="H43">
        <f>PPCL_Spot!R43</f>
        <v>0</v>
      </c>
      <c r="I43">
        <f>Bawana_NG!R43</f>
        <v>5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SUMPRODUCT(LTA!F43:AJ43,LTA!F$101:AJ$101,LTA!F$107:AJ$107)</f>
        <v>0</v>
      </c>
      <c r="U43" s="78">
        <f>SUMPRODUCT(LTA!F43:AJ43,LTA!F$102:AJ$102,LTA!F$107:AJ$107)</f>
        <v>0</v>
      </c>
      <c r="V43" s="108">
        <f>SUMPRODUCT(MTOA!B43:G43,MTOA!B$102:G$102,MTOA!B$107:G$107)</f>
        <v>0</v>
      </c>
      <c r="W43" s="108">
        <f>SUMPRODUCT(MTOA!B43:G43,MTOA!B$101:G$101,MTOA!B$107:G$107)</f>
        <v>0</v>
      </c>
      <c r="X43">
        <v>0</v>
      </c>
      <c r="Y43" s="75">
        <f>IEX!L43</f>
        <v>0</v>
      </c>
      <c r="Z43" s="75">
        <f>IEX!R43</f>
        <v>0</v>
      </c>
      <c r="AA43" s="117">
        <f>STOA!L43</f>
        <v>11.55</v>
      </c>
      <c r="AB43" s="117">
        <f>-STOA!R43</f>
        <v>0</v>
      </c>
      <c r="AC43">
        <f t="shared" si="0"/>
        <v>0.20917600000000003</v>
      </c>
      <c r="AD43">
        <f t="shared" si="1"/>
        <v>23.560824</v>
      </c>
      <c r="AE43">
        <f>'IDT-1'!D43</f>
        <v>0</v>
      </c>
      <c r="AF43" s="26"/>
      <c r="AG43">
        <f t="shared" si="2"/>
        <v>23.560824</v>
      </c>
      <c r="AI43" s="75">
        <f>PXIL!L43</f>
        <v>0</v>
      </c>
      <c r="AJ43" s="75">
        <f>PXIL!R43</f>
        <v>0</v>
      </c>
      <c r="AK43" s="75">
        <f>RTM_IEX!L43</f>
        <v>7.22</v>
      </c>
      <c r="AL43" s="75">
        <f>RTM_IEX!R43</f>
        <v>0</v>
      </c>
      <c r="AM43" s="75">
        <f>RTM_PXI!L43</f>
        <v>0</v>
      </c>
      <c r="AN43" s="75">
        <f>RTM_PXI!R43</f>
        <v>0</v>
      </c>
      <c r="AO43" s="192">
        <f>GDAM_IEX!L43</f>
        <v>0</v>
      </c>
      <c r="AP43" s="192">
        <f>GDAM_IEX!R43</f>
        <v>0</v>
      </c>
      <c r="AQ43" s="192">
        <f>GDAM_PXI!L43</f>
        <v>0</v>
      </c>
      <c r="AR43" s="192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0</v>
      </c>
      <c r="H44">
        <f>PPCL_Spot!R44</f>
        <v>0</v>
      </c>
      <c r="I44">
        <f>Bawana_NG!R44</f>
        <v>5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SUMPRODUCT(LTA!F44:AJ44,LTA!F$101:AJ$101,LTA!F$107:AJ$107)</f>
        <v>0</v>
      </c>
      <c r="U44" s="78">
        <f>SUMPRODUCT(LTA!F44:AJ44,LTA!F$102:AJ$102,LTA!F$107:AJ$107)</f>
        <v>0</v>
      </c>
      <c r="V44" s="108">
        <f>SUMPRODUCT(MTOA!B44:G44,MTOA!B$102:G$102,MTOA!B$107:G$107)</f>
        <v>0</v>
      </c>
      <c r="W44" s="108">
        <f>SUMPRODUCT(MTOA!B44:G44,MTOA!B$101:G$101,MTOA!B$107:G$107)</f>
        <v>0</v>
      </c>
      <c r="X44">
        <v>0</v>
      </c>
      <c r="Y44" s="75">
        <f>IEX!L44</f>
        <v>0</v>
      </c>
      <c r="Z44" s="75">
        <f>IEX!R44</f>
        <v>0</v>
      </c>
      <c r="AA44" s="117">
        <f>STOA!L44</f>
        <v>11.55</v>
      </c>
      <c r="AB44" s="117">
        <f>-STOA!R44</f>
        <v>0</v>
      </c>
      <c r="AC44">
        <f t="shared" si="0"/>
        <v>0.14819200000000002</v>
      </c>
      <c r="AD44">
        <f t="shared" si="1"/>
        <v>16.691807999999998</v>
      </c>
      <c r="AE44">
        <f>'IDT-1'!D44</f>
        <v>0</v>
      </c>
      <c r="AF44" s="26"/>
      <c r="AG44">
        <f t="shared" si="2"/>
        <v>16.691807999999998</v>
      </c>
      <c r="AI44" s="75">
        <f>PXIL!L44</f>
        <v>0</v>
      </c>
      <c r="AJ44" s="75">
        <f>PXIL!R44</f>
        <v>0</v>
      </c>
      <c r="AK44" s="75">
        <f>RTM_IEX!L44</f>
        <v>0.28999999999999998</v>
      </c>
      <c r="AL44" s="75">
        <f>RTM_IEX!R44</f>
        <v>0</v>
      </c>
      <c r="AM44" s="75">
        <f>RTM_PXI!L44</f>
        <v>0</v>
      </c>
      <c r="AN44" s="75">
        <f>RTM_PXI!R44</f>
        <v>0</v>
      </c>
      <c r="AO44" s="192">
        <f>GDAM_IEX!L44</f>
        <v>0</v>
      </c>
      <c r="AP44" s="192">
        <f>GDAM_IEX!R44</f>
        <v>0</v>
      </c>
      <c r="AQ44" s="192">
        <f>GDAM_PXI!L44</f>
        <v>0</v>
      </c>
      <c r="AR44" s="192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0</v>
      </c>
      <c r="H45">
        <f>PPCL_Spot!R45</f>
        <v>0</v>
      </c>
      <c r="I45">
        <f>Bawana_NG!R45</f>
        <v>5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SUMPRODUCT(LTA!F45:AJ45,LTA!F$101:AJ$101,LTA!F$107:AJ$107)</f>
        <v>0</v>
      </c>
      <c r="U45" s="78">
        <f>SUMPRODUCT(LTA!F45:AJ45,LTA!F$102:AJ$102,LTA!F$107:AJ$107)</f>
        <v>0</v>
      </c>
      <c r="V45" s="108">
        <f>SUMPRODUCT(MTOA!B45:G45,MTOA!B$102:G$102,MTOA!B$107:G$107)</f>
        <v>0</v>
      </c>
      <c r="W45" s="108">
        <f>SUMPRODUCT(MTOA!B45:G45,MTOA!B$101:G$101,MTOA!B$107:G$107)</f>
        <v>0</v>
      </c>
      <c r="X45">
        <v>0</v>
      </c>
      <c r="Y45" s="75">
        <f>IEX!L45</f>
        <v>0</v>
      </c>
      <c r="Z45" s="75">
        <f>IEX!R45</f>
        <v>0</v>
      </c>
      <c r="AA45" s="117">
        <f>STOA!L45</f>
        <v>11.55</v>
      </c>
      <c r="AB45" s="117">
        <f>-STOA!R45</f>
        <v>0</v>
      </c>
      <c r="AC45">
        <f t="shared" si="0"/>
        <v>0.16262400000000002</v>
      </c>
      <c r="AD45">
        <f t="shared" si="1"/>
        <v>18.317375999999999</v>
      </c>
      <c r="AE45">
        <f>'IDT-1'!D45</f>
        <v>0</v>
      </c>
      <c r="AF45" s="26"/>
      <c r="AG45">
        <f t="shared" si="2"/>
        <v>18.317375999999999</v>
      </c>
      <c r="AI45" s="75">
        <f>PXIL!L45</f>
        <v>0</v>
      </c>
      <c r="AJ45" s="75">
        <f>PXIL!R45</f>
        <v>0</v>
      </c>
      <c r="AK45" s="75">
        <f>RTM_IEX!L45</f>
        <v>1.93</v>
      </c>
      <c r="AL45" s="75">
        <f>RTM_IEX!R45</f>
        <v>0</v>
      </c>
      <c r="AM45" s="75">
        <f>RTM_PXI!L45</f>
        <v>0</v>
      </c>
      <c r="AN45" s="75">
        <f>RTM_PXI!R45</f>
        <v>0</v>
      </c>
      <c r="AO45" s="192">
        <f>GDAM_IEX!L45</f>
        <v>0</v>
      </c>
      <c r="AP45" s="192">
        <f>GDAM_IEX!R45</f>
        <v>0</v>
      </c>
      <c r="AQ45" s="192">
        <f>GDAM_PXI!L45</f>
        <v>0</v>
      </c>
      <c r="AR45" s="192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0</v>
      </c>
      <c r="H46">
        <f>PPCL_Spot!R46</f>
        <v>0</v>
      </c>
      <c r="I46">
        <f>Bawana_NG!R46</f>
        <v>5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SUMPRODUCT(LTA!F46:AJ46,LTA!F$101:AJ$101,LTA!F$107:AJ$107)</f>
        <v>0</v>
      </c>
      <c r="U46" s="78">
        <f>SUMPRODUCT(LTA!F46:AJ46,LTA!F$102:AJ$102,LTA!F$107:AJ$107)</f>
        <v>0</v>
      </c>
      <c r="V46" s="108">
        <f>SUMPRODUCT(MTOA!B46:G46,MTOA!B$102:G$102,MTOA!B$107:G$107)</f>
        <v>0</v>
      </c>
      <c r="W46" s="108">
        <f>SUMPRODUCT(MTOA!B46:G46,MTOA!B$101:G$101,MTOA!B$107:G$107)</f>
        <v>0</v>
      </c>
      <c r="X46">
        <v>0</v>
      </c>
      <c r="Y46" s="75">
        <f>IEX!L46</f>
        <v>0</v>
      </c>
      <c r="Z46" s="75">
        <f>IEX!R46</f>
        <v>0</v>
      </c>
      <c r="AA46" s="117">
        <f>STOA!L46</f>
        <v>11.55</v>
      </c>
      <c r="AB46" s="117">
        <f>-STOA!R46</f>
        <v>0</v>
      </c>
      <c r="AC46">
        <f t="shared" si="0"/>
        <v>0.14564000000000002</v>
      </c>
      <c r="AD46">
        <f t="shared" si="1"/>
        <v>16.40436</v>
      </c>
      <c r="AE46">
        <f>'IDT-1'!D46</f>
        <v>0</v>
      </c>
      <c r="AF46" s="26"/>
      <c r="AG46">
        <f t="shared" si="2"/>
        <v>16.40436</v>
      </c>
      <c r="AI46" s="75">
        <f>PXIL!L46</f>
        <v>0</v>
      </c>
      <c r="AJ46" s="75">
        <f>PXIL!R46</f>
        <v>0</v>
      </c>
      <c r="AK46" s="75">
        <f>RTM_IEX!L46</f>
        <v>0</v>
      </c>
      <c r="AL46" s="75">
        <f>RTM_IEX!R46</f>
        <v>0</v>
      </c>
      <c r="AM46" s="75">
        <f>RTM_PXI!L46</f>
        <v>0</v>
      </c>
      <c r="AN46" s="75">
        <f>RTM_PXI!R46</f>
        <v>0</v>
      </c>
      <c r="AO46" s="192">
        <f>GDAM_IEX!L46</f>
        <v>0</v>
      </c>
      <c r="AP46" s="192">
        <f>GDAM_IEX!R46</f>
        <v>0</v>
      </c>
      <c r="AQ46" s="192">
        <f>GDAM_PXI!L46</f>
        <v>0</v>
      </c>
      <c r="AR46" s="192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0</v>
      </c>
      <c r="H47">
        <f>PPCL_Spot!R47</f>
        <v>0</v>
      </c>
      <c r="I47">
        <f>Bawana_NG!R47</f>
        <v>5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SUMPRODUCT(LTA!F47:AJ47,LTA!F$101:AJ$101,LTA!F$107:AJ$107)</f>
        <v>0</v>
      </c>
      <c r="U47" s="78">
        <f>SUMPRODUCT(LTA!F47:AJ47,LTA!F$102:AJ$102,LTA!F$107:AJ$107)</f>
        <v>0</v>
      </c>
      <c r="V47" s="108">
        <f>SUMPRODUCT(MTOA!B47:G47,MTOA!B$102:G$102,MTOA!B$107:G$107)</f>
        <v>0</v>
      </c>
      <c r="W47" s="108">
        <f>SUMPRODUCT(MTOA!B47:G47,MTOA!B$101:G$101,MTOA!B$107:G$107)</f>
        <v>0</v>
      </c>
      <c r="X47">
        <v>0</v>
      </c>
      <c r="Y47" s="75">
        <f>IEX!L47</f>
        <v>0</v>
      </c>
      <c r="Z47" s="75">
        <f>IEX!R47</f>
        <v>0</v>
      </c>
      <c r="AA47" s="117">
        <f>STOA!L47</f>
        <v>11.55</v>
      </c>
      <c r="AB47" s="117">
        <f>-STOA!R47</f>
        <v>0</v>
      </c>
      <c r="AC47">
        <f t="shared" si="0"/>
        <v>0.15408800000000003</v>
      </c>
      <c r="AD47">
        <f t="shared" si="1"/>
        <v>17.355912</v>
      </c>
      <c r="AE47">
        <f>'IDT-1'!D47</f>
        <v>0</v>
      </c>
      <c r="AF47" s="26"/>
      <c r="AG47">
        <f t="shared" si="2"/>
        <v>17.355912</v>
      </c>
      <c r="AI47" s="75">
        <f>PXIL!L47</f>
        <v>0</v>
      </c>
      <c r="AJ47" s="75">
        <f>PXIL!R47</f>
        <v>0</v>
      </c>
      <c r="AK47" s="75">
        <f>RTM_IEX!L47</f>
        <v>0.96</v>
      </c>
      <c r="AL47" s="75">
        <f>RTM_IEX!R47</f>
        <v>0</v>
      </c>
      <c r="AM47" s="75">
        <f>RTM_PXI!L47</f>
        <v>0</v>
      </c>
      <c r="AN47" s="75">
        <f>RTM_PXI!R47</f>
        <v>0</v>
      </c>
      <c r="AO47" s="192">
        <f>GDAM_IEX!L47</f>
        <v>0</v>
      </c>
      <c r="AP47" s="192">
        <f>GDAM_IEX!R47</f>
        <v>0</v>
      </c>
      <c r="AQ47" s="192">
        <f>GDAM_PXI!L47</f>
        <v>0</v>
      </c>
      <c r="AR47" s="192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0</v>
      </c>
      <c r="H48">
        <f>PPCL_Spot!R48</f>
        <v>0</v>
      </c>
      <c r="I48">
        <f>Bawana_NG!R48</f>
        <v>5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SUMPRODUCT(LTA!F48:AJ48,LTA!F$101:AJ$101,LTA!F$107:AJ$107)</f>
        <v>0</v>
      </c>
      <c r="U48" s="78">
        <f>SUMPRODUCT(LTA!F48:AJ48,LTA!F$102:AJ$102,LTA!F$107:AJ$107)</f>
        <v>0</v>
      </c>
      <c r="V48" s="108">
        <f>SUMPRODUCT(MTOA!B48:G48,MTOA!B$102:G$102,MTOA!B$107:G$107)</f>
        <v>0</v>
      </c>
      <c r="W48" s="108">
        <f>SUMPRODUCT(MTOA!B48:G48,MTOA!B$101:G$101,MTOA!B$107:G$107)</f>
        <v>0</v>
      </c>
      <c r="X48">
        <v>0</v>
      </c>
      <c r="Y48" s="75">
        <f>IEX!L48</f>
        <v>0</v>
      </c>
      <c r="Z48" s="75">
        <f>IEX!R48</f>
        <v>0</v>
      </c>
      <c r="AA48" s="117">
        <f>STOA!L48</f>
        <v>11.55</v>
      </c>
      <c r="AB48" s="117">
        <f>-STOA!R48</f>
        <v>0</v>
      </c>
      <c r="AC48">
        <f t="shared" si="0"/>
        <v>0.15408800000000003</v>
      </c>
      <c r="AD48">
        <f t="shared" si="1"/>
        <v>17.355912</v>
      </c>
      <c r="AE48">
        <f>'IDT-1'!D48</f>
        <v>0</v>
      </c>
      <c r="AF48" s="26"/>
      <c r="AG48">
        <f t="shared" si="2"/>
        <v>17.355912</v>
      </c>
      <c r="AI48" s="75">
        <f>PXIL!L48</f>
        <v>0</v>
      </c>
      <c r="AJ48" s="75">
        <f>PXIL!R48</f>
        <v>0</v>
      </c>
      <c r="AK48" s="75">
        <f>RTM_IEX!L48</f>
        <v>0.96</v>
      </c>
      <c r="AL48" s="75">
        <f>RTM_IEX!R48</f>
        <v>0</v>
      </c>
      <c r="AM48" s="75">
        <f>RTM_PXI!L48</f>
        <v>0</v>
      </c>
      <c r="AN48" s="75">
        <f>RTM_PXI!R48</f>
        <v>0</v>
      </c>
      <c r="AO48" s="192">
        <f>GDAM_IEX!L48</f>
        <v>0</v>
      </c>
      <c r="AP48" s="192">
        <f>GDAM_IEX!R48</f>
        <v>0</v>
      </c>
      <c r="AQ48" s="192">
        <f>GDAM_PXI!L48</f>
        <v>0</v>
      </c>
      <c r="AR48" s="192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0</v>
      </c>
      <c r="H49">
        <f>PPCL_Spot!R49</f>
        <v>0</v>
      </c>
      <c r="I49">
        <f>Bawana_NG!R49</f>
        <v>5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SUMPRODUCT(LTA!F49:AJ49,LTA!F$101:AJ$101,LTA!F$107:AJ$107)</f>
        <v>0</v>
      </c>
      <c r="U49" s="78">
        <f>SUMPRODUCT(LTA!F49:AJ49,LTA!F$102:AJ$102,LTA!F$107:AJ$107)</f>
        <v>0</v>
      </c>
      <c r="V49" s="108">
        <f>SUMPRODUCT(MTOA!B49:G49,MTOA!B$102:G$102,MTOA!B$107:G$107)</f>
        <v>0</v>
      </c>
      <c r="W49" s="108">
        <f>SUMPRODUCT(MTOA!B49:G49,MTOA!B$101:G$101,MTOA!B$107:G$107)</f>
        <v>0</v>
      </c>
      <c r="X49">
        <v>0</v>
      </c>
      <c r="Y49" s="75">
        <f>IEX!L49</f>
        <v>0</v>
      </c>
      <c r="Z49" s="75">
        <f>IEX!R49</f>
        <v>0</v>
      </c>
      <c r="AA49" s="117">
        <f>STOA!L49</f>
        <v>11.55</v>
      </c>
      <c r="AB49" s="117">
        <f>-STOA!R49</f>
        <v>0</v>
      </c>
      <c r="AC49">
        <f t="shared" si="0"/>
        <v>0.18541600000000003</v>
      </c>
      <c r="AD49">
        <f t="shared" si="1"/>
        <v>20.884584</v>
      </c>
      <c r="AE49">
        <f>'IDT-1'!D49</f>
        <v>0</v>
      </c>
      <c r="AF49" s="26"/>
      <c r="AG49">
        <f t="shared" si="2"/>
        <v>20.884584</v>
      </c>
      <c r="AI49" s="75">
        <f>PXIL!L49</f>
        <v>0</v>
      </c>
      <c r="AJ49" s="75">
        <f>PXIL!R49</f>
        <v>0</v>
      </c>
      <c r="AK49" s="75">
        <f>RTM_IEX!L49</f>
        <v>4.5199999999999996</v>
      </c>
      <c r="AL49" s="75">
        <f>RTM_IEX!R49</f>
        <v>0</v>
      </c>
      <c r="AM49" s="75">
        <f>RTM_PXI!L49</f>
        <v>0</v>
      </c>
      <c r="AN49" s="75">
        <f>RTM_PXI!R49</f>
        <v>0</v>
      </c>
      <c r="AO49" s="192">
        <f>GDAM_IEX!L49</f>
        <v>0</v>
      </c>
      <c r="AP49" s="192">
        <f>GDAM_IEX!R49</f>
        <v>0</v>
      </c>
      <c r="AQ49" s="192">
        <f>GDAM_PXI!L49</f>
        <v>0</v>
      </c>
      <c r="AR49" s="192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0</v>
      </c>
      <c r="H50">
        <f>PPCL_Spot!R50</f>
        <v>0</v>
      </c>
      <c r="I50">
        <f>Bawana_NG!R50</f>
        <v>5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SUMPRODUCT(LTA!F50:AJ50,LTA!F$101:AJ$101,LTA!F$107:AJ$107)</f>
        <v>0</v>
      </c>
      <c r="U50" s="78">
        <f>SUMPRODUCT(LTA!F50:AJ50,LTA!F$102:AJ$102,LTA!F$107:AJ$107)</f>
        <v>0</v>
      </c>
      <c r="V50" s="108">
        <f>SUMPRODUCT(MTOA!B50:G50,MTOA!B$102:G$102,MTOA!B$107:G$107)</f>
        <v>0</v>
      </c>
      <c r="W50" s="108">
        <f>SUMPRODUCT(MTOA!B50:G50,MTOA!B$101:G$101,MTOA!B$107:G$107)</f>
        <v>0</v>
      </c>
      <c r="X50">
        <v>0</v>
      </c>
      <c r="Y50" s="75">
        <f>IEX!L50</f>
        <v>0</v>
      </c>
      <c r="Z50" s="75">
        <f>IEX!R50</f>
        <v>0</v>
      </c>
      <c r="AA50" s="117">
        <f>STOA!L50</f>
        <v>11.55</v>
      </c>
      <c r="AB50" s="117">
        <f>-STOA!R50</f>
        <v>0</v>
      </c>
      <c r="AC50">
        <f t="shared" si="0"/>
        <v>0.14564000000000002</v>
      </c>
      <c r="AD50">
        <f t="shared" si="1"/>
        <v>16.40436</v>
      </c>
      <c r="AE50">
        <f>'IDT-1'!D50</f>
        <v>0</v>
      </c>
      <c r="AF50" s="26"/>
      <c r="AG50">
        <f t="shared" si="2"/>
        <v>16.40436</v>
      </c>
      <c r="AI50" s="75">
        <f>PXIL!L50</f>
        <v>0</v>
      </c>
      <c r="AJ50" s="75">
        <f>PXIL!R50</f>
        <v>0</v>
      </c>
      <c r="AK50" s="75">
        <f>RTM_IEX!L50</f>
        <v>0</v>
      </c>
      <c r="AL50" s="75">
        <f>RTM_IEX!R50</f>
        <v>0</v>
      </c>
      <c r="AM50" s="75">
        <f>RTM_PXI!L50</f>
        <v>0</v>
      </c>
      <c r="AN50" s="75">
        <f>RTM_PXI!R50</f>
        <v>0</v>
      </c>
      <c r="AO50" s="192">
        <f>GDAM_IEX!L50</f>
        <v>0</v>
      </c>
      <c r="AP50" s="192">
        <f>GDAM_IEX!R50</f>
        <v>0</v>
      </c>
      <c r="AQ50" s="192">
        <f>GDAM_PXI!L50</f>
        <v>0</v>
      </c>
      <c r="AR50" s="192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0</v>
      </c>
      <c r="H51">
        <f>PPCL_Spot!R51</f>
        <v>0</v>
      </c>
      <c r="I51">
        <f>Bawana_NG!R51</f>
        <v>5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SUMPRODUCT(LTA!F51:AJ51,LTA!F$101:AJ$101,LTA!F$107:AJ$107)</f>
        <v>0</v>
      </c>
      <c r="U51" s="78">
        <f>SUMPRODUCT(LTA!F51:AJ51,LTA!F$102:AJ$102,LTA!F$107:AJ$107)</f>
        <v>0</v>
      </c>
      <c r="V51" s="108">
        <f>SUMPRODUCT(MTOA!B51:G51,MTOA!B$102:G$102,MTOA!B$107:G$107)</f>
        <v>0</v>
      </c>
      <c r="W51" s="108">
        <f>SUMPRODUCT(MTOA!B51:G51,MTOA!B$101:G$101,MTOA!B$107:G$107)</f>
        <v>0</v>
      </c>
      <c r="X51">
        <v>0</v>
      </c>
      <c r="Y51" s="75">
        <f>IEX!L51</f>
        <v>0</v>
      </c>
      <c r="Z51" s="75">
        <f>IEX!R51</f>
        <v>0</v>
      </c>
      <c r="AA51" s="117">
        <f>STOA!L51</f>
        <v>8.66</v>
      </c>
      <c r="AB51" s="117">
        <f>-STOA!R51</f>
        <v>0</v>
      </c>
      <c r="AC51">
        <f t="shared" si="0"/>
        <v>0.12020800000000001</v>
      </c>
      <c r="AD51">
        <f t="shared" si="1"/>
        <v>13.539792</v>
      </c>
      <c r="AE51">
        <f>'IDT-1'!D51</f>
        <v>0</v>
      </c>
      <c r="AF51" s="26"/>
      <c r="AG51">
        <f t="shared" si="2"/>
        <v>13.539792</v>
      </c>
      <c r="AI51" s="75">
        <f>PXIL!L51</f>
        <v>0</v>
      </c>
      <c r="AJ51" s="75">
        <f>PXIL!R51</f>
        <v>0</v>
      </c>
      <c r="AK51" s="75">
        <f>RTM_IEX!L51</f>
        <v>0</v>
      </c>
      <c r="AL51" s="75">
        <f>RTM_IEX!R51</f>
        <v>0</v>
      </c>
      <c r="AM51" s="75">
        <f>RTM_PXI!L51</f>
        <v>0</v>
      </c>
      <c r="AN51" s="75">
        <f>RTM_PXI!R51</f>
        <v>0</v>
      </c>
      <c r="AO51" s="192">
        <f>GDAM_IEX!L51</f>
        <v>0</v>
      </c>
      <c r="AP51" s="192">
        <f>GDAM_IEX!R51</f>
        <v>0</v>
      </c>
      <c r="AQ51" s="192">
        <f>GDAM_PXI!L51</f>
        <v>0</v>
      </c>
      <c r="AR51" s="192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0</v>
      </c>
      <c r="H52">
        <f>PPCL_Spot!R52</f>
        <v>0</v>
      </c>
      <c r="I52">
        <f>Bawana_NG!R52</f>
        <v>5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SUMPRODUCT(LTA!F52:AJ52,LTA!F$101:AJ$101,LTA!F$107:AJ$107)</f>
        <v>0</v>
      </c>
      <c r="U52" s="78">
        <f>SUMPRODUCT(LTA!F52:AJ52,LTA!F$102:AJ$102,LTA!F$107:AJ$107)</f>
        <v>0</v>
      </c>
      <c r="V52" s="108">
        <f>SUMPRODUCT(MTOA!B52:G52,MTOA!B$102:G$102,MTOA!B$107:G$107)</f>
        <v>0</v>
      </c>
      <c r="W52" s="108">
        <f>SUMPRODUCT(MTOA!B52:G52,MTOA!B$101:G$101,MTOA!B$107:G$107)</f>
        <v>0</v>
      </c>
      <c r="X52">
        <v>0</v>
      </c>
      <c r="Y52" s="75">
        <f>IEX!L52</f>
        <v>0</v>
      </c>
      <c r="Z52" s="75">
        <f>IEX!R52</f>
        <v>0</v>
      </c>
      <c r="AA52" s="117">
        <f>STOA!L52</f>
        <v>8.66</v>
      </c>
      <c r="AB52" s="117">
        <f>-STOA!R52</f>
        <v>0</v>
      </c>
      <c r="AC52">
        <f t="shared" si="0"/>
        <v>0.14564000000000002</v>
      </c>
      <c r="AD52">
        <f t="shared" si="1"/>
        <v>16.40436</v>
      </c>
      <c r="AE52">
        <f>'IDT-1'!D52</f>
        <v>0</v>
      </c>
      <c r="AF52" s="26"/>
      <c r="AG52">
        <f t="shared" si="2"/>
        <v>16.40436</v>
      </c>
      <c r="AI52" s="75">
        <f>PXIL!L52</f>
        <v>0</v>
      </c>
      <c r="AJ52" s="75">
        <f>PXIL!R52</f>
        <v>0</v>
      </c>
      <c r="AK52" s="75">
        <f>RTM_IEX!L52</f>
        <v>2.89</v>
      </c>
      <c r="AL52" s="75">
        <f>RTM_IEX!R52</f>
        <v>0</v>
      </c>
      <c r="AM52" s="75">
        <f>RTM_PXI!L52</f>
        <v>0</v>
      </c>
      <c r="AN52" s="75">
        <f>RTM_PXI!R52</f>
        <v>0</v>
      </c>
      <c r="AO52" s="192">
        <f>GDAM_IEX!L52</f>
        <v>0</v>
      </c>
      <c r="AP52" s="192">
        <f>GDAM_IEX!R52</f>
        <v>0</v>
      </c>
      <c r="AQ52" s="192">
        <f>GDAM_PXI!L52</f>
        <v>0</v>
      </c>
      <c r="AR52" s="192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0</v>
      </c>
      <c r="H53">
        <f>PPCL_Spot!R53</f>
        <v>0</v>
      </c>
      <c r="I53">
        <f>Bawana_NG!R53</f>
        <v>5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SUMPRODUCT(LTA!F53:AJ53,LTA!F$101:AJ$101,LTA!F$107:AJ$107)</f>
        <v>0</v>
      </c>
      <c r="U53" s="78">
        <f>SUMPRODUCT(LTA!F53:AJ53,LTA!F$102:AJ$102,LTA!F$107:AJ$107)</f>
        <v>0</v>
      </c>
      <c r="V53" s="108">
        <f>SUMPRODUCT(MTOA!B53:G53,MTOA!B$102:G$102,MTOA!B$107:G$107)</f>
        <v>0</v>
      </c>
      <c r="W53" s="108">
        <f>SUMPRODUCT(MTOA!B53:G53,MTOA!B$101:G$101,MTOA!B$107:G$107)</f>
        <v>0</v>
      </c>
      <c r="X53">
        <v>0</v>
      </c>
      <c r="Y53" s="75">
        <f>IEX!L53</f>
        <v>0</v>
      </c>
      <c r="Z53" s="75">
        <f>IEX!R53</f>
        <v>0</v>
      </c>
      <c r="AA53" s="117">
        <f>STOA!L53</f>
        <v>8.66</v>
      </c>
      <c r="AB53" s="117">
        <f>-STOA!R53</f>
        <v>0</v>
      </c>
      <c r="AC53">
        <f t="shared" si="0"/>
        <v>0.14564000000000002</v>
      </c>
      <c r="AD53">
        <f t="shared" si="1"/>
        <v>16.40436</v>
      </c>
      <c r="AE53">
        <f>'IDT-1'!D53</f>
        <v>0</v>
      </c>
      <c r="AF53" s="26"/>
      <c r="AG53">
        <f t="shared" si="2"/>
        <v>16.40436</v>
      </c>
      <c r="AI53" s="75">
        <f>PXIL!L53</f>
        <v>0</v>
      </c>
      <c r="AJ53" s="75">
        <f>PXIL!R53</f>
        <v>0</v>
      </c>
      <c r="AK53" s="75">
        <f>RTM_IEX!L53</f>
        <v>2.89</v>
      </c>
      <c r="AL53" s="75">
        <f>RTM_IEX!R53</f>
        <v>0</v>
      </c>
      <c r="AM53" s="75">
        <f>RTM_PXI!L53</f>
        <v>0</v>
      </c>
      <c r="AN53" s="75">
        <f>RTM_PXI!R53</f>
        <v>0</v>
      </c>
      <c r="AO53" s="192">
        <f>GDAM_IEX!L53</f>
        <v>0</v>
      </c>
      <c r="AP53" s="192">
        <f>GDAM_IEX!R53</f>
        <v>0</v>
      </c>
      <c r="AQ53" s="192">
        <f>GDAM_PXI!L53</f>
        <v>0</v>
      </c>
      <c r="AR53" s="192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0</v>
      </c>
      <c r="H54">
        <f>PPCL_Spot!R54</f>
        <v>0</v>
      </c>
      <c r="I54">
        <f>Bawana_NG!R54</f>
        <v>5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SUMPRODUCT(LTA!F54:AJ54,LTA!F$101:AJ$101,LTA!F$107:AJ$107)</f>
        <v>0</v>
      </c>
      <c r="U54" s="78">
        <f>SUMPRODUCT(LTA!F54:AJ54,LTA!F$102:AJ$102,LTA!F$107:AJ$107)</f>
        <v>0</v>
      </c>
      <c r="V54" s="108">
        <f>SUMPRODUCT(MTOA!B54:G54,MTOA!B$102:G$102,MTOA!B$107:G$107)</f>
        <v>0</v>
      </c>
      <c r="W54" s="108">
        <f>SUMPRODUCT(MTOA!B54:G54,MTOA!B$101:G$101,MTOA!B$107:G$107)</f>
        <v>0</v>
      </c>
      <c r="X54">
        <v>0</v>
      </c>
      <c r="Y54" s="75">
        <f>IEX!L54</f>
        <v>0</v>
      </c>
      <c r="Z54" s="75">
        <f>IEX!R54</f>
        <v>0</v>
      </c>
      <c r="AA54" s="117">
        <f>STOA!L54</f>
        <v>8.66</v>
      </c>
      <c r="AB54" s="117">
        <f>-STOA!R54</f>
        <v>0</v>
      </c>
      <c r="AC54">
        <f t="shared" si="0"/>
        <v>0.14564000000000002</v>
      </c>
      <c r="AD54">
        <f t="shared" si="1"/>
        <v>16.40436</v>
      </c>
      <c r="AE54">
        <f>'IDT-1'!D54</f>
        <v>0</v>
      </c>
      <c r="AF54" s="26"/>
      <c r="AG54">
        <f t="shared" si="2"/>
        <v>16.40436</v>
      </c>
      <c r="AI54" s="75">
        <f>PXIL!L54</f>
        <v>0</v>
      </c>
      <c r="AJ54" s="75">
        <f>PXIL!R54</f>
        <v>0</v>
      </c>
      <c r="AK54" s="75">
        <f>RTM_IEX!L54</f>
        <v>2.89</v>
      </c>
      <c r="AL54" s="75">
        <f>RTM_IEX!R54</f>
        <v>0</v>
      </c>
      <c r="AM54" s="75">
        <f>RTM_PXI!L54</f>
        <v>0</v>
      </c>
      <c r="AN54" s="75">
        <f>RTM_PXI!R54</f>
        <v>0</v>
      </c>
      <c r="AO54" s="192">
        <f>GDAM_IEX!L54</f>
        <v>0</v>
      </c>
      <c r="AP54" s="192">
        <f>GDAM_IEX!R54</f>
        <v>0</v>
      </c>
      <c r="AQ54" s="192">
        <f>GDAM_PXI!L54</f>
        <v>0</v>
      </c>
      <c r="AR54" s="192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0</v>
      </c>
      <c r="H55">
        <f>PPCL_Spot!R55</f>
        <v>0</v>
      </c>
      <c r="I55">
        <f>Bawana_NG!R55</f>
        <v>4.9997647280255979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SUMPRODUCT(LTA!F55:AJ55,LTA!F$101:AJ$101,LTA!F$107:AJ$107)</f>
        <v>0</v>
      </c>
      <c r="U55" s="78">
        <f>SUMPRODUCT(LTA!F55:AJ55,LTA!F$102:AJ$102,LTA!F$107:AJ$107)</f>
        <v>0</v>
      </c>
      <c r="V55" s="108">
        <f>SUMPRODUCT(MTOA!B55:G55,MTOA!B$102:G$102,MTOA!B$107:G$107)</f>
        <v>0</v>
      </c>
      <c r="W55" s="108">
        <f>SUMPRODUCT(MTOA!B55:G55,MTOA!B$101:G$101,MTOA!B$107:G$107)</f>
        <v>0</v>
      </c>
      <c r="X55">
        <v>0</v>
      </c>
      <c r="Y55" s="75">
        <f>IEX!L55</f>
        <v>0</v>
      </c>
      <c r="Z55" s="75">
        <f>IEX!R55</f>
        <v>0</v>
      </c>
      <c r="AA55" s="117">
        <f>STOA!L55</f>
        <v>8.66</v>
      </c>
      <c r="AB55" s="117">
        <f>-STOA!R55</f>
        <v>0</v>
      </c>
      <c r="AC55">
        <f t="shared" si="0"/>
        <v>0.17608592960662528</v>
      </c>
      <c r="AD55">
        <f t="shared" si="1"/>
        <v>19.833678798418973</v>
      </c>
      <c r="AE55">
        <f>'IDT-1'!D55</f>
        <v>0</v>
      </c>
      <c r="AF55" s="26"/>
      <c r="AG55">
        <f t="shared" si="2"/>
        <v>19.833678798418973</v>
      </c>
      <c r="AI55" s="75">
        <f>PXIL!L55</f>
        <v>0</v>
      </c>
      <c r="AJ55" s="75">
        <f>PXIL!R55</f>
        <v>0</v>
      </c>
      <c r="AK55" s="75">
        <f>RTM_IEX!L55</f>
        <v>6.35</v>
      </c>
      <c r="AL55" s="75">
        <f>RTM_IEX!R55</f>
        <v>0</v>
      </c>
      <c r="AM55" s="75">
        <f>RTM_PXI!L55</f>
        <v>0</v>
      </c>
      <c r="AN55" s="75">
        <f>RTM_PXI!R55</f>
        <v>0</v>
      </c>
      <c r="AO55" s="192">
        <f>GDAM_IEX!L55</f>
        <v>0</v>
      </c>
      <c r="AP55" s="192">
        <f>GDAM_IEX!R55</f>
        <v>0</v>
      </c>
      <c r="AQ55" s="192">
        <f>GDAM_PXI!L55</f>
        <v>0</v>
      </c>
      <c r="AR55" s="192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0</v>
      </c>
      <c r="H56">
        <f>PPCL_Spot!R56</f>
        <v>0</v>
      </c>
      <c r="I56">
        <f>Bawana_NG!R56</f>
        <v>4.9997647280255979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SUMPRODUCT(LTA!F56:AJ56,LTA!F$101:AJ$101,LTA!F$107:AJ$107)</f>
        <v>0</v>
      </c>
      <c r="U56" s="78">
        <f>SUMPRODUCT(LTA!F56:AJ56,LTA!F$102:AJ$102,LTA!F$107:AJ$107)</f>
        <v>0</v>
      </c>
      <c r="V56" s="108">
        <f>SUMPRODUCT(MTOA!B56:G56,MTOA!B$102:G$102,MTOA!B$107:G$107)</f>
        <v>0</v>
      </c>
      <c r="W56" s="108">
        <f>SUMPRODUCT(MTOA!B56:G56,MTOA!B$101:G$101,MTOA!B$107:G$107)</f>
        <v>0</v>
      </c>
      <c r="X56">
        <v>0</v>
      </c>
      <c r="Y56" s="75">
        <f>IEX!L56</f>
        <v>0</v>
      </c>
      <c r="Z56" s="75">
        <f>IEX!R56</f>
        <v>0</v>
      </c>
      <c r="AA56" s="117">
        <f>STOA!L56</f>
        <v>8.66</v>
      </c>
      <c r="AB56" s="117">
        <f>-STOA!R56</f>
        <v>0</v>
      </c>
      <c r="AC56">
        <f t="shared" si="0"/>
        <v>0.12020592960662527</v>
      </c>
      <c r="AD56">
        <f t="shared" si="1"/>
        <v>13.539558798418973</v>
      </c>
      <c r="AE56">
        <f>'IDT-1'!D56</f>
        <v>0</v>
      </c>
      <c r="AF56" s="26"/>
      <c r="AG56">
        <f t="shared" si="2"/>
        <v>13.539558798418973</v>
      </c>
      <c r="AI56" s="75">
        <f>PXIL!L56</f>
        <v>0</v>
      </c>
      <c r="AJ56" s="75">
        <f>PXIL!R56</f>
        <v>0</v>
      </c>
      <c r="AK56" s="75">
        <f>RTM_IEX!L56</f>
        <v>0</v>
      </c>
      <c r="AL56" s="75">
        <f>RTM_IEX!R56</f>
        <v>0</v>
      </c>
      <c r="AM56" s="75">
        <f>RTM_PXI!L56</f>
        <v>0</v>
      </c>
      <c r="AN56" s="75">
        <f>RTM_PXI!R56</f>
        <v>0</v>
      </c>
      <c r="AO56" s="192">
        <f>GDAM_IEX!L56</f>
        <v>0</v>
      </c>
      <c r="AP56" s="192">
        <f>GDAM_IEX!R56</f>
        <v>0</v>
      </c>
      <c r="AQ56" s="192">
        <f>GDAM_PXI!L56</f>
        <v>0</v>
      </c>
      <c r="AR56" s="192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0</v>
      </c>
      <c r="H57">
        <f>PPCL_Spot!R57</f>
        <v>0</v>
      </c>
      <c r="I57">
        <f>Bawana_NG!R57</f>
        <v>4.9997647280255979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SUMPRODUCT(LTA!F57:AJ57,LTA!F$101:AJ$101,LTA!F$107:AJ$107)</f>
        <v>0</v>
      </c>
      <c r="U57" s="78">
        <f>SUMPRODUCT(LTA!F57:AJ57,LTA!F$102:AJ$102,LTA!F$107:AJ$107)</f>
        <v>0</v>
      </c>
      <c r="V57" s="108">
        <f>SUMPRODUCT(MTOA!B57:G57,MTOA!B$102:G$102,MTOA!B$107:G$107)</f>
        <v>0</v>
      </c>
      <c r="W57" s="108">
        <f>SUMPRODUCT(MTOA!B57:G57,MTOA!B$101:G$101,MTOA!B$107:G$107)</f>
        <v>0</v>
      </c>
      <c r="X57">
        <v>0</v>
      </c>
      <c r="Y57" s="75">
        <f>IEX!L57</f>
        <v>0</v>
      </c>
      <c r="Z57" s="75">
        <f>IEX!R57</f>
        <v>0</v>
      </c>
      <c r="AA57" s="117">
        <f>STOA!L57</f>
        <v>8.66</v>
      </c>
      <c r="AB57" s="117">
        <f>-STOA!R57</f>
        <v>0</v>
      </c>
      <c r="AC57">
        <f t="shared" si="0"/>
        <v>0.13718992960662527</v>
      </c>
      <c r="AD57">
        <f t="shared" si="1"/>
        <v>15.452574798418972</v>
      </c>
      <c r="AE57">
        <f>'IDT-1'!D57</f>
        <v>0</v>
      </c>
      <c r="AF57" s="26"/>
      <c r="AG57">
        <f t="shared" si="2"/>
        <v>15.452574798418972</v>
      </c>
      <c r="AI57" s="75">
        <f>PXIL!L57</f>
        <v>0</v>
      </c>
      <c r="AJ57" s="75">
        <f>PXIL!R57</f>
        <v>0</v>
      </c>
      <c r="AK57" s="75">
        <f>RTM_IEX!L57</f>
        <v>1.93</v>
      </c>
      <c r="AL57" s="75">
        <f>RTM_IEX!R57</f>
        <v>0</v>
      </c>
      <c r="AM57" s="75">
        <f>RTM_PXI!L57</f>
        <v>0</v>
      </c>
      <c r="AN57" s="75">
        <f>RTM_PXI!R57</f>
        <v>0</v>
      </c>
      <c r="AO57" s="192">
        <f>GDAM_IEX!L57</f>
        <v>0</v>
      </c>
      <c r="AP57" s="192">
        <f>GDAM_IEX!R57</f>
        <v>0</v>
      </c>
      <c r="AQ57" s="192">
        <f>GDAM_PXI!L57</f>
        <v>0</v>
      </c>
      <c r="AR57" s="192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0</v>
      </c>
      <c r="H58">
        <f>PPCL_Spot!R58</f>
        <v>0</v>
      </c>
      <c r="I58">
        <f>Bawana_NG!R58</f>
        <v>5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SUMPRODUCT(LTA!F58:AJ58,LTA!F$101:AJ$101,LTA!F$107:AJ$107)</f>
        <v>0</v>
      </c>
      <c r="U58" s="78">
        <f>SUMPRODUCT(LTA!F58:AJ58,LTA!F$102:AJ$102,LTA!F$107:AJ$107)</f>
        <v>0</v>
      </c>
      <c r="V58" s="108">
        <f>SUMPRODUCT(MTOA!B58:G58,MTOA!B$102:G$102,MTOA!B$107:G$107)</f>
        <v>0</v>
      </c>
      <c r="W58" s="108">
        <f>SUMPRODUCT(MTOA!B58:G58,MTOA!B$101:G$101,MTOA!B$107:G$107)</f>
        <v>0</v>
      </c>
      <c r="X58">
        <v>0</v>
      </c>
      <c r="Y58" s="75">
        <f>IEX!L58</f>
        <v>0</v>
      </c>
      <c r="Z58" s="75">
        <f>IEX!R58</f>
        <v>0</v>
      </c>
      <c r="AA58" s="117">
        <f>STOA!L58</f>
        <v>8.66</v>
      </c>
      <c r="AB58" s="117">
        <f>-STOA!R58</f>
        <v>0</v>
      </c>
      <c r="AC58">
        <f t="shared" si="0"/>
        <v>0.12865600000000002</v>
      </c>
      <c r="AD58">
        <f t="shared" si="1"/>
        <v>14.491344000000002</v>
      </c>
      <c r="AE58">
        <f>'IDT-1'!D58</f>
        <v>0</v>
      </c>
      <c r="AF58" s="26"/>
      <c r="AG58">
        <f t="shared" si="2"/>
        <v>14.491344000000002</v>
      </c>
      <c r="AI58" s="75">
        <f>PXIL!L58</f>
        <v>0</v>
      </c>
      <c r="AJ58" s="75">
        <f>PXIL!R58</f>
        <v>0</v>
      </c>
      <c r="AK58" s="75">
        <f>RTM_IEX!L58</f>
        <v>0.96</v>
      </c>
      <c r="AL58" s="75">
        <f>RTM_IEX!R58</f>
        <v>0</v>
      </c>
      <c r="AM58" s="75">
        <f>RTM_PXI!L58</f>
        <v>0</v>
      </c>
      <c r="AN58" s="75">
        <f>RTM_PXI!R58</f>
        <v>0</v>
      </c>
      <c r="AO58" s="192">
        <f>GDAM_IEX!L58</f>
        <v>0</v>
      </c>
      <c r="AP58" s="192">
        <f>GDAM_IEX!R58</f>
        <v>0</v>
      </c>
      <c r="AQ58" s="192">
        <f>GDAM_PXI!L58</f>
        <v>0</v>
      </c>
      <c r="AR58" s="192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0</v>
      </c>
      <c r="H59">
        <f>PPCL_Spot!R59</f>
        <v>0</v>
      </c>
      <c r="I59">
        <f>Bawana_NG!R59</f>
        <v>5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SUMPRODUCT(LTA!F59:AJ59,LTA!F$101:AJ$101,LTA!F$107:AJ$107)</f>
        <v>0</v>
      </c>
      <c r="U59" s="78">
        <f>SUMPRODUCT(LTA!F59:AJ59,LTA!F$102:AJ$102,LTA!F$107:AJ$107)</f>
        <v>0</v>
      </c>
      <c r="V59" s="108">
        <f>SUMPRODUCT(MTOA!B59:G59,MTOA!B$102:G$102,MTOA!B$107:G$107)</f>
        <v>0</v>
      </c>
      <c r="W59" s="108">
        <f>SUMPRODUCT(MTOA!B59:G59,MTOA!B$101:G$101,MTOA!B$107:G$107)</f>
        <v>0</v>
      </c>
      <c r="X59">
        <v>0</v>
      </c>
      <c r="Y59" s="75">
        <f>IEX!L59</f>
        <v>0</v>
      </c>
      <c r="Z59" s="75">
        <f>IEX!R59</f>
        <v>0</v>
      </c>
      <c r="AA59" s="117">
        <f>STOA!L59</f>
        <v>8.66</v>
      </c>
      <c r="AB59" s="117">
        <f>-STOA!R59</f>
        <v>0</v>
      </c>
      <c r="AC59">
        <f t="shared" si="0"/>
        <v>0.12865600000000002</v>
      </c>
      <c r="AD59">
        <f t="shared" si="1"/>
        <v>14.491344000000002</v>
      </c>
      <c r="AE59">
        <f>'IDT-1'!D59</f>
        <v>0</v>
      </c>
      <c r="AF59" s="26"/>
      <c r="AG59">
        <f t="shared" si="2"/>
        <v>14.491344000000002</v>
      </c>
      <c r="AI59" s="75">
        <f>PXIL!L59</f>
        <v>0</v>
      </c>
      <c r="AJ59" s="75">
        <f>PXIL!R59</f>
        <v>0</v>
      </c>
      <c r="AK59" s="75">
        <f>RTM_IEX!L59</f>
        <v>0.96</v>
      </c>
      <c r="AL59" s="75">
        <f>RTM_IEX!R59</f>
        <v>0</v>
      </c>
      <c r="AM59" s="75">
        <f>RTM_PXI!L59</f>
        <v>0</v>
      </c>
      <c r="AN59" s="75">
        <f>RTM_PXI!R59</f>
        <v>0</v>
      </c>
      <c r="AO59" s="192">
        <f>GDAM_IEX!L59</f>
        <v>0</v>
      </c>
      <c r="AP59" s="192">
        <f>GDAM_IEX!R59</f>
        <v>0</v>
      </c>
      <c r="AQ59" s="192">
        <f>GDAM_PXI!L59</f>
        <v>0</v>
      </c>
      <c r="AR59" s="192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0</v>
      </c>
      <c r="H60">
        <f>PPCL_Spot!R60</f>
        <v>0</v>
      </c>
      <c r="I60">
        <f>Bawana_NG!R60</f>
        <v>5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SUMPRODUCT(LTA!F60:AJ60,LTA!F$101:AJ$101,LTA!F$107:AJ$107)</f>
        <v>0</v>
      </c>
      <c r="U60" s="78">
        <f>SUMPRODUCT(LTA!F60:AJ60,LTA!F$102:AJ$102,LTA!F$107:AJ$107)</f>
        <v>0</v>
      </c>
      <c r="V60" s="108">
        <f>SUMPRODUCT(MTOA!B60:G60,MTOA!B$102:G$102,MTOA!B$107:G$107)</f>
        <v>0</v>
      </c>
      <c r="W60" s="108">
        <f>SUMPRODUCT(MTOA!B60:G60,MTOA!B$101:G$101,MTOA!B$107:G$107)</f>
        <v>0</v>
      </c>
      <c r="X60">
        <v>0</v>
      </c>
      <c r="Y60" s="75">
        <f>IEX!L60</f>
        <v>0</v>
      </c>
      <c r="Z60" s="75">
        <f>IEX!R60</f>
        <v>0</v>
      </c>
      <c r="AA60" s="117">
        <f>STOA!L60</f>
        <v>8.66</v>
      </c>
      <c r="AB60" s="117">
        <f>-STOA!R60</f>
        <v>0</v>
      </c>
      <c r="AC60">
        <f t="shared" si="0"/>
        <v>0.12865600000000002</v>
      </c>
      <c r="AD60">
        <f t="shared" si="1"/>
        <v>14.491344000000002</v>
      </c>
      <c r="AE60">
        <f>'IDT-1'!D60</f>
        <v>0</v>
      </c>
      <c r="AF60" s="26"/>
      <c r="AG60">
        <f t="shared" si="2"/>
        <v>14.491344000000002</v>
      </c>
      <c r="AI60" s="75">
        <f>PXIL!L60</f>
        <v>0</v>
      </c>
      <c r="AJ60" s="75">
        <f>PXIL!R60</f>
        <v>0</v>
      </c>
      <c r="AK60" s="75">
        <f>RTM_IEX!L60</f>
        <v>0.96</v>
      </c>
      <c r="AL60" s="75">
        <f>RTM_IEX!R60</f>
        <v>0</v>
      </c>
      <c r="AM60" s="75">
        <f>RTM_PXI!L60</f>
        <v>0</v>
      </c>
      <c r="AN60" s="75">
        <f>RTM_PXI!R60</f>
        <v>0</v>
      </c>
      <c r="AO60" s="192">
        <f>GDAM_IEX!L60</f>
        <v>0</v>
      </c>
      <c r="AP60" s="192">
        <f>GDAM_IEX!R60</f>
        <v>0</v>
      </c>
      <c r="AQ60" s="192">
        <f>GDAM_PXI!L60</f>
        <v>0</v>
      </c>
      <c r="AR60" s="192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0</v>
      </c>
      <c r="H61">
        <f>PPCL_Spot!R61</f>
        <v>0</v>
      </c>
      <c r="I61">
        <f>Bawana_NG!R61</f>
        <v>5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SUMPRODUCT(LTA!F61:AJ61,LTA!F$101:AJ$101,LTA!F$107:AJ$107)</f>
        <v>0</v>
      </c>
      <c r="U61" s="78">
        <f>SUMPRODUCT(LTA!F61:AJ61,LTA!F$102:AJ$102,LTA!F$107:AJ$107)</f>
        <v>0</v>
      </c>
      <c r="V61" s="108">
        <f>SUMPRODUCT(MTOA!B61:G61,MTOA!B$102:G$102,MTOA!B$107:G$107)</f>
        <v>0</v>
      </c>
      <c r="W61" s="108">
        <f>SUMPRODUCT(MTOA!B61:G61,MTOA!B$101:G$101,MTOA!B$107:G$107)</f>
        <v>0</v>
      </c>
      <c r="X61">
        <v>0</v>
      </c>
      <c r="Y61" s="75">
        <f>IEX!L61</f>
        <v>0</v>
      </c>
      <c r="Z61" s="75">
        <f>IEX!R61</f>
        <v>0</v>
      </c>
      <c r="AA61" s="117">
        <f>STOA!L61</f>
        <v>8.66</v>
      </c>
      <c r="AB61" s="117">
        <f>-STOA!R61</f>
        <v>0</v>
      </c>
      <c r="AC61">
        <f t="shared" si="0"/>
        <v>0.15752000000000002</v>
      </c>
      <c r="AD61">
        <f t="shared" si="1"/>
        <v>17.742479999999997</v>
      </c>
      <c r="AE61">
        <f>'IDT-1'!D61</f>
        <v>0</v>
      </c>
      <c r="AF61" s="26"/>
      <c r="AG61">
        <f t="shared" si="2"/>
        <v>17.742479999999997</v>
      </c>
      <c r="AI61" s="75">
        <f>PXIL!L61</f>
        <v>0</v>
      </c>
      <c r="AJ61" s="75">
        <f>PXIL!R61</f>
        <v>0</v>
      </c>
      <c r="AK61" s="75">
        <f>RTM_IEX!L61</f>
        <v>4.24</v>
      </c>
      <c r="AL61" s="75">
        <f>RTM_IEX!R61</f>
        <v>0</v>
      </c>
      <c r="AM61" s="75">
        <f>RTM_PXI!L61</f>
        <v>0</v>
      </c>
      <c r="AN61" s="75">
        <f>RTM_PXI!R61</f>
        <v>0</v>
      </c>
      <c r="AO61" s="192">
        <f>GDAM_IEX!L61</f>
        <v>0</v>
      </c>
      <c r="AP61" s="192">
        <f>GDAM_IEX!R61</f>
        <v>0</v>
      </c>
      <c r="AQ61" s="192">
        <f>GDAM_PXI!L61</f>
        <v>0</v>
      </c>
      <c r="AR61" s="192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0</v>
      </c>
      <c r="H62">
        <f>PPCL_Spot!R62</f>
        <v>0</v>
      </c>
      <c r="I62">
        <f>Bawana_NG!R62</f>
        <v>5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SUMPRODUCT(LTA!F62:AJ62,LTA!F$101:AJ$101,LTA!F$107:AJ$107)</f>
        <v>0</v>
      </c>
      <c r="U62" s="78">
        <f>SUMPRODUCT(LTA!F62:AJ62,LTA!F$102:AJ$102,LTA!F$107:AJ$107)</f>
        <v>0</v>
      </c>
      <c r="V62" s="108">
        <f>SUMPRODUCT(MTOA!B62:G62,MTOA!B$102:G$102,MTOA!B$107:G$107)</f>
        <v>0</v>
      </c>
      <c r="W62" s="108">
        <f>SUMPRODUCT(MTOA!B62:G62,MTOA!B$101:G$101,MTOA!B$107:G$107)</f>
        <v>0</v>
      </c>
      <c r="X62">
        <v>0</v>
      </c>
      <c r="Y62" s="75">
        <f>IEX!L62</f>
        <v>0</v>
      </c>
      <c r="Z62" s="75">
        <f>IEX!R62</f>
        <v>0</v>
      </c>
      <c r="AA62" s="117">
        <f>STOA!L62</f>
        <v>8.66</v>
      </c>
      <c r="AB62" s="117">
        <f>-STOA!R62</f>
        <v>0</v>
      </c>
      <c r="AC62">
        <f t="shared" si="0"/>
        <v>0.12020800000000001</v>
      </c>
      <c r="AD62">
        <f t="shared" si="1"/>
        <v>13.539792</v>
      </c>
      <c r="AE62">
        <f>'IDT-1'!D62</f>
        <v>0</v>
      </c>
      <c r="AF62" s="26"/>
      <c r="AG62">
        <f t="shared" si="2"/>
        <v>13.539792</v>
      </c>
      <c r="AI62" s="75">
        <f>PXIL!L62</f>
        <v>0</v>
      </c>
      <c r="AJ62" s="75">
        <f>PXIL!R62</f>
        <v>0</v>
      </c>
      <c r="AK62" s="75">
        <f>RTM_IEX!L62</f>
        <v>0</v>
      </c>
      <c r="AL62" s="75">
        <f>RTM_IEX!R62</f>
        <v>0</v>
      </c>
      <c r="AM62" s="75">
        <f>RTM_PXI!L62</f>
        <v>0</v>
      </c>
      <c r="AN62" s="75">
        <f>RTM_PXI!R62</f>
        <v>0</v>
      </c>
      <c r="AO62" s="192">
        <f>GDAM_IEX!L62</f>
        <v>0</v>
      </c>
      <c r="AP62" s="192">
        <f>GDAM_IEX!R62</f>
        <v>0</v>
      </c>
      <c r="AQ62" s="192">
        <f>GDAM_PXI!L62</f>
        <v>0</v>
      </c>
      <c r="AR62" s="192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0</v>
      </c>
      <c r="H63">
        <f>PPCL_Spot!R63</f>
        <v>0</v>
      </c>
      <c r="I63">
        <f>Bawana_NG!R63</f>
        <v>5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SUMPRODUCT(LTA!F63:AJ63,LTA!F$101:AJ$101,LTA!F$107:AJ$107)</f>
        <v>0</v>
      </c>
      <c r="U63" s="78">
        <f>SUMPRODUCT(LTA!F63:AJ63,LTA!F$102:AJ$102,LTA!F$107:AJ$107)</f>
        <v>0</v>
      </c>
      <c r="V63" s="108">
        <f>SUMPRODUCT(MTOA!B63:G63,MTOA!B$102:G$102,MTOA!B$107:G$107)</f>
        <v>0</v>
      </c>
      <c r="W63" s="108">
        <f>SUMPRODUCT(MTOA!B63:G63,MTOA!B$101:G$101,MTOA!B$107:G$107)</f>
        <v>0</v>
      </c>
      <c r="X63">
        <v>0</v>
      </c>
      <c r="Y63" s="75">
        <f>IEX!L63</f>
        <v>0</v>
      </c>
      <c r="Z63" s="75">
        <f>IEX!R63</f>
        <v>0</v>
      </c>
      <c r="AA63" s="117">
        <f>STOA!L63</f>
        <v>8.66</v>
      </c>
      <c r="AB63" s="117">
        <f>-STOA!R63</f>
        <v>0</v>
      </c>
      <c r="AC63">
        <f t="shared" si="0"/>
        <v>0.12020800000000001</v>
      </c>
      <c r="AD63">
        <f t="shared" si="1"/>
        <v>13.539792</v>
      </c>
      <c r="AE63">
        <f>'IDT-1'!D63</f>
        <v>0</v>
      </c>
      <c r="AF63" s="26"/>
      <c r="AG63">
        <f t="shared" si="2"/>
        <v>13.539792</v>
      </c>
      <c r="AI63" s="75">
        <f>PXIL!L63</f>
        <v>0</v>
      </c>
      <c r="AJ63" s="75">
        <f>PXIL!R63</f>
        <v>0</v>
      </c>
      <c r="AK63" s="75">
        <f>RTM_IEX!L63</f>
        <v>0</v>
      </c>
      <c r="AL63" s="75">
        <f>RTM_IEX!R63</f>
        <v>0</v>
      </c>
      <c r="AM63" s="75">
        <f>RTM_PXI!L63</f>
        <v>0</v>
      </c>
      <c r="AN63" s="75">
        <f>RTM_PXI!R63</f>
        <v>0</v>
      </c>
      <c r="AO63" s="192">
        <f>GDAM_IEX!L63</f>
        <v>0</v>
      </c>
      <c r="AP63" s="192">
        <f>GDAM_IEX!R63</f>
        <v>0</v>
      </c>
      <c r="AQ63" s="192">
        <f>GDAM_PXI!L63</f>
        <v>0</v>
      </c>
      <c r="AR63" s="192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0</v>
      </c>
      <c r="H64">
        <f>PPCL_Spot!R64</f>
        <v>0</v>
      </c>
      <c r="I64">
        <f>Bawana_NG!R64</f>
        <v>5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SUMPRODUCT(LTA!F64:AJ64,LTA!F$101:AJ$101,LTA!F$107:AJ$107)</f>
        <v>0</v>
      </c>
      <c r="U64" s="78">
        <f>SUMPRODUCT(LTA!F64:AJ64,LTA!F$102:AJ$102,LTA!F$107:AJ$107)</f>
        <v>0</v>
      </c>
      <c r="V64" s="108">
        <f>SUMPRODUCT(MTOA!B64:G64,MTOA!B$102:G$102,MTOA!B$107:G$107)</f>
        <v>0</v>
      </c>
      <c r="W64" s="108">
        <f>SUMPRODUCT(MTOA!B64:G64,MTOA!B$101:G$101,MTOA!B$107:G$107)</f>
        <v>0</v>
      </c>
      <c r="X64">
        <v>0</v>
      </c>
      <c r="Y64" s="75">
        <f>IEX!L64</f>
        <v>0</v>
      </c>
      <c r="Z64" s="75">
        <f>IEX!R64</f>
        <v>0</v>
      </c>
      <c r="AA64" s="117">
        <f>STOA!L64</f>
        <v>8.66</v>
      </c>
      <c r="AB64" s="117">
        <f>-STOA!R64</f>
        <v>0</v>
      </c>
      <c r="AC64">
        <f t="shared" si="0"/>
        <v>0.12020800000000001</v>
      </c>
      <c r="AD64">
        <f t="shared" si="1"/>
        <v>13.539792</v>
      </c>
      <c r="AE64">
        <f>'IDT-1'!D64</f>
        <v>0</v>
      </c>
      <c r="AF64" s="26"/>
      <c r="AG64">
        <f t="shared" si="2"/>
        <v>13.539792</v>
      </c>
      <c r="AI64" s="75">
        <f>PXIL!L64</f>
        <v>0</v>
      </c>
      <c r="AJ64" s="75">
        <f>PXIL!R64</f>
        <v>0</v>
      </c>
      <c r="AK64" s="75">
        <f>RTM_IEX!L64</f>
        <v>0</v>
      </c>
      <c r="AL64" s="75">
        <f>RTM_IEX!R64</f>
        <v>0</v>
      </c>
      <c r="AM64" s="75">
        <f>RTM_PXI!L64</f>
        <v>0</v>
      </c>
      <c r="AN64" s="75">
        <f>RTM_PXI!R64</f>
        <v>0</v>
      </c>
      <c r="AO64" s="192">
        <f>GDAM_IEX!L64</f>
        <v>0</v>
      </c>
      <c r="AP64" s="192">
        <f>GDAM_IEX!R64</f>
        <v>0</v>
      </c>
      <c r="AQ64" s="192">
        <f>GDAM_PXI!L64</f>
        <v>0</v>
      </c>
      <c r="AR64" s="192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0</v>
      </c>
      <c r="H65">
        <f>PPCL_Spot!R65</f>
        <v>0</v>
      </c>
      <c r="I65">
        <f>Bawana_NG!R65</f>
        <v>5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SUMPRODUCT(LTA!F65:AJ65,LTA!F$101:AJ$101,LTA!F$107:AJ$107)</f>
        <v>0</v>
      </c>
      <c r="U65" s="78">
        <f>SUMPRODUCT(LTA!F65:AJ65,LTA!F$102:AJ$102,LTA!F$107:AJ$107)</f>
        <v>0</v>
      </c>
      <c r="V65" s="108">
        <f>SUMPRODUCT(MTOA!B65:G65,MTOA!B$102:G$102,MTOA!B$107:G$107)</f>
        <v>0</v>
      </c>
      <c r="W65" s="108">
        <f>SUMPRODUCT(MTOA!B65:G65,MTOA!B$101:G$101,MTOA!B$107:G$107)</f>
        <v>0</v>
      </c>
      <c r="X65">
        <v>0</v>
      </c>
      <c r="Y65" s="75">
        <f>IEX!L65</f>
        <v>0</v>
      </c>
      <c r="Z65" s="75">
        <f>IEX!R65</f>
        <v>0</v>
      </c>
      <c r="AA65" s="117">
        <f>STOA!L65</f>
        <v>8.66</v>
      </c>
      <c r="AB65" s="117">
        <f>-STOA!R65</f>
        <v>0</v>
      </c>
      <c r="AC65">
        <f t="shared" si="0"/>
        <v>0.12020800000000001</v>
      </c>
      <c r="AD65">
        <f t="shared" si="1"/>
        <v>13.539792</v>
      </c>
      <c r="AE65">
        <f>'IDT-1'!D65</f>
        <v>0</v>
      </c>
      <c r="AF65" s="26"/>
      <c r="AG65">
        <f t="shared" si="2"/>
        <v>13.539792</v>
      </c>
      <c r="AI65" s="75">
        <f>PXIL!L65</f>
        <v>0</v>
      </c>
      <c r="AJ65" s="75">
        <f>PXIL!R65</f>
        <v>0</v>
      </c>
      <c r="AK65" s="75">
        <f>RTM_IEX!L65</f>
        <v>0</v>
      </c>
      <c r="AL65" s="75">
        <f>RTM_IEX!R65</f>
        <v>0</v>
      </c>
      <c r="AM65" s="75">
        <f>RTM_PXI!L65</f>
        <v>0</v>
      </c>
      <c r="AN65" s="75">
        <f>RTM_PXI!R65</f>
        <v>0</v>
      </c>
      <c r="AO65" s="192">
        <f>GDAM_IEX!L65</f>
        <v>0</v>
      </c>
      <c r="AP65" s="192">
        <f>GDAM_IEX!R65</f>
        <v>0</v>
      </c>
      <c r="AQ65" s="192">
        <f>GDAM_PXI!L65</f>
        <v>0</v>
      </c>
      <c r="AR65" s="192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0</v>
      </c>
      <c r="H66">
        <f>PPCL_Spot!R66</f>
        <v>0</v>
      </c>
      <c r="I66">
        <f>Bawana_NG!R66</f>
        <v>5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SUMPRODUCT(LTA!F66:AJ66,LTA!F$101:AJ$101,LTA!F$107:AJ$107)</f>
        <v>0</v>
      </c>
      <c r="U66" s="78">
        <f>SUMPRODUCT(LTA!F66:AJ66,LTA!F$102:AJ$102,LTA!F$107:AJ$107)</f>
        <v>0</v>
      </c>
      <c r="V66" s="108">
        <f>SUMPRODUCT(MTOA!B66:G66,MTOA!B$102:G$102,MTOA!B$107:G$107)</f>
        <v>0</v>
      </c>
      <c r="W66" s="108">
        <f>SUMPRODUCT(MTOA!B66:G66,MTOA!B$101:G$101,MTOA!B$107:G$107)</f>
        <v>0</v>
      </c>
      <c r="X66">
        <v>0</v>
      </c>
      <c r="Y66" s="75">
        <f>IEX!L66</f>
        <v>0</v>
      </c>
      <c r="Z66" s="75">
        <f>IEX!R66</f>
        <v>0</v>
      </c>
      <c r="AA66" s="117">
        <f>STOA!L66</f>
        <v>8.66</v>
      </c>
      <c r="AB66" s="117">
        <f>-STOA!R66</f>
        <v>0</v>
      </c>
      <c r="AC66">
        <f t="shared" si="0"/>
        <v>0.12020800000000001</v>
      </c>
      <c r="AD66">
        <f t="shared" si="1"/>
        <v>13.539792</v>
      </c>
      <c r="AE66">
        <f>'IDT-1'!D66</f>
        <v>0</v>
      </c>
      <c r="AF66" s="26"/>
      <c r="AG66">
        <f t="shared" si="2"/>
        <v>13.539792</v>
      </c>
      <c r="AI66" s="75">
        <f>PXIL!L66</f>
        <v>0</v>
      </c>
      <c r="AJ66" s="75">
        <f>PXIL!R66</f>
        <v>0</v>
      </c>
      <c r="AK66" s="75">
        <f>RTM_IEX!L66</f>
        <v>0</v>
      </c>
      <c r="AL66" s="75">
        <f>RTM_IEX!R66</f>
        <v>0</v>
      </c>
      <c r="AM66" s="75">
        <f>RTM_PXI!L66</f>
        <v>0</v>
      </c>
      <c r="AN66" s="75">
        <f>RTM_PXI!R66</f>
        <v>0</v>
      </c>
      <c r="AO66" s="192">
        <f>GDAM_IEX!L66</f>
        <v>0</v>
      </c>
      <c r="AP66" s="192">
        <f>GDAM_IEX!R66</f>
        <v>0</v>
      </c>
      <c r="AQ66" s="192">
        <f>GDAM_PXI!L66</f>
        <v>0</v>
      </c>
      <c r="AR66" s="192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0</v>
      </c>
      <c r="H67">
        <f>PPCL_Spot!R67</f>
        <v>0</v>
      </c>
      <c r="I67">
        <f>Bawana_NG!R67</f>
        <v>5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SUMPRODUCT(LTA!F67:AJ67,LTA!F$101:AJ$101,LTA!F$107:AJ$107)</f>
        <v>0</v>
      </c>
      <c r="U67" s="78">
        <f>SUMPRODUCT(LTA!F67:AJ67,LTA!F$102:AJ$102,LTA!F$107:AJ$107)</f>
        <v>0</v>
      </c>
      <c r="V67" s="108">
        <f>SUMPRODUCT(MTOA!B67:G67,MTOA!B$102:G$102,MTOA!B$107:G$107)</f>
        <v>0</v>
      </c>
      <c r="W67" s="108">
        <f>SUMPRODUCT(MTOA!B67:G67,MTOA!B$101:G$101,MTOA!B$107:G$107)</f>
        <v>0</v>
      </c>
      <c r="X67">
        <v>0</v>
      </c>
      <c r="Y67" s="75">
        <f>IEX!L67</f>
        <v>0</v>
      </c>
      <c r="Z67" s="75">
        <f>IEX!R67</f>
        <v>0</v>
      </c>
      <c r="AA67" s="117">
        <f>STOA!L67</f>
        <v>8.66</v>
      </c>
      <c r="AB67" s="117">
        <f>-STOA!R67</f>
        <v>0</v>
      </c>
      <c r="AC67">
        <f t="shared" si="0"/>
        <v>0.16253600000000001</v>
      </c>
      <c r="AD67">
        <f t="shared" si="1"/>
        <v>18.307464</v>
      </c>
      <c r="AE67">
        <f>'IDT-1'!D67</f>
        <v>0</v>
      </c>
      <c r="AF67" s="26"/>
      <c r="AG67">
        <f t="shared" si="2"/>
        <v>18.307464</v>
      </c>
      <c r="AI67" s="75">
        <f>PXIL!L67</f>
        <v>0</v>
      </c>
      <c r="AJ67" s="75">
        <f>PXIL!R67</f>
        <v>0</v>
      </c>
      <c r="AK67" s="75">
        <f>RTM_IEX!L67</f>
        <v>4.8099999999999996</v>
      </c>
      <c r="AL67" s="75">
        <f>RTM_IEX!R67</f>
        <v>0</v>
      </c>
      <c r="AM67" s="75">
        <f>RTM_PXI!L67</f>
        <v>0</v>
      </c>
      <c r="AN67" s="75">
        <f>RTM_PXI!R67</f>
        <v>0</v>
      </c>
      <c r="AO67" s="192">
        <f>GDAM_IEX!L67</f>
        <v>0</v>
      </c>
      <c r="AP67" s="192">
        <f>GDAM_IEX!R67</f>
        <v>0</v>
      </c>
      <c r="AQ67" s="192">
        <f>GDAM_PXI!L67</f>
        <v>0</v>
      </c>
      <c r="AR67" s="192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0</v>
      </c>
      <c r="H68">
        <f>PPCL_Spot!R68</f>
        <v>0</v>
      </c>
      <c r="I68">
        <f>Bawana_NG!R68</f>
        <v>4.9999174304351417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SUMPRODUCT(LTA!F68:AJ68,LTA!F$101:AJ$101,LTA!F$107:AJ$107)</f>
        <v>0</v>
      </c>
      <c r="U68" s="78">
        <f>SUMPRODUCT(LTA!F68:AJ68,LTA!F$102:AJ$102,LTA!F$107:AJ$107)</f>
        <v>0</v>
      </c>
      <c r="V68" s="108">
        <f>SUMPRODUCT(MTOA!B68:G68,MTOA!B$102:G$102,MTOA!B$107:G$107)</f>
        <v>0</v>
      </c>
      <c r="W68" s="108">
        <f>SUMPRODUCT(MTOA!B68:G68,MTOA!B$101:G$101,MTOA!B$107:G$107)</f>
        <v>0</v>
      </c>
      <c r="X68">
        <v>0</v>
      </c>
      <c r="Y68" s="75">
        <f>IEX!L68</f>
        <v>0</v>
      </c>
      <c r="Z68" s="75">
        <f>IEX!R68</f>
        <v>0</v>
      </c>
      <c r="AA68" s="117">
        <f>STOA!L68</f>
        <v>8.66</v>
      </c>
      <c r="AB68" s="117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0.12020727338782926</v>
      </c>
      <c r="AD68">
        <f t="shared" ref="AD68:AD98" si="4">SUM(B68:AB68,AI68:AR68)-AC68</f>
        <v>13.539710157047313</v>
      </c>
      <c r="AE68">
        <f>'IDT-1'!D68</f>
        <v>0</v>
      </c>
      <c r="AF68" s="26"/>
      <c r="AG68">
        <f t="shared" ref="AG68:AG98" si="5">SUM(AD68:AF68)</f>
        <v>13.539710157047313</v>
      </c>
      <c r="AI68" s="75">
        <f>PXIL!L68</f>
        <v>0</v>
      </c>
      <c r="AJ68" s="75">
        <f>PXIL!R68</f>
        <v>0</v>
      </c>
      <c r="AK68" s="75">
        <f>RTM_IEX!L68</f>
        <v>0</v>
      </c>
      <c r="AL68" s="75">
        <f>RTM_IEX!R68</f>
        <v>0</v>
      </c>
      <c r="AM68" s="75">
        <f>RTM_PXI!L68</f>
        <v>0</v>
      </c>
      <c r="AN68" s="75">
        <f>RTM_PXI!R68</f>
        <v>0</v>
      </c>
      <c r="AO68" s="192">
        <f>GDAM_IEX!L68</f>
        <v>0</v>
      </c>
      <c r="AP68" s="192">
        <f>GDAM_IEX!R68</f>
        <v>0</v>
      </c>
      <c r="AQ68" s="192">
        <f>GDAM_PXI!L68</f>
        <v>0</v>
      </c>
      <c r="AR68" s="192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0</v>
      </c>
      <c r="H69">
        <f>PPCL_Spot!R69</f>
        <v>0</v>
      </c>
      <c r="I69">
        <f>Bawana_NG!R69</f>
        <v>4.9999191003964079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SUMPRODUCT(LTA!F69:AJ69,LTA!F$101:AJ$101,LTA!F$107:AJ$107)</f>
        <v>0</v>
      </c>
      <c r="U69" s="78">
        <f>SUMPRODUCT(LTA!F69:AJ69,LTA!F$102:AJ$102,LTA!F$107:AJ$107)</f>
        <v>0</v>
      </c>
      <c r="V69" s="108">
        <f>SUMPRODUCT(MTOA!B69:G69,MTOA!B$102:G$102,MTOA!B$107:G$107)</f>
        <v>0</v>
      </c>
      <c r="W69" s="108">
        <f>SUMPRODUCT(MTOA!B69:G69,MTOA!B$101:G$101,MTOA!B$107:G$107)</f>
        <v>0</v>
      </c>
      <c r="X69">
        <v>0</v>
      </c>
      <c r="Y69" s="75">
        <f>IEX!L69</f>
        <v>0</v>
      </c>
      <c r="Z69" s="75">
        <f>IEX!R69</f>
        <v>0</v>
      </c>
      <c r="AA69" s="117">
        <f>STOA!L69</f>
        <v>8.66</v>
      </c>
      <c r="AB69" s="117">
        <f>-STOA!R69</f>
        <v>0</v>
      </c>
      <c r="AC69">
        <f t="shared" si="3"/>
        <v>0.12020728808348839</v>
      </c>
      <c r="AD69">
        <f t="shared" si="4"/>
        <v>13.53971181231292</v>
      </c>
      <c r="AE69">
        <f>'IDT-1'!D69</f>
        <v>0</v>
      </c>
      <c r="AF69" s="26"/>
      <c r="AG69">
        <f t="shared" si="5"/>
        <v>13.53971181231292</v>
      </c>
      <c r="AI69" s="75">
        <f>PXIL!L69</f>
        <v>0</v>
      </c>
      <c r="AJ69" s="75">
        <f>PXIL!R69</f>
        <v>0</v>
      </c>
      <c r="AK69" s="75">
        <f>RTM_IEX!L69</f>
        <v>0</v>
      </c>
      <c r="AL69" s="75">
        <f>RTM_IEX!R69</f>
        <v>0</v>
      </c>
      <c r="AM69" s="75">
        <f>RTM_PXI!L69</f>
        <v>0</v>
      </c>
      <c r="AN69" s="75">
        <f>RTM_PXI!R69</f>
        <v>0</v>
      </c>
      <c r="AO69" s="192">
        <f>GDAM_IEX!L69</f>
        <v>0</v>
      </c>
      <c r="AP69" s="192">
        <f>GDAM_IEX!R69</f>
        <v>0</v>
      </c>
      <c r="AQ69" s="192">
        <f>GDAM_PXI!L69</f>
        <v>0</v>
      </c>
      <c r="AR69" s="192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0</v>
      </c>
      <c r="H70">
        <f>PPCL_Spot!R70</f>
        <v>0</v>
      </c>
      <c r="I70">
        <f>Bawana_NG!R70</f>
        <v>4.9999191003964079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SUMPRODUCT(LTA!F70:AJ70,LTA!F$101:AJ$101,LTA!F$107:AJ$107)</f>
        <v>0</v>
      </c>
      <c r="U70" s="78">
        <f>SUMPRODUCT(LTA!F70:AJ70,LTA!F$102:AJ$102,LTA!F$107:AJ$107)</f>
        <v>0</v>
      </c>
      <c r="V70" s="108">
        <f>SUMPRODUCT(MTOA!B70:G70,MTOA!B$102:G$102,MTOA!B$107:G$107)</f>
        <v>0</v>
      </c>
      <c r="W70" s="108">
        <f>SUMPRODUCT(MTOA!B70:G70,MTOA!B$101:G$101,MTOA!B$107:G$107)</f>
        <v>0</v>
      </c>
      <c r="X70">
        <v>0</v>
      </c>
      <c r="Y70" s="75">
        <f>IEX!L70</f>
        <v>0</v>
      </c>
      <c r="Z70" s="75">
        <f>IEX!R70</f>
        <v>0</v>
      </c>
      <c r="AA70" s="117">
        <f>STOA!L70</f>
        <v>8.66</v>
      </c>
      <c r="AB70" s="117">
        <f>-STOA!R70</f>
        <v>0</v>
      </c>
      <c r="AC70">
        <f t="shared" si="3"/>
        <v>0.12020728808348839</v>
      </c>
      <c r="AD70">
        <f t="shared" si="4"/>
        <v>13.53971181231292</v>
      </c>
      <c r="AE70">
        <f>'IDT-1'!D70</f>
        <v>0</v>
      </c>
      <c r="AF70" s="26"/>
      <c r="AG70">
        <f t="shared" si="5"/>
        <v>13.53971181231292</v>
      </c>
      <c r="AI70" s="75">
        <f>PXIL!L70</f>
        <v>0</v>
      </c>
      <c r="AJ70" s="75">
        <f>PXIL!R70</f>
        <v>0</v>
      </c>
      <c r="AK70" s="75">
        <f>RTM_IEX!L70</f>
        <v>0</v>
      </c>
      <c r="AL70" s="75">
        <f>RTM_IEX!R70</f>
        <v>0</v>
      </c>
      <c r="AM70" s="75">
        <f>RTM_PXI!L70</f>
        <v>0</v>
      </c>
      <c r="AN70" s="75">
        <f>RTM_PXI!R70</f>
        <v>0</v>
      </c>
      <c r="AO70" s="192">
        <f>GDAM_IEX!L70</f>
        <v>0</v>
      </c>
      <c r="AP70" s="192">
        <f>GDAM_IEX!R70</f>
        <v>0</v>
      </c>
      <c r="AQ70" s="192">
        <f>GDAM_PXI!L70</f>
        <v>0</v>
      </c>
      <c r="AR70" s="192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0</v>
      </c>
      <c r="H71">
        <f>PPCL_Spot!R71</f>
        <v>0</v>
      </c>
      <c r="I71">
        <f>Bawana_NG!R71</f>
        <v>4.9999191003964079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SUMPRODUCT(LTA!F71:AJ71,LTA!F$101:AJ$101,LTA!F$107:AJ$107)</f>
        <v>0</v>
      </c>
      <c r="U71" s="78">
        <f>SUMPRODUCT(LTA!F71:AJ71,LTA!F$102:AJ$102,LTA!F$107:AJ$107)</f>
        <v>0</v>
      </c>
      <c r="V71" s="108">
        <f>SUMPRODUCT(MTOA!B71:G71,MTOA!B$102:G$102,MTOA!B$107:G$107)</f>
        <v>0</v>
      </c>
      <c r="W71" s="108">
        <f>SUMPRODUCT(MTOA!B71:G71,MTOA!B$101:G$101,MTOA!B$107:G$107)</f>
        <v>0</v>
      </c>
      <c r="X71">
        <v>0</v>
      </c>
      <c r="Y71" s="75">
        <f>IEX!L71</f>
        <v>0</v>
      </c>
      <c r="Z71" s="75">
        <f>IEX!R71</f>
        <v>0</v>
      </c>
      <c r="AA71" s="117">
        <f>STOA!L71</f>
        <v>11.55</v>
      </c>
      <c r="AB71" s="117">
        <f>-STOA!R71</f>
        <v>0</v>
      </c>
      <c r="AC71">
        <f t="shared" si="3"/>
        <v>0.14563928808348842</v>
      </c>
      <c r="AD71">
        <f t="shared" si="4"/>
        <v>16.404279812312922</v>
      </c>
      <c r="AE71">
        <f>'IDT-1'!D71</f>
        <v>0</v>
      </c>
      <c r="AF71" s="26"/>
      <c r="AG71">
        <f t="shared" si="5"/>
        <v>16.404279812312922</v>
      </c>
      <c r="AI71" s="75">
        <f>PXIL!L71</f>
        <v>0</v>
      </c>
      <c r="AJ71" s="75">
        <f>PXIL!R71</f>
        <v>0</v>
      </c>
      <c r="AK71" s="75">
        <f>RTM_IEX!L71</f>
        <v>0</v>
      </c>
      <c r="AL71" s="75">
        <f>RTM_IEX!R71</f>
        <v>0</v>
      </c>
      <c r="AM71" s="75">
        <f>RTM_PXI!L71</f>
        <v>0</v>
      </c>
      <c r="AN71" s="75">
        <f>RTM_PXI!R71</f>
        <v>0</v>
      </c>
      <c r="AO71" s="192">
        <f>GDAM_IEX!L71</f>
        <v>0</v>
      </c>
      <c r="AP71" s="192">
        <f>GDAM_IEX!R71</f>
        <v>0</v>
      </c>
      <c r="AQ71" s="192">
        <f>GDAM_PXI!L71</f>
        <v>0</v>
      </c>
      <c r="AR71" s="192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0</v>
      </c>
      <c r="H72">
        <f>PPCL_Spot!R72</f>
        <v>0</v>
      </c>
      <c r="I72">
        <f>Bawana_NG!R72</f>
        <v>4.9999191003964079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SUMPRODUCT(LTA!F72:AJ72,LTA!F$101:AJ$101,LTA!F$107:AJ$107)</f>
        <v>0</v>
      </c>
      <c r="U72" s="78">
        <f>SUMPRODUCT(LTA!F72:AJ72,LTA!F$102:AJ$102,LTA!F$107:AJ$107)</f>
        <v>0</v>
      </c>
      <c r="V72" s="108">
        <f>SUMPRODUCT(MTOA!B72:G72,MTOA!B$102:G$102,MTOA!B$107:G$107)</f>
        <v>0</v>
      </c>
      <c r="W72" s="108">
        <f>SUMPRODUCT(MTOA!B72:G72,MTOA!B$101:G$101,MTOA!B$107:G$107)</f>
        <v>0</v>
      </c>
      <c r="X72">
        <v>0</v>
      </c>
      <c r="Y72" s="75">
        <f>IEX!L72</f>
        <v>0</v>
      </c>
      <c r="Z72" s="75">
        <f>IEX!R72</f>
        <v>0</v>
      </c>
      <c r="AA72" s="117">
        <f>STOA!L72</f>
        <v>11.55</v>
      </c>
      <c r="AB72" s="117">
        <f>-STOA!R72</f>
        <v>0</v>
      </c>
      <c r="AC72">
        <f t="shared" si="3"/>
        <v>0.14563928808348842</v>
      </c>
      <c r="AD72">
        <f t="shared" si="4"/>
        <v>16.404279812312922</v>
      </c>
      <c r="AE72">
        <f>'IDT-1'!D72</f>
        <v>0</v>
      </c>
      <c r="AF72" s="26"/>
      <c r="AG72">
        <f t="shared" si="5"/>
        <v>16.404279812312922</v>
      </c>
      <c r="AI72" s="75">
        <f>PXIL!L72</f>
        <v>0</v>
      </c>
      <c r="AJ72" s="75">
        <f>PXIL!R72</f>
        <v>0</v>
      </c>
      <c r="AK72" s="75">
        <f>RTM_IEX!L72</f>
        <v>0</v>
      </c>
      <c r="AL72" s="75">
        <f>RTM_IEX!R72</f>
        <v>0</v>
      </c>
      <c r="AM72" s="75">
        <f>RTM_PXI!L72</f>
        <v>0</v>
      </c>
      <c r="AN72" s="75">
        <f>RTM_PXI!R72</f>
        <v>0</v>
      </c>
      <c r="AO72" s="192">
        <f>GDAM_IEX!L72</f>
        <v>0</v>
      </c>
      <c r="AP72" s="192">
        <f>GDAM_IEX!R72</f>
        <v>0</v>
      </c>
      <c r="AQ72" s="192">
        <f>GDAM_PXI!L72</f>
        <v>0</v>
      </c>
      <c r="AR72" s="192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0</v>
      </c>
      <c r="H73">
        <f>PPCL_Spot!R73</f>
        <v>0</v>
      </c>
      <c r="I73">
        <f>Bawana_NG!R73</f>
        <v>11.999811187160727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SUMPRODUCT(LTA!F73:AJ73,LTA!F$101:AJ$101,LTA!F$107:AJ$107)</f>
        <v>0</v>
      </c>
      <c r="U73" s="78">
        <f>SUMPRODUCT(LTA!F73:AJ73,LTA!F$102:AJ$102,LTA!F$107:AJ$107)</f>
        <v>0</v>
      </c>
      <c r="V73" s="108">
        <f>SUMPRODUCT(MTOA!B73:G73,MTOA!B$102:G$102,MTOA!B$107:G$107)</f>
        <v>0</v>
      </c>
      <c r="W73" s="108">
        <f>SUMPRODUCT(MTOA!B73:G73,MTOA!B$101:G$101,MTOA!B$107:G$107)</f>
        <v>0</v>
      </c>
      <c r="X73">
        <v>0</v>
      </c>
      <c r="Y73" s="75">
        <f>IEX!L73</f>
        <v>0</v>
      </c>
      <c r="Z73" s="75">
        <f>IEX!R73</f>
        <v>0</v>
      </c>
      <c r="AA73" s="117">
        <f>STOA!L73</f>
        <v>11.55</v>
      </c>
      <c r="AB73" s="117">
        <f>-STOA!R73</f>
        <v>0</v>
      </c>
      <c r="AC73">
        <f t="shared" si="3"/>
        <v>0.20723833844701442</v>
      </c>
      <c r="AD73">
        <f t="shared" si="4"/>
        <v>23.342572848713715</v>
      </c>
      <c r="AE73">
        <f>'IDT-1'!D73</f>
        <v>0</v>
      </c>
      <c r="AF73" s="26"/>
      <c r="AG73">
        <f t="shared" si="5"/>
        <v>23.342572848713715</v>
      </c>
      <c r="AI73" s="75">
        <f>PXIL!L73</f>
        <v>0</v>
      </c>
      <c r="AJ73" s="75">
        <f>PXIL!R73</f>
        <v>0</v>
      </c>
      <c r="AK73" s="75">
        <f>RTM_IEX!L73</f>
        <v>0</v>
      </c>
      <c r="AL73" s="75">
        <f>RTM_IEX!R73</f>
        <v>0</v>
      </c>
      <c r="AM73" s="75">
        <f>RTM_PXI!L73</f>
        <v>0</v>
      </c>
      <c r="AN73" s="75">
        <f>RTM_PXI!R73</f>
        <v>0</v>
      </c>
      <c r="AO73" s="192">
        <f>GDAM_IEX!L73</f>
        <v>0</v>
      </c>
      <c r="AP73" s="192">
        <f>GDAM_IEX!R73</f>
        <v>0</v>
      </c>
      <c r="AQ73" s="192">
        <f>GDAM_PXI!L73</f>
        <v>0</v>
      </c>
      <c r="AR73" s="192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0</v>
      </c>
      <c r="H74">
        <f>PPCL_Spot!R74</f>
        <v>0</v>
      </c>
      <c r="I74">
        <f>Bawana_NG!R74</f>
        <v>4.9999191003964079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SUMPRODUCT(LTA!F74:AJ74,LTA!F$101:AJ$101,LTA!F$107:AJ$107)</f>
        <v>0</v>
      </c>
      <c r="U74" s="78">
        <f>SUMPRODUCT(LTA!F74:AJ74,LTA!F$102:AJ$102,LTA!F$107:AJ$107)</f>
        <v>0</v>
      </c>
      <c r="V74" s="108">
        <f>SUMPRODUCT(MTOA!B74:G74,MTOA!B$102:G$102,MTOA!B$107:G$107)</f>
        <v>0</v>
      </c>
      <c r="W74" s="108">
        <f>SUMPRODUCT(MTOA!B74:G74,MTOA!B$101:G$101,MTOA!B$107:G$107)</f>
        <v>0</v>
      </c>
      <c r="X74">
        <v>0</v>
      </c>
      <c r="Y74" s="75">
        <f>IEX!L74</f>
        <v>0</v>
      </c>
      <c r="Z74" s="75">
        <f>IEX!R74</f>
        <v>0</v>
      </c>
      <c r="AA74" s="117">
        <f>STOA!L74</f>
        <v>11.55</v>
      </c>
      <c r="AB74" s="117">
        <f>-STOA!R74</f>
        <v>0</v>
      </c>
      <c r="AC74">
        <f t="shared" si="3"/>
        <v>0.14563928808348842</v>
      </c>
      <c r="AD74">
        <f t="shared" si="4"/>
        <v>16.404279812312922</v>
      </c>
      <c r="AE74">
        <f>'IDT-1'!D74</f>
        <v>0</v>
      </c>
      <c r="AF74" s="26"/>
      <c r="AG74">
        <f t="shared" si="5"/>
        <v>16.404279812312922</v>
      </c>
      <c r="AI74" s="75">
        <f>PXIL!L74</f>
        <v>0</v>
      </c>
      <c r="AJ74" s="75">
        <f>PXIL!R74</f>
        <v>0</v>
      </c>
      <c r="AK74" s="75">
        <f>RTM_IEX!L74</f>
        <v>0</v>
      </c>
      <c r="AL74" s="75">
        <f>RTM_IEX!R74</f>
        <v>0</v>
      </c>
      <c r="AM74" s="75">
        <f>RTM_PXI!L74</f>
        <v>0</v>
      </c>
      <c r="AN74" s="75">
        <f>RTM_PXI!R74</f>
        <v>0</v>
      </c>
      <c r="AO74" s="192">
        <f>GDAM_IEX!L74</f>
        <v>0</v>
      </c>
      <c r="AP74" s="192">
        <f>GDAM_IEX!R74</f>
        <v>0</v>
      </c>
      <c r="AQ74" s="192">
        <f>GDAM_PXI!L74</f>
        <v>0</v>
      </c>
      <c r="AR74" s="192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0</v>
      </c>
      <c r="H75">
        <f>PPCL_Spot!R75</f>
        <v>0</v>
      </c>
      <c r="I75">
        <f>Bawana_NG!R75</f>
        <v>4.9999191003964079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SUMPRODUCT(LTA!F75:AJ75,LTA!F$101:AJ$101,LTA!F$107:AJ$107)</f>
        <v>0</v>
      </c>
      <c r="U75" s="78">
        <f>SUMPRODUCT(LTA!F75:AJ75,LTA!F$102:AJ$102,LTA!F$107:AJ$107)</f>
        <v>0</v>
      </c>
      <c r="V75" s="108">
        <f>SUMPRODUCT(MTOA!B75:G75,MTOA!B$102:G$102,MTOA!B$107:G$107)</f>
        <v>0</v>
      </c>
      <c r="W75" s="108">
        <f>SUMPRODUCT(MTOA!B75:G75,MTOA!B$101:G$101,MTOA!B$107:G$107)</f>
        <v>0</v>
      </c>
      <c r="X75">
        <v>0</v>
      </c>
      <c r="Y75" s="75">
        <f>IEX!L75</f>
        <v>0</v>
      </c>
      <c r="Z75" s="75">
        <f>IEX!R75</f>
        <v>0</v>
      </c>
      <c r="AA75" s="117">
        <f>STOA!L75</f>
        <v>11.55</v>
      </c>
      <c r="AB75" s="117">
        <f>-STOA!R75</f>
        <v>0</v>
      </c>
      <c r="AC75">
        <f t="shared" si="3"/>
        <v>0.14563928808348842</v>
      </c>
      <c r="AD75">
        <f t="shared" si="4"/>
        <v>16.404279812312922</v>
      </c>
      <c r="AE75">
        <f>'IDT-1'!D75</f>
        <v>0</v>
      </c>
      <c r="AF75" s="26"/>
      <c r="AG75">
        <f t="shared" si="5"/>
        <v>16.404279812312922</v>
      </c>
      <c r="AI75" s="75">
        <f>PXIL!L75</f>
        <v>0</v>
      </c>
      <c r="AJ75" s="75">
        <f>PXIL!R75</f>
        <v>0</v>
      </c>
      <c r="AK75" s="75">
        <f>RTM_IEX!L75</f>
        <v>0</v>
      </c>
      <c r="AL75" s="75">
        <f>RTM_IEX!R75</f>
        <v>0</v>
      </c>
      <c r="AM75" s="75">
        <f>RTM_PXI!L75</f>
        <v>0</v>
      </c>
      <c r="AN75" s="75">
        <f>RTM_PXI!R75</f>
        <v>0</v>
      </c>
      <c r="AO75" s="192">
        <f>GDAM_IEX!L75</f>
        <v>0</v>
      </c>
      <c r="AP75" s="192">
        <f>GDAM_IEX!R75</f>
        <v>0</v>
      </c>
      <c r="AQ75" s="192">
        <f>GDAM_PXI!L75</f>
        <v>0</v>
      </c>
      <c r="AR75" s="192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0</v>
      </c>
      <c r="H76">
        <f>PPCL_Spot!R76</f>
        <v>0</v>
      </c>
      <c r="I76">
        <f>Bawana_NG!R76</f>
        <v>4.9999191003964079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SUMPRODUCT(LTA!F76:AJ76,LTA!F$101:AJ$101,LTA!F$107:AJ$107)</f>
        <v>0</v>
      </c>
      <c r="U76" s="78">
        <f>SUMPRODUCT(LTA!F76:AJ76,LTA!F$102:AJ$102,LTA!F$107:AJ$107)</f>
        <v>0</v>
      </c>
      <c r="V76" s="108">
        <f>SUMPRODUCT(MTOA!B76:G76,MTOA!B$102:G$102,MTOA!B$107:G$107)</f>
        <v>0</v>
      </c>
      <c r="W76" s="108">
        <f>SUMPRODUCT(MTOA!B76:G76,MTOA!B$101:G$101,MTOA!B$107:G$107)</f>
        <v>0</v>
      </c>
      <c r="X76">
        <v>0</v>
      </c>
      <c r="Y76" s="75">
        <f>IEX!L76</f>
        <v>0</v>
      </c>
      <c r="Z76" s="75">
        <f>IEX!R76</f>
        <v>0</v>
      </c>
      <c r="AA76" s="117">
        <f>STOA!L76</f>
        <v>11.55</v>
      </c>
      <c r="AB76" s="117">
        <f>-STOA!R76</f>
        <v>0</v>
      </c>
      <c r="AC76">
        <f t="shared" si="3"/>
        <v>0.14563928808348842</v>
      </c>
      <c r="AD76">
        <f t="shared" si="4"/>
        <v>16.404279812312922</v>
      </c>
      <c r="AE76">
        <f>'IDT-1'!D76</f>
        <v>0</v>
      </c>
      <c r="AF76" s="26"/>
      <c r="AG76">
        <f t="shared" si="5"/>
        <v>16.404279812312922</v>
      </c>
      <c r="AI76" s="75">
        <f>PXIL!L76</f>
        <v>0</v>
      </c>
      <c r="AJ76" s="75">
        <f>PXIL!R76</f>
        <v>0</v>
      </c>
      <c r="AK76" s="75">
        <f>RTM_IEX!L76</f>
        <v>0</v>
      </c>
      <c r="AL76" s="75">
        <f>RTM_IEX!R76</f>
        <v>0</v>
      </c>
      <c r="AM76" s="75">
        <f>RTM_PXI!L76</f>
        <v>0</v>
      </c>
      <c r="AN76" s="75">
        <f>RTM_PXI!R76</f>
        <v>0</v>
      </c>
      <c r="AO76" s="192">
        <f>GDAM_IEX!L76</f>
        <v>0</v>
      </c>
      <c r="AP76" s="192">
        <f>GDAM_IEX!R76</f>
        <v>0</v>
      </c>
      <c r="AQ76" s="192">
        <f>GDAM_PXI!L76</f>
        <v>0</v>
      </c>
      <c r="AR76" s="192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0</v>
      </c>
      <c r="H77">
        <f>PPCL_Spot!R77</f>
        <v>0</v>
      </c>
      <c r="I77">
        <f>Bawana_NG!R77</f>
        <v>4.9999191003964079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SUMPRODUCT(LTA!F77:AJ77,LTA!F$101:AJ$101,LTA!F$107:AJ$107)</f>
        <v>0</v>
      </c>
      <c r="U77" s="78">
        <f>SUMPRODUCT(LTA!F77:AJ77,LTA!F$102:AJ$102,LTA!F$107:AJ$107)</f>
        <v>0</v>
      </c>
      <c r="V77" s="108">
        <f>SUMPRODUCT(MTOA!B77:G77,MTOA!B$102:G$102,MTOA!B$107:G$107)</f>
        <v>0</v>
      </c>
      <c r="W77" s="108">
        <f>SUMPRODUCT(MTOA!B77:G77,MTOA!B$101:G$101,MTOA!B$107:G$107)</f>
        <v>0</v>
      </c>
      <c r="X77">
        <v>0</v>
      </c>
      <c r="Y77" s="75">
        <f>IEX!L77</f>
        <v>0</v>
      </c>
      <c r="Z77" s="75">
        <f>IEX!R77</f>
        <v>0</v>
      </c>
      <c r="AA77" s="117">
        <f>STOA!L77</f>
        <v>11.55</v>
      </c>
      <c r="AB77" s="117">
        <f>-STOA!R77</f>
        <v>0</v>
      </c>
      <c r="AC77">
        <f t="shared" si="3"/>
        <v>0.14563928808348842</v>
      </c>
      <c r="AD77">
        <f t="shared" si="4"/>
        <v>16.404279812312922</v>
      </c>
      <c r="AE77">
        <f>'IDT-1'!D77</f>
        <v>0</v>
      </c>
      <c r="AF77" s="26"/>
      <c r="AG77">
        <f t="shared" si="5"/>
        <v>16.404279812312922</v>
      </c>
      <c r="AI77" s="75">
        <f>PXIL!L77</f>
        <v>0</v>
      </c>
      <c r="AJ77" s="75">
        <f>PXIL!R77</f>
        <v>0</v>
      </c>
      <c r="AK77" s="75">
        <f>RTM_IEX!L77</f>
        <v>0</v>
      </c>
      <c r="AL77" s="75">
        <f>RTM_IEX!R77</f>
        <v>0</v>
      </c>
      <c r="AM77" s="75">
        <f>RTM_PXI!L77</f>
        <v>0</v>
      </c>
      <c r="AN77" s="75">
        <f>RTM_PXI!R77</f>
        <v>0</v>
      </c>
      <c r="AO77" s="192">
        <f>GDAM_IEX!L77</f>
        <v>0</v>
      </c>
      <c r="AP77" s="192">
        <f>GDAM_IEX!R77</f>
        <v>0</v>
      </c>
      <c r="AQ77" s="192">
        <f>GDAM_PXI!L77</f>
        <v>0</v>
      </c>
      <c r="AR77" s="192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0</v>
      </c>
      <c r="H78">
        <f>PPCL_Spot!R78</f>
        <v>0</v>
      </c>
      <c r="I78">
        <f>Bawana_NG!R78</f>
        <v>4.9999191003964079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SUMPRODUCT(LTA!F78:AJ78,LTA!F$101:AJ$101,LTA!F$107:AJ$107)</f>
        <v>0</v>
      </c>
      <c r="U78" s="78">
        <f>SUMPRODUCT(LTA!F78:AJ78,LTA!F$102:AJ$102,LTA!F$107:AJ$107)</f>
        <v>0</v>
      </c>
      <c r="V78" s="108">
        <f>SUMPRODUCT(MTOA!B78:G78,MTOA!B$102:G$102,MTOA!B$107:G$107)</f>
        <v>0</v>
      </c>
      <c r="W78" s="108">
        <f>SUMPRODUCT(MTOA!B78:G78,MTOA!B$101:G$101,MTOA!B$107:G$107)</f>
        <v>0</v>
      </c>
      <c r="X78">
        <v>0</v>
      </c>
      <c r="Y78" s="75">
        <f>IEX!L78</f>
        <v>0</v>
      </c>
      <c r="Z78" s="75">
        <f>IEX!R78</f>
        <v>0</v>
      </c>
      <c r="AA78" s="117">
        <f>STOA!L78</f>
        <v>11.55</v>
      </c>
      <c r="AB78" s="117">
        <f>-STOA!R78</f>
        <v>0</v>
      </c>
      <c r="AC78">
        <f t="shared" si="3"/>
        <v>0.14563928808348842</v>
      </c>
      <c r="AD78">
        <f t="shared" si="4"/>
        <v>16.404279812312922</v>
      </c>
      <c r="AE78">
        <f>'IDT-1'!D78</f>
        <v>0</v>
      </c>
      <c r="AF78" s="26"/>
      <c r="AG78">
        <f t="shared" si="5"/>
        <v>16.404279812312922</v>
      </c>
      <c r="AI78" s="75">
        <f>PXIL!L78</f>
        <v>0</v>
      </c>
      <c r="AJ78" s="75">
        <f>PXIL!R78</f>
        <v>0</v>
      </c>
      <c r="AK78" s="75">
        <f>RTM_IEX!L78</f>
        <v>0</v>
      </c>
      <c r="AL78" s="75">
        <f>RTM_IEX!R78</f>
        <v>0</v>
      </c>
      <c r="AM78" s="75">
        <f>RTM_PXI!L78</f>
        <v>0</v>
      </c>
      <c r="AN78" s="75">
        <f>RTM_PXI!R78</f>
        <v>0</v>
      </c>
      <c r="AO78" s="192">
        <f>GDAM_IEX!L78</f>
        <v>0</v>
      </c>
      <c r="AP78" s="192">
        <f>GDAM_IEX!R78</f>
        <v>0</v>
      </c>
      <c r="AQ78" s="192">
        <f>GDAM_PXI!L78</f>
        <v>0</v>
      </c>
      <c r="AR78" s="192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0</v>
      </c>
      <c r="H79">
        <f>PPCL_Spot!R79</f>
        <v>0</v>
      </c>
      <c r="I79">
        <f>Bawana_NG!R79</f>
        <v>11.999811187160727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SUMPRODUCT(LTA!F79:AJ79,LTA!F$101:AJ$101,LTA!F$107:AJ$107)</f>
        <v>0</v>
      </c>
      <c r="U79" s="78">
        <f>SUMPRODUCT(LTA!F79:AJ79,LTA!F$102:AJ$102,LTA!F$107:AJ$107)</f>
        <v>0</v>
      </c>
      <c r="V79" s="108">
        <f>SUMPRODUCT(MTOA!B79:G79,MTOA!B$102:G$102,MTOA!B$107:G$107)</f>
        <v>0</v>
      </c>
      <c r="W79" s="108">
        <f>SUMPRODUCT(MTOA!B79:G79,MTOA!B$101:G$101,MTOA!B$107:G$107)</f>
        <v>0</v>
      </c>
      <c r="X79">
        <v>0</v>
      </c>
      <c r="Y79" s="75">
        <f>IEX!L79</f>
        <v>0</v>
      </c>
      <c r="Z79" s="75">
        <f>IEX!R79</f>
        <v>0</v>
      </c>
      <c r="AA79" s="117">
        <f>STOA!L79</f>
        <v>11.55</v>
      </c>
      <c r="AB79" s="117">
        <f>-STOA!R79</f>
        <v>0</v>
      </c>
      <c r="AC79">
        <f t="shared" si="3"/>
        <v>0.20723833844701442</v>
      </c>
      <c r="AD79">
        <f t="shared" si="4"/>
        <v>23.342572848713715</v>
      </c>
      <c r="AE79">
        <f>'IDT-1'!D79</f>
        <v>0</v>
      </c>
      <c r="AF79" s="26"/>
      <c r="AG79">
        <f t="shared" si="5"/>
        <v>23.342572848713715</v>
      </c>
      <c r="AI79" s="75">
        <f>PXIL!L79</f>
        <v>0</v>
      </c>
      <c r="AJ79" s="75">
        <f>PXIL!R79</f>
        <v>0</v>
      </c>
      <c r="AK79" s="75">
        <f>RTM_IEX!L79</f>
        <v>0</v>
      </c>
      <c r="AL79" s="75">
        <f>RTM_IEX!R79</f>
        <v>0</v>
      </c>
      <c r="AM79" s="75">
        <f>RTM_PXI!L79</f>
        <v>0</v>
      </c>
      <c r="AN79" s="75">
        <f>RTM_PXI!R79</f>
        <v>0</v>
      </c>
      <c r="AO79" s="192">
        <f>GDAM_IEX!L79</f>
        <v>0</v>
      </c>
      <c r="AP79" s="192">
        <f>GDAM_IEX!R79</f>
        <v>0</v>
      </c>
      <c r="AQ79" s="192">
        <f>GDAM_PXI!L79</f>
        <v>0</v>
      </c>
      <c r="AR79" s="192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0</v>
      </c>
      <c r="H80">
        <f>PPCL_Spot!R80</f>
        <v>0</v>
      </c>
      <c r="I80">
        <f>Bawana_NG!R80</f>
        <v>4.9999191003964079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SUMPRODUCT(LTA!F80:AJ80,LTA!F$101:AJ$101,LTA!F$107:AJ$107)</f>
        <v>0</v>
      </c>
      <c r="U80" s="78">
        <f>SUMPRODUCT(LTA!F80:AJ80,LTA!F$102:AJ$102,LTA!F$107:AJ$107)</f>
        <v>0</v>
      </c>
      <c r="V80" s="108">
        <f>SUMPRODUCT(MTOA!B80:G80,MTOA!B$102:G$102,MTOA!B$107:G$107)</f>
        <v>0</v>
      </c>
      <c r="W80" s="108">
        <f>SUMPRODUCT(MTOA!B80:G80,MTOA!B$101:G$101,MTOA!B$107:G$107)</f>
        <v>0</v>
      </c>
      <c r="X80">
        <v>0</v>
      </c>
      <c r="Y80" s="75">
        <f>IEX!L80</f>
        <v>0</v>
      </c>
      <c r="Z80" s="75">
        <f>IEX!R80</f>
        <v>0</v>
      </c>
      <c r="AA80" s="117">
        <f>STOA!L80</f>
        <v>11.55</v>
      </c>
      <c r="AB80" s="117">
        <f>-STOA!R80</f>
        <v>0</v>
      </c>
      <c r="AC80">
        <f t="shared" si="3"/>
        <v>0.14563928808348842</v>
      </c>
      <c r="AD80">
        <f t="shared" si="4"/>
        <v>16.404279812312922</v>
      </c>
      <c r="AE80">
        <f>'IDT-1'!D80</f>
        <v>0</v>
      </c>
      <c r="AF80" s="26"/>
      <c r="AG80">
        <f t="shared" si="5"/>
        <v>16.404279812312922</v>
      </c>
      <c r="AI80" s="75">
        <f>PXIL!L80</f>
        <v>0</v>
      </c>
      <c r="AJ80" s="75">
        <f>PXIL!R80</f>
        <v>0</v>
      </c>
      <c r="AK80" s="75">
        <f>RTM_IEX!L80</f>
        <v>0</v>
      </c>
      <c r="AL80" s="75">
        <f>RTM_IEX!R80</f>
        <v>0</v>
      </c>
      <c r="AM80" s="75">
        <f>RTM_PXI!L80</f>
        <v>0</v>
      </c>
      <c r="AN80" s="75">
        <f>RTM_PXI!R80</f>
        <v>0</v>
      </c>
      <c r="AO80" s="192">
        <f>GDAM_IEX!L80</f>
        <v>0</v>
      </c>
      <c r="AP80" s="192">
        <f>GDAM_IEX!R80</f>
        <v>0</v>
      </c>
      <c r="AQ80" s="192">
        <f>GDAM_PXI!L80</f>
        <v>0</v>
      </c>
      <c r="AR80" s="192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0</v>
      </c>
      <c r="H81">
        <f>PPCL_Spot!R81</f>
        <v>0</v>
      </c>
      <c r="I81">
        <f>Bawana_NG!R81</f>
        <v>5.0000000000000009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SUMPRODUCT(LTA!F81:AJ81,LTA!F$101:AJ$101,LTA!F$107:AJ$107)</f>
        <v>0</v>
      </c>
      <c r="U81" s="78">
        <f>SUMPRODUCT(LTA!F81:AJ81,LTA!F$102:AJ$102,LTA!F$107:AJ$107)</f>
        <v>0</v>
      </c>
      <c r="V81" s="108">
        <f>SUMPRODUCT(MTOA!B81:G81,MTOA!B$102:G$102,MTOA!B$107:G$107)</f>
        <v>0</v>
      </c>
      <c r="W81" s="108">
        <f>SUMPRODUCT(MTOA!B81:G81,MTOA!B$101:G$101,MTOA!B$107:G$107)</f>
        <v>0</v>
      </c>
      <c r="X81">
        <v>0</v>
      </c>
      <c r="Y81" s="75">
        <f>IEX!L81</f>
        <v>0</v>
      </c>
      <c r="Z81" s="75">
        <f>IEX!R81</f>
        <v>0</v>
      </c>
      <c r="AA81" s="117">
        <f>STOA!L81</f>
        <v>11.55</v>
      </c>
      <c r="AB81" s="117">
        <f>-STOA!R81</f>
        <v>0</v>
      </c>
      <c r="AC81">
        <f t="shared" si="3"/>
        <v>0.15408800000000003</v>
      </c>
      <c r="AD81">
        <f t="shared" si="4"/>
        <v>17.355912</v>
      </c>
      <c r="AE81">
        <f>'IDT-1'!D81</f>
        <v>0</v>
      </c>
      <c r="AF81" s="26"/>
      <c r="AG81">
        <f t="shared" si="5"/>
        <v>17.355912</v>
      </c>
      <c r="AI81" s="75">
        <f>PXIL!L81</f>
        <v>0</v>
      </c>
      <c r="AJ81" s="75">
        <f>PXIL!R81</f>
        <v>0</v>
      </c>
      <c r="AK81" s="75">
        <f>RTM_IEX!L81</f>
        <v>0.96</v>
      </c>
      <c r="AL81" s="75">
        <f>RTM_IEX!R81</f>
        <v>0</v>
      </c>
      <c r="AM81" s="75">
        <f>RTM_PXI!L81</f>
        <v>0</v>
      </c>
      <c r="AN81" s="75">
        <f>RTM_PXI!R81</f>
        <v>0</v>
      </c>
      <c r="AO81" s="192">
        <f>GDAM_IEX!L81</f>
        <v>0</v>
      </c>
      <c r="AP81" s="192">
        <f>GDAM_IEX!R81</f>
        <v>0</v>
      </c>
      <c r="AQ81" s="192">
        <f>GDAM_PXI!L81</f>
        <v>0</v>
      </c>
      <c r="AR81" s="192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0</v>
      </c>
      <c r="H82">
        <f>PPCL_Spot!R82</f>
        <v>0</v>
      </c>
      <c r="I82">
        <f>Bawana_NG!R82</f>
        <v>5.0000000000000009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SUMPRODUCT(LTA!F82:AJ82,LTA!F$101:AJ$101,LTA!F$107:AJ$107)</f>
        <v>0</v>
      </c>
      <c r="U82" s="78">
        <f>SUMPRODUCT(LTA!F82:AJ82,LTA!F$102:AJ$102,LTA!F$107:AJ$107)</f>
        <v>0</v>
      </c>
      <c r="V82" s="108">
        <f>SUMPRODUCT(MTOA!B82:G82,MTOA!B$102:G$102,MTOA!B$107:G$107)</f>
        <v>0</v>
      </c>
      <c r="W82" s="108">
        <f>SUMPRODUCT(MTOA!B82:G82,MTOA!B$101:G$101,MTOA!B$107:G$107)</f>
        <v>0</v>
      </c>
      <c r="X82">
        <v>0</v>
      </c>
      <c r="Y82" s="75">
        <f>IEX!L82</f>
        <v>0</v>
      </c>
      <c r="Z82" s="75">
        <f>IEX!R82</f>
        <v>0</v>
      </c>
      <c r="AA82" s="117">
        <f>STOA!L82</f>
        <v>11.55</v>
      </c>
      <c r="AB82" s="117">
        <f>-STOA!R82</f>
        <v>0</v>
      </c>
      <c r="AC82">
        <f t="shared" si="3"/>
        <v>0.15408800000000003</v>
      </c>
      <c r="AD82">
        <f t="shared" si="4"/>
        <v>17.355912</v>
      </c>
      <c r="AE82">
        <f>'IDT-1'!D82</f>
        <v>0</v>
      </c>
      <c r="AF82" s="26"/>
      <c r="AG82">
        <f t="shared" si="5"/>
        <v>17.355912</v>
      </c>
      <c r="AI82" s="75">
        <f>PXIL!L82</f>
        <v>0</v>
      </c>
      <c r="AJ82" s="75">
        <f>PXIL!R82</f>
        <v>0</v>
      </c>
      <c r="AK82" s="75">
        <f>RTM_IEX!L82</f>
        <v>0.96</v>
      </c>
      <c r="AL82" s="75">
        <f>RTM_IEX!R82</f>
        <v>0</v>
      </c>
      <c r="AM82" s="75">
        <f>RTM_PXI!L82</f>
        <v>0</v>
      </c>
      <c r="AN82" s="75">
        <f>RTM_PXI!R82</f>
        <v>0</v>
      </c>
      <c r="AO82" s="192">
        <f>GDAM_IEX!L82</f>
        <v>0</v>
      </c>
      <c r="AP82" s="192">
        <f>GDAM_IEX!R82</f>
        <v>0</v>
      </c>
      <c r="AQ82" s="192">
        <f>GDAM_PXI!L82</f>
        <v>0</v>
      </c>
      <c r="AR82" s="192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0</v>
      </c>
      <c r="H83">
        <f>PPCL_Spot!R83</f>
        <v>0</v>
      </c>
      <c r="I83">
        <f>Bawana_NG!R83</f>
        <v>5.0000000000000009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SUMPRODUCT(LTA!F83:AJ83,LTA!F$101:AJ$101,LTA!F$107:AJ$107)</f>
        <v>0</v>
      </c>
      <c r="U83" s="78">
        <f>SUMPRODUCT(LTA!F83:AJ83,LTA!F$102:AJ$102,LTA!F$107:AJ$107)</f>
        <v>0</v>
      </c>
      <c r="V83" s="108">
        <f>SUMPRODUCT(MTOA!B83:G83,MTOA!B$102:G$102,MTOA!B$107:G$107)</f>
        <v>0</v>
      </c>
      <c r="W83" s="108">
        <f>SUMPRODUCT(MTOA!B83:G83,MTOA!B$101:G$101,MTOA!B$107:G$107)</f>
        <v>0</v>
      </c>
      <c r="X83">
        <v>0</v>
      </c>
      <c r="Y83" s="75">
        <f>IEX!L83</f>
        <v>0</v>
      </c>
      <c r="Z83" s="75">
        <f>IEX!R83</f>
        <v>0</v>
      </c>
      <c r="AA83" s="117">
        <f>STOA!L83</f>
        <v>11.55</v>
      </c>
      <c r="AB83" s="117">
        <f>-STOA!R83</f>
        <v>0</v>
      </c>
      <c r="AC83">
        <f t="shared" si="3"/>
        <v>0.14564000000000002</v>
      </c>
      <c r="AD83">
        <f t="shared" si="4"/>
        <v>16.40436</v>
      </c>
      <c r="AE83">
        <f>'IDT-1'!D83</f>
        <v>0</v>
      </c>
      <c r="AF83" s="26"/>
      <c r="AG83">
        <f t="shared" si="5"/>
        <v>16.40436</v>
      </c>
      <c r="AI83" s="75">
        <f>PXIL!L83</f>
        <v>0</v>
      </c>
      <c r="AJ83" s="75">
        <f>PXIL!R83</f>
        <v>0</v>
      </c>
      <c r="AK83" s="75">
        <f>RTM_IEX!L83</f>
        <v>0</v>
      </c>
      <c r="AL83" s="75">
        <f>RTM_IEX!R83</f>
        <v>0</v>
      </c>
      <c r="AM83" s="75">
        <f>RTM_PXI!L83</f>
        <v>0</v>
      </c>
      <c r="AN83" s="75">
        <f>RTM_PXI!R83</f>
        <v>0</v>
      </c>
      <c r="AO83" s="192">
        <f>GDAM_IEX!L83</f>
        <v>0</v>
      </c>
      <c r="AP83" s="192">
        <f>GDAM_IEX!R83</f>
        <v>0</v>
      </c>
      <c r="AQ83" s="192">
        <f>GDAM_PXI!L83</f>
        <v>0</v>
      </c>
      <c r="AR83" s="192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0</v>
      </c>
      <c r="H84">
        <f>PPCL_Spot!R84</f>
        <v>0</v>
      </c>
      <c r="I84">
        <f>Bawana_NG!R84</f>
        <v>5.0000000000000009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SUMPRODUCT(LTA!F84:AJ84,LTA!F$101:AJ$101,LTA!F$107:AJ$107)</f>
        <v>0</v>
      </c>
      <c r="U84" s="78">
        <f>SUMPRODUCT(LTA!F84:AJ84,LTA!F$102:AJ$102,LTA!F$107:AJ$107)</f>
        <v>0</v>
      </c>
      <c r="V84" s="108">
        <f>SUMPRODUCT(MTOA!B84:G84,MTOA!B$102:G$102,MTOA!B$107:G$107)</f>
        <v>0</v>
      </c>
      <c r="W84" s="108">
        <f>SUMPRODUCT(MTOA!B84:G84,MTOA!B$101:G$101,MTOA!B$107:G$107)</f>
        <v>0</v>
      </c>
      <c r="X84">
        <v>0</v>
      </c>
      <c r="Y84" s="75">
        <f>IEX!L84</f>
        <v>0</v>
      </c>
      <c r="Z84" s="75">
        <f>IEX!R84</f>
        <v>0</v>
      </c>
      <c r="AA84" s="117">
        <f>STOA!L84</f>
        <v>11.55</v>
      </c>
      <c r="AB84" s="117">
        <f>-STOA!R84</f>
        <v>0</v>
      </c>
      <c r="AC84">
        <f t="shared" si="3"/>
        <v>0.14564000000000002</v>
      </c>
      <c r="AD84">
        <f t="shared" si="4"/>
        <v>16.40436</v>
      </c>
      <c r="AE84">
        <f>'IDT-1'!D84</f>
        <v>0</v>
      </c>
      <c r="AF84" s="26"/>
      <c r="AG84">
        <f t="shared" si="5"/>
        <v>16.40436</v>
      </c>
      <c r="AI84" s="75">
        <f>PXIL!L84</f>
        <v>0</v>
      </c>
      <c r="AJ84" s="75">
        <f>PXIL!R84</f>
        <v>0</v>
      </c>
      <c r="AK84" s="75">
        <f>RTM_IEX!L84</f>
        <v>0</v>
      </c>
      <c r="AL84" s="75">
        <f>RTM_IEX!R84</f>
        <v>0</v>
      </c>
      <c r="AM84" s="75">
        <f>RTM_PXI!L84</f>
        <v>0</v>
      </c>
      <c r="AN84" s="75">
        <f>RTM_PXI!R84</f>
        <v>0</v>
      </c>
      <c r="AO84" s="192">
        <f>GDAM_IEX!L84</f>
        <v>0</v>
      </c>
      <c r="AP84" s="192">
        <f>GDAM_IEX!R84</f>
        <v>0</v>
      </c>
      <c r="AQ84" s="192">
        <f>GDAM_PXI!L84</f>
        <v>0</v>
      </c>
      <c r="AR84" s="192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0</v>
      </c>
      <c r="H85">
        <f>PPCL_Spot!R85</f>
        <v>0</v>
      </c>
      <c r="I85">
        <f>Bawana_NG!R85</f>
        <v>5.0000000000000009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SUMPRODUCT(LTA!F85:AJ85,LTA!F$101:AJ$101,LTA!F$107:AJ$107)</f>
        <v>0</v>
      </c>
      <c r="U85" s="78">
        <f>SUMPRODUCT(LTA!F85:AJ85,LTA!F$102:AJ$102,LTA!F$107:AJ$107)</f>
        <v>0</v>
      </c>
      <c r="V85" s="108">
        <f>SUMPRODUCT(MTOA!B85:G85,MTOA!B$102:G$102,MTOA!B$107:G$107)</f>
        <v>0</v>
      </c>
      <c r="W85" s="108">
        <f>SUMPRODUCT(MTOA!B85:G85,MTOA!B$101:G$101,MTOA!B$107:G$107)</f>
        <v>0</v>
      </c>
      <c r="X85">
        <v>0</v>
      </c>
      <c r="Y85" s="75">
        <f>IEX!L85</f>
        <v>0</v>
      </c>
      <c r="Z85" s="75">
        <f>IEX!R85</f>
        <v>0</v>
      </c>
      <c r="AA85" s="117">
        <f>STOA!L85</f>
        <v>11.55</v>
      </c>
      <c r="AB85" s="117">
        <f>-STOA!R85</f>
        <v>0</v>
      </c>
      <c r="AC85">
        <f t="shared" si="3"/>
        <v>0.17952000000000001</v>
      </c>
      <c r="AD85">
        <f t="shared" si="4"/>
        <v>20.220480000000002</v>
      </c>
      <c r="AE85">
        <f>'IDT-1'!D85</f>
        <v>0</v>
      </c>
      <c r="AF85" s="26"/>
      <c r="AG85">
        <f t="shared" si="5"/>
        <v>20.220480000000002</v>
      </c>
      <c r="AI85" s="75">
        <f>PXIL!L85</f>
        <v>0</v>
      </c>
      <c r="AJ85" s="75">
        <f>PXIL!R85</f>
        <v>0</v>
      </c>
      <c r="AK85" s="75">
        <f>RTM_IEX!L85</f>
        <v>3.85</v>
      </c>
      <c r="AL85" s="75">
        <f>RTM_IEX!R85</f>
        <v>0</v>
      </c>
      <c r="AM85" s="75">
        <f>RTM_PXI!L85</f>
        <v>0</v>
      </c>
      <c r="AN85" s="75">
        <f>RTM_PXI!R85</f>
        <v>0</v>
      </c>
      <c r="AO85" s="192">
        <f>GDAM_IEX!L85</f>
        <v>0</v>
      </c>
      <c r="AP85" s="192">
        <f>GDAM_IEX!R85</f>
        <v>0</v>
      </c>
      <c r="AQ85" s="192">
        <f>GDAM_PXI!L85</f>
        <v>0</v>
      </c>
      <c r="AR85" s="192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0</v>
      </c>
      <c r="H86">
        <f>PPCL_Spot!R86</f>
        <v>0</v>
      </c>
      <c r="I86">
        <f>Bawana_NG!R86</f>
        <v>5.0004621926418933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SUMPRODUCT(LTA!F86:AJ86,LTA!F$101:AJ$101,LTA!F$107:AJ$107)</f>
        <v>0</v>
      </c>
      <c r="U86" s="78">
        <f>SUMPRODUCT(LTA!F86:AJ86,LTA!F$102:AJ$102,LTA!F$107:AJ$107)</f>
        <v>0</v>
      </c>
      <c r="V86" s="108">
        <f>SUMPRODUCT(MTOA!B86:G86,MTOA!B$102:G$102,MTOA!B$107:G$107)</f>
        <v>0</v>
      </c>
      <c r="W86" s="108">
        <f>SUMPRODUCT(MTOA!B86:G86,MTOA!B$101:G$101,MTOA!B$107:G$107)</f>
        <v>0</v>
      </c>
      <c r="X86">
        <v>0</v>
      </c>
      <c r="Y86" s="75">
        <f>IEX!L86</f>
        <v>0</v>
      </c>
      <c r="Z86" s="75">
        <f>IEX!R86</f>
        <v>0</v>
      </c>
      <c r="AA86" s="117">
        <f>STOA!L86</f>
        <v>11.55</v>
      </c>
      <c r="AB86" s="117">
        <f>-STOA!R86</f>
        <v>0</v>
      </c>
      <c r="AC86">
        <f t="shared" si="3"/>
        <v>0.14564406729524867</v>
      </c>
      <c r="AD86">
        <f t="shared" si="4"/>
        <v>16.404818125346647</v>
      </c>
      <c r="AE86">
        <f>'IDT-1'!D86</f>
        <v>0</v>
      </c>
      <c r="AF86" s="26"/>
      <c r="AG86">
        <f t="shared" si="5"/>
        <v>16.404818125346647</v>
      </c>
      <c r="AI86" s="75">
        <f>PXIL!L86</f>
        <v>0</v>
      </c>
      <c r="AJ86" s="75">
        <f>PXIL!R86</f>
        <v>0</v>
      </c>
      <c r="AK86" s="75">
        <f>RTM_IEX!L86</f>
        <v>0</v>
      </c>
      <c r="AL86" s="75">
        <f>RTM_IEX!R86</f>
        <v>0</v>
      </c>
      <c r="AM86" s="75">
        <f>RTM_PXI!L86</f>
        <v>0</v>
      </c>
      <c r="AN86" s="75">
        <f>RTM_PXI!R86</f>
        <v>0</v>
      </c>
      <c r="AO86" s="192">
        <f>GDAM_IEX!L86</f>
        <v>0</v>
      </c>
      <c r="AP86" s="192">
        <f>GDAM_IEX!R86</f>
        <v>0</v>
      </c>
      <c r="AQ86" s="192">
        <f>GDAM_PXI!L86</f>
        <v>0</v>
      </c>
      <c r="AR86" s="192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0</v>
      </c>
      <c r="H87">
        <f>PPCL_Spot!R87</f>
        <v>0</v>
      </c>
      <c r="I87">
        <f>Bawana_NG!R87</f>
        <v>5.0004621926418933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SUMPRODUCT(LTA!F87:AJ87,LTA!F$101:AJ$101,LTA!F$107:AJ$107)</f>
        <v>0</v>
      </c>
      <c r="U87" s="78">
        <f>SUMPRODUCT(LTA!F87:AJ87,LTA!F$102:AJ$102,LTA!F$107:AJ$107)</f>
        <v>0</v>
      </c>
      <c r="V87" s="108">
        <f>SUMPRODUCT(MTOA!B87:G87,MTOA!B$102:G$102,MTOA!B$107:G$107)</f>
        <v>0</v>
      </c>
      <c r="W87" s="108">
        <f>SUMPRODUCT(MTOA!B87:G87,MTOA!B$101:G$101,MTOA!B$107:G$107)</f>
        <v>0</v>
      </c>
      <c r="X87">
        <v>0</v>
      </c>
      <c r="Y87" s="75">
        <f>IEX!L87</f>
        <v>0</v>
      </c>
      <c r="Z87" s="75">
        <f>IEX!R87</f>
        <v>0</v>
      </c>
      <c r="AA87" s="117">
        <f>STOA!L87</f>
        <v>4.8099999999999996</v>
      </c>
      <c r="AB87" s="117">
        <f>-STOA!R87</f>
        <v>0</v>
      </c>
      <c r="AC87">
        <f t="shared" si="3"/>
        <v>0.13288406729524865</v>
      </c>
      <c r="AD87">
        <f t="shared" si="4"/>
        <v>14.967578125346643</v>
      </c>
      <c r="AE87">
        <f>'IDT-1'!D87</f>
        <v>0</v>
      </c>
      <c r="AF87" s="26"/>
      <c r="AG87">
        <f t="shared" si="5"/>
        <v>14.967578125346643</v>
      </c>
      <c r="AI87" s="75">
        <f>PXIL!L87</f>
        <v>0</v>
      </c>
      <c r="AJ87" s="75">
        <f>PXIL!R87</f>
        <v>0</v>
      </c>
      <c r="AK87" s="75">
        <f>RTM_IEX!L87</f>
        <v>5.29</v>
      </c>
      <c r="AL87" s="75">
        <f>RTM_IEX!R87</f>
        <v>0</v>
      </c>
      <c r="AM87" s="75">
        <f>RTM_PXI!L87</f>
        <v>0</v>
      </c>
      <c r="AN87" s="75">
        <f>RTM_PXI!R87</f>
        <v>0</v>
      </c>
      <c r="AO87" s="192">
        <f>GDAM_IEX!L87</f>
        <v>0</v>
      </c>
      <c r="AP87" s="192">
        <f>GDAM_IEX!R87</f>
        <v>0</v>
      </c>
      <c r="AQ87" s="192">
        <f>GDAM_PXI!L87</f>
        <v>0</v>
      </c>
      <c r="AR87" s="192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0</v>
      </c>
      <c r="H88">
        <f>PPCL_Spot!R88</f>
        <v>0</v>
      </c>
      <c r="I88">
        <f>Bawana_NG!R88</f>
        <v>5.0004621926418933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SUMPRODUCT(LTA!F88:AJ88,LTA!F$101:AJ$101,LTA!F$107:AJ$107)</f>
        <v>0</v>
      </c>
      <c r="U88" s="78">
        <f>SUMPRODUCT(LTA!F88:AJ88,LTA!F$102:AJ$102,LTA!F$107:AJ$107)</f>
        <v>0</v>
      </c>
      <c r="V88" s="108">
        <f>SUMPRODUCT(MTOA!B88:G88,MTOA!B$102:G$102,MTOA!B$107:G$107)</f>
        <v>0</v>
      </c>
      <c r="W88" s="108">
        <f>SUMPRODUCT(MTOA!B88:G88,MTOA!B$101:G$101,MTOA!B$107:G$107)</f>
        <v>0</v>
      </c>
      <c r="X88">
        <v>0</v>
      </c>
      <c r="Y88" s="75">
        <f>IEX!L88</f>
        <v>0</v>
      </c>
      <c r="Z88" s="75">
        <f>IEX!R88</f>
        <v>0</v>
      </c>
      <c r="AA88" s="117">
        <f>STOA!L88</f>
        <v>4.8099999999999996</v>
      </c>
      <c r="AB88" s="117">
        <f>-STOA!R88</f>
        <v>0</v>
      </c>
      <c r="AC88">
        <f t="shared" si="3"/>
        <v>0.12866006729524865</v>
      </c>
      <c r="AD88">
        <f t="shared" si="4"/>
        <v>14.491802125346643</v>
      </c>
      <c r="AE88">
        <f>'IDT-1'!D88</f>
        <v>0</v>
      </c>
      <c r="AF88" s="26"/>
      <c r="AG88">
        <f t="shared" si="5"/>
        <v>14.491802125346643</v>
      </c>
      <c r="AI88" s="75">
        <f>PXIL!L88</f>
        <v>0</v>
      </c>
      <c r="AJ88" s="75">
        <f>PXIL!R88</f>
        <v>0</v>
      </c>
      <c r="AK88" s="75">
        <f>RTM_IEX!L88</f>
        <v>4.8099999999999996</v>
      </c>
      <c r="AL88" s="75">
        <f>RTM_IEX!R88</f>
        <v>0</v>
      </c>
      <c r="AM88" s="75">
        <f>RTM_PXI!L88</f>
        <v>0</v>
      </c>
      <c r="AN88" s="75">
        <f>RTM_PXI!R88</f>
        <v>0</v>
      </c>
      <c r="AO88" s="192">
        <f>GDAM_IEX!L88</f>
        <v>0</v>
      </c>
      <c r="AP88" s="192">
        <f>GDAM_IEX!R88</f>
        <v>0</v>
      </c>
      <c r="AQ88" s="192">
        <f>GDAM_PXI!L88</f>
        <v>0</v>
      </c>
      <c r="AR88" s="192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0</v>
      </c>
      <c r="H89">
        <f>PPCL_Spot!R89</f>
        <v>0</v>
      </c>
      <c r="I89">
        <f>Bawana_NG!R89</f>
        <v>5.0004621926418933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SUMPRODUCT(LTA!F89:AJ89,LTA!F$101:AJ$101,LTA!F$107:AJ$107)</f>
        <v>0</v>
      </c>
      <c r="U89" s="78">
        <f>SUMPRODUCT(LTA!F89:AJ89,LTA!F$102:AJ$102,LTA!F$107:AJ$107)</f>
        <v>0</v>
      </c>
      <c r="V89" s="108">
        <f>SUMPRODUCT(MTOA!B89:G89,MTOA!B$102:G$102,MTOA!B$107:G$107)</f>
        <v>0</v>
      </c>
      <c r="W89" s="108">
        <f>SUMPRODUCT(MTOA!B89:G89,MTOA!B$101:G$101,MTOA!B$107:G$107)</f>
        <v>0</v>
      </c>
      <c r="X89">
        <v>0</v>
      </c>
      <c r="Y89" s="75">
        <f>IEX!L89</f>
        <v>0</v>
      </c>
      <c r="Z89" s="75">
        <f>IEX!R89</f>
        <v>0</v>
      </c>
      <c r="AA89" s="117">
        <f>STOA!L89</f>
        <v>4.8099999999999996</v>
      </c>
      <c r="AB89" s="117">
        <f>-STOA!R89</f>
        <v>0</v>
      </c>
      <c r="AC89">
        <f t="shared" si="3"/>
        <v>0.12443606729524867</v>
      </c>
      <c r="AD89">
        <f t="shared" si="4"/>
        <v>14.016026125346645</v>
      </c>
      <c r="AE89">
        <f>'IDT-1'!D89</f>
        <v>0</v>
      </c>
      <c r="AF89" s="26"/>
      <c r="AG89">
        <f t="shared" si="5"/>
        <v>14.016026125346645</v>
      </c>
      <c r="AI89" s="75">
        <f>PXIL!L89</f>
        <v>0</v>
      </c>
      <c r="AJ89" s="75">
        <f>PXIL!R89</f>
        <v>0</v>
      </c>
      <c r="AK89" s="75">
        <f>RTM_IEX!L89</f>
        <v>4.33</v>
      </c>
      <c r="AL89" s="75">
        <f>RTM_IEX!R89</f>
        <v>0</v>
      </c>
      <c r="AM89" s="75">
        <f>RTM_PXI!L89</f>
        <v>0</v>
      </c>
      <c r="AN89" s="75">
        <f>RTM_PXI!R89</f>
        <v>0</v>
      </c>
      <c r="AO89" s="192">
        <f>GDAM_IEX!L89</f>
        <v>0</v>
      </c>
      <c r="AP89" s="192">
        <f>GDAM_IEX!R89</f>
        <v>0</v>
      </c>
      <c r="AQ89" s="192">
        <f>GDAM_PXI!L89</f>
        <v>0</v>
      </c>
      <c r="AR89" s="192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0</v>
      </c>
      <c r="H90">
        <f>PPCL_Spot!R90</f>
        <v>0</v>
      </c>
      <c r="I90">
        <f>Bawana_NG!R90</f>
        <v>5.0004621926418933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SUMPRODUCT(LTA!F90:AJ90,LTA!F$101:AJ$101,LTA!F$107:AJ$107)</f>
        <v>0</v>
      </c>
      <c r="U90" s="78">
        <f>SUMPRODUCT(LTA!F90:AJ90,LTA!F$102:AJ$102,LTA!F$107:AJ$107)</f>
        <v>0</v>
      </c>
      <c r="V90" s="108">
        <f>SUMPRODUCT(MTOA!B90:G90,MTOA!B$102:G$102,MTOA!B$107:G$107)</f>
        <v>0</v>
      </c>
      <c r="W90" s="108">
        <f>SUMPRODUCT(MTOA!B90:G90,MTOA!B$101:G$101,MTOA!B$107:G$107)</f>
        <v>0</v>
      </c>
      <c r="X90">
        <v>0</v>
      </c>
      <c r="Y90" s="75">
        <f>IEX!L90</f>
        <v>0</v>
      </c>
      <c r="Z90" s="75">
        <f>IEX!R90</f>
        <v>0</v>
      </c>
      <c r="AA90" s="117">
        <f>STOA!L90</f>
        <v>4.8099999999999996</v>
      </c>
      <c r="AB90" s="117">
        <f>-STOA!R90</f>
        <v>0</v>
      </c>
      <c r="AC90">
        <f t="shared" si="3"/>
        <v>0.11009206729524866</v>
      </c>
      <c r="AD90">
        <f t="shared" si="4"/>
        <v>12.400370125346644</v>
      </c>
      <c r="AE90">
        <f>'IDT-1'!D90</f>
        <v>0</v>
      </c>
      <c r="AF90" s="26"/>
      <c r="AG90">
        <f t="shared" si="5"/>
        <v>12.400370125346644</v>
      </c>
      <c r="AI90" s="75">
        <f>PXIL!L90</f>
        <v>0</v>
      </c>
      <c r="AJ90" s="75">
        <f>PXIL!R90</f>
        <v>0</v>
      </c>
      <c r="AK90" s="75">
        <f>RTM_IEX!L90</f>
        <v>2.7</v>
      </c>
      <c r="AL90" s="75">
        <f>RTM_IEX!R90</f>
        <v>0</v>
      </c>
      <c r="AM90" s="75">
        <f>RTM_PXI!L90</f>
        <v>0</v>
      </c>
      <c r="AN90" s="75">
        <f>RTM_PXI!R90</f>
        <v>0</v>
      </c>
      <c r="AO90" s="192">
        <f>GDAM_IEX!L90</f>
        <v>0</v>
      </c>
      <c r="AP90" s="192">
        <f>GDAM_IEX!R90</f>
        <v>0</v>
      </c>
      <c r="AQ90" s="192">
        <f>GDAM_PXI!L90</f>
        <v>0</v>
      </c>
      <c r="AR90" s="192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0</v>
      </c>
      <c r="H91">
        <f>PPCL_Spot!R91</f>
        <v>0</v>
      </c>
      <c r="I91">
        <f>Bawana_NG!R91</f>
        <v>5.0004621926418933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SUMPRODUCT(LTA!F91:AJ91,LTA!F$101:AJ$101,LTA!F$107:AJ$107)</f>
        <v>0</v>
      </c>
      <c r="U91" s="78">
        <f>SUMPRODUCT(LTA!F91:AJ91,LTA!F$102:AJ$102,LTA!F$107:AJ$107)</f>
        <v>0</v>
      </c>
      <c r="V91" s="108">
        <f>SUMPRODUCT(MTOA!B91:G91,MTOA!B$102:G$102,MTOA!B$107:G$107)</f>
        <v>0</v>
      </c>
      <c r="W91" s="108">
        <f>SUMPRODUCT(MTOA!B91:G91,MTOA!B$101:G$101,MTOA!B$107:G$107)</f>
        <v>0</v>
      </c>
      <c r="X91">
        <v>0</v>
      </c>
      <c r="Y91" s="75">
        <f>IEX!L91</f>
        <v>0</v>
      </c>
      <c r="Z91" s="75">
        <f>IEX!R91</f>
        <v>0</v>
      </c>
      <c r="AA91" s="117">
        <f>STOA!L91</f>
        <v>4.8099999999999996</v>
      </c>
      <c r="AB91" s="117">
        <f>-STOA!R91</f>
        <v>0</v>
      </c>
      <c r="AC91">
        <f t="shared" si="3"/>
        <v>0.14309206729524865</v>
      </c>
      <c r="AD91">
        <f t="shared" si="4"/>
        <v>16.117370125346643</v>
      </c>
      <c r="AE91">
        <f>'IDT-1'!D91</f>
        <v>0</v>
      </c>
      <c r="AF91" s="26"/>
      <c r="AG91">
        <f t="shared" si="5"/>
        <v>16.117370125346643</v>
      </c>
      <c r="AI91" s="75">
        <f>PXIL!L91</f>
        <v>0</v>
      </c>
      <c r="AJ91" s="75">
        <f>PXIL!R91</f>
        <v>0</v>
      </c>
      <c r="AK91" s="75">
        <f>RTM_IEX!L91</f>
        <v>6.45</v>
      </c>
      <c r="AL91" s="75">
        <f>RTM_IEX!R91</f>
        <v>0</v>
      </c>
      <c r="AM91" s="75">
        <f>RTM_PXI!L91</f>
        <v>0</v>
      </c>
      <c r="AN91" s="75">
        <f>RTM_PXI!R91</f>
        <v>0</v>
      </c>
      <c r="AO91" s="192">
        <f>GDAM_IEX!L91</f>
        <v>0</v>
      </c>
      <c r="AP91" s="192">
        <f>GDAM_IEX!R91</f>
        <v>0</v>
      </c>
      <c r="AQ91" s="192">
        <f>GDAM_PXI!L91</f>
        <v>0</v>
      </c>
      <c r="AR91" s="192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0</v>
      </c>
      <c r="H92">
        <f>PPCL_Spot!R92</f>
        <v>0</v>
      </c>
      <c r="I92">
        <f>Bawana_NG!R92</f>
        <v>5.0004621926418933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SUMPRODUCT(LTA!F92:AJ92,LTA!F$101:AJ$101,LTA!F$107:AJ$107)</f>
        <v>0</v>
      </c>
      <c r="U92" s="78">
        <f>SUMPRODUCT(LTA!F92:AJ92,LTA!F$102:AJ$102,LTA!F$107:AJ$107)</f>
        <v>0</v>
      </c>
      <c r="V92" s="108">
        <f>SUMPRODUCT(MTOA!B92:G92,MTOA!B$102:G$102,MTOA!B$107:G$107)</f>
        <v>0</v>
      </c>
      <c r="W92" s="108">
        <f>SUMPRODUCT(MTOA!B92:G92,MTOA!B$101:G$101,MTOA!B$107:G$107)</f>
        <v>0</v>
      </c>
      <c r="X92">
        <v>0</v>
      </c>
      <c r="Y92" s="75">
        <f>IEX!L92</f>
        <v>0</v>
      </c>
      <c r="Z92" s="75">
        <f>IEX!R92</f>
        <v>0</v>
      </c>
      <c r="AA92" s="117">
        <f>STOA!L92</f>
        <v>4.8099999999999996</v>
      </c>
      <c r="AB92" s="117">
        <f>-STOA!R92</f>
        <v>0</v>
      </c>
      <c r="AC92">
        <f t="shared" si="3"/>
        <v>8.6332067295248657E-2</v>
      </c>
      <c r="AD92">
        <f t="shared" si="4"/>
        <v>9.7241301253466439</v>
      </c>
      <c r="AE92">
        <f>'IDT-1'!D92</f>
        <v>0</v>
      </c>
      <c r="AF92" s="26"/>
      <c r="AG92">
        <f t="shared" si="5"/>
        <v>9.7241301253466439</v>
      </c>
      <c r="AI92" s="75">
        <f>PXIL!L92</f>
        <v>0</v>
      </c>
      <c r="AJ92" s="75">
        <f>PXIL!R92</f>
        <v>0</v>
      </c>
      <c r="AK92" s="75">
        <f>RTM_IEX!L92</f>
        <v>0</v>
      </c>
      <c r="AL92" s="75">
        <f>RTM_IEX!R92</f>
        <v>0</v>
      </c>
      <c r="AM92" s="75">
        <f>RTM_PXI!L92</f>
        <v>0</v>
      </c>
      <c r="AN92" s="75">
        <f>RTM_PXI!R92</f>
        <v>0</v>
      </c>
      <c r="AO92" s="192">
        <f>GDAM_IEX!L92</f>
        <v>0</v>
      </c>
      <c r="AP92" s="192">
        <f>GDAM_IEX!R92</f>
        <v>0</v>
      </c>
      <c r="AQ92" s="192">
        <f>GDAM_PXI!L92</f>
        <v>0</v>
      </c>
      <c r="AR92" s="192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0</v>
      </c>
      <c r="H93">
        <f>PPCL_Spot!R93</f>
        <v>0</v>
      </c>
      <c r="I93">
        <f>Bawana_NG!R93</f>
        <v>5.0004621926418933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SUMPRODUCT(LTA!F93:AJ93,LTA!F$101:AJ$101,LTA!F$107:AJ$107)</f>
        <v>0</v>
      </c>
      <c r="U93" s="78">
        <f>SUMPRODUCT(LTA!F93:AJ93,LTA!F$102:AJ$102,LTA!F$107:AJ$107)</f>
        <v>0</v>
      </c>
      <c r="V93" s="108">
        <f>SUMPRODUCT(MTOA!B93:G93,MTOA!B$102:G$102,MTOA!B$107:G$107)</f>
        <v>0</v>
      </c>
      <c r="W93" s="108">
        <f>SUMPRODUCT(MTOA!B93:G93,MTOA!B$101:G$101,MTOA!B$107:G$107)</f>
        <v>0</v>
      </c>
      <c r="X93">
        <v>0</v>
      </c>
      <c r="Y93" s="75">
        <f>IEX!L93</f>
        <v>0</v>
      </c>
      <c r="Z93" s="75">
        <f>IEX!R93</f>
        <v>0</v>
      </c>
      <c r="AA93" s="117">
        <f>STOA!L93</f>
        <v>4.8099999999999996</v>
      </c>
      <c r="AB93" s="117">
        <f>-STOA!R93</f>
        <v>0</v>
      </c>
      <c r="AC93">
        <f t="shared" si="3"/>
        <v>0.10498806729524866</v>
      </c>
      <c r="AD93">
        <f t="shared" si="4"/>
        <v>11.825474125346645</v>
      </c>
      <c r="AE93">
        <f>'IDT-1'!D93</f>
        <v>0</v>
      </c>
      <c r="AF93" s="26"/>
      <c r="AG93">
        <f t="shared" si="5"/>
        <v>11.825474125346645</v>
      </c>
      <c r="AI93" s="75">
        <f>PXIL!L93</f>
        <v>0</v>
      </c>
      <c r="AJ93" s="75">
        <f>PXIL!R93</f>
        <v>0</v>
      </c>
      <c r="AK93" s="75">
        <f>RTM_IEX!L93</f>
        <v>2.12</v>
      </c>
      <c r="AL93" s="75">
        <f>RTM_IEX!R93</f>
        <v>0</v>
      </c>
      <c r="AM93" s="75">
        <f>RTM_PXI!L93</f>
        <v>0</v>
      </c>
      <c r="AN93" s="75">
        <f>RTM_PXI!R93</f>
        <v>0</v>
      </c>
      <c r="AO93" s="192">
        <f>GDAM_IEX!L93</f>
        <v>0</v>
      </c>
      <c r="AP93" s="192">
        <f>GDAM_IEX!R93</f>
        <v>0</v>
      </c>
      <c r="AQ93" s="192">
        <f>GDAM_PXI!L93</f>
        <v>0</v>
      </c>
      <c r="AR93" s="192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0</v>
      </c>
      <c r="H94">
        <f>PPCL_Spot!R94</f>
        <v>0</v>
      </c>
      <c r="I94">
        <f>Bawana_NG!R94</f>
        <v>5.0004621926418933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SUMPRODUCT(LTA!F94:AJ94,LTA!F$101:AJ$101,LTA!F$107:AJ$107)</f>
        <v>0</v>
      </c>
      <c r="U94" s="78">
        <f>SUMPRODUCT(LTA!F94:AJ94,LTA!F$102:AJ$102,LTA!F$107:AJ$107)</f>
        <v>0</v>
      </c>
      <c r="V94" s="108">
        <f>SUMPRODUCT(MTOA!B94:G94,MTOA!B$102:G$102,MTOA!B$107:G$107)</f>
        <v>0</v>
      </c>
      <c r="W94" s="108">
        <f>SUMPRODUCT(MTOA!B94:G94,MTOA!B$101:G$101,MTOA!B$107:G$107)</f>
        <v>0</v>
      </c>
      <c r="X94">
        <v>0</v>
      </c>
      <c r="Y94" s="75">
        <f>IEX!L94</f>
        <v>0</v>
      </c>
      <c r="Z94" s="75">
        <f>IEX!R94</f>
        <v>0</v>
      </c>
      <c r="AA94" s="117">
        <f>STOA!L94</f>
        <v>4.8099999999999996</v>
      </c>
      <c r="AB94" s="117">
        <f>-STOA!R94</f>
        <v>0</v>
      </c>
      <c r="AC94">
        <f t="shared" si="3"/>
        <v>9.900406729524866E-2</v>
      </c>
      <c r="AD94">
        <f t="shared" si="4"/>
        <v>11.151458125346643</v>
      </c>
      <c r="AE94">
        <f>'IDT-1'!D94</f>
        <v>0</v>
      </c>
      <c r="AF94" s="26"/>
      <c r="AG94">
        <f t="shared" si="5"/>
        <v>11.151458125346643</v>
      </c>
      <c r="AI94" s="75">
        <f>PXIL!L94</f>
        <v>0</v>
      </c>
      <c r="AJ94" s="75">
        <f>PXIL!R94</f>
        <v>0</v>
      </c>
      <c r="AK94" s="75">
        <f>RTM_IEX!L94</f>
        <v>1.44</v>
      </c>
      <c r="AL94" s="75">
        <f>RTM_IEX!R94</f>
        <v>0</v>
      </c>
      <c r="AM94" s="75">
        <f>RTM_PXI!L94</f>
        <v>0</v>
      </c>
      <c r="AN94" s="75">
        <f>RTM_PXI!R94</f>
        <v>0</v>
      </c>
      <c r="AO94" s="192">
        <f>GDAM_IEX!L94</f>
        <v>0</v>
      </c>
      <c r="AP94" s="192">
        <f>GDAM_IEX!R94</f>
        <v>0</v>
      </c>
      <c r="AQ94" s="192">
        <f>GDAM_PXI!L94</f>
        <v>0</v>
      </c>
      <c r="AR94" s="192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0</v>
      </c>
      <c r="H95">
        <f>PPCL_Spot!R95</f>
        <v>0</v>
      </c>
      <c r="I95">
        <f>Bawana_NG!R95</f>
        <v>5.0004621926418933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SUMPRODUCT(LTA!F95:AJ95,LTA!F$101:AJ$101,LTA!F$107:AJ$107)</f>
        <v>0</v>
      </c>
      <c r="U95" s="78">
        <f>SUMPRODUCT(LTA!F95:AJ95,LTA!F$102:AJ$102,LTA!F$107:AJ$107)</f>
        <v>0</v>
      </c>
      <c r="V95" s="108">
        <f>SUMPRODUCT(MTOA!B95:G95,MTOA!B$102:G$102,MTOA!B$107:G$107)</f>
        <v>0</v>
      </c>
      <c r="W95" s="108">
        <f>SUMPRODUCT(MTOA!B95:G95,MTOA!B$101:G$101,MTOA!B$107:G$107)</f>
        <v>0</v>
      </c>
      <c r="X95">
        <v>0</v>
      </c>
      <c r="Y95" s="75">
        <f>IEX!L95</f>
        <v>0</v>
      </c>
      <c r="Z95" s="75">
        <f>IEX!R95</f>
        <v>0</v>
      </c>
      <c r="AA95" s="117">
        <f>STOA!L95</f>
        <v>4.8099999999999996</v>
      </c>
      <c r="AB95" s="117">
        <f>-STOA!R95</f>
        <v>0</v>
      </c>
      <c r="AC95">
        <f t="shared" si="3"/>
        <v>9.7332067295248653E-2</v>
      </c>
      <c r="AD95">
        <f t="shared" si="4"/>
        <v>10.963130125346645</v>
      </c>
      <c r="AE95">
        <f>'IDT-1'!D95</f>
        <v>0</v>
      </c>
      <c r="AF95" s="26"/>
      <c r="AG95">
        <f t="shared" si="5"/>
        <v>10.963130125346645</v>
      </c>
      <c r="AI95" s="75">
        <f>PXIL!L95</f>
        <v>0</v>
      </c>
      <c r="AJ95" s="75">
        <f>PXIL!R95</f>
        <v>0</v>
      </c>
      <c r="AK95" s="75">
        <f>RTM_IEX!L95</f>
        <v>1.25</v>
      </c>
      <c r="AL95" s="75">
        <f>RTM_IEX!R95</f>
        <v>0</v>
      </c>
      <c r="AM95" s="75">
        <f>RTM_PXI!L95</f>
        <v>0</v>
      </c>
      <c r="AN95" s="75">
        <f>RTM_PXI!R95</f>
        <v>0</v>
      </c>
      <c r="AO95" s="192">
        <f>GDAM_IEX!L95</f>
        <v>0</v>
      </c>
      <c r="AP95" s="192">
        <f>GDAM_IEX!R95</f>
        <v>0</v>
      </c>
      <c r="AQ95" s="192">
        <f>GDAM_PXI!L95</f>
        <v>0</v>
      </c>
      <c r="AR95" s="192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0</v>
      </c>
      <c r="H96">
        <f>PPCL_Spot!R96</f>
        <v>0</v>
      </c>
      <c r="I96">
        <f>Bawana_NG!R96</f>
        <v>5.0004621926418933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SUMPRODUCT(LTA!F96:AJ96,LTA!F$101:AJ$101,LTA!F$107:AJ$107)</f>
        <v>0</v>
      </c>
      <c r="U96" s="78">
        <f>SUMPRODUCT(LTA!F96:AJ96,LTA!F$102:AJ$102,LTA!F$107:AJ$107)</f>
        <v>0</v>
      </c>
      <c r="V96" s="108">
        <f>SUMPRODUCT(MTOA!B96:G96,MTOA!B$102:G$102,MTOA!B$107:G$107)</f>
        <v>0</v>
      </c>
      <c r="W96" s="108">
        <f>SUMPRODUCT(MTOA!B96:G96,MTOA!B$101:G$101,MTOA!B$107:G$107)</f>
        <v>0</v>
      </c>
      <c r="X96">
        <v>0</v>
      </c>
      <c r="Y96" s="75">
        <f>IEX!L96</f>
        <v>0</v>
      </c>
      <c r="Z96" s="75">
        <f>IEX!R96</f>
        <v>0</v>
      </c>
      <c r="AA96" s="117">
        <f>STOA!L96</f>
        <v>4.8099999999999996</v>
      </c>
      <c r="AB96" s="117">
        <f>-STOA!R96</f>
        <v>0</v>
      </c>
      <c r="AC96">
        <f t="shared" si="3"/>
        <v>8.6332067295248657E-2</v>
      </c>
      <c r="AD96">
        <f t="shared" si="4"/>
        <v>9.7241301253466439</v>
      </c>
      <c r="AE96">
        <f>'IDT-1'!D96</f>
        <v>0</v>
      </c>
      <c r="AF96" s="26"/>
      <c r="AG96">
        <f t="shared" si="5"/>
        <v>9.7241301253466439</v>
      </c>
      <c r="AI96" s="75">
        <f>PXIL!L96</f>
        <v>0</v>
      </c>
      <c r="AJ96" s="75">
        <f>PXIL!R96</f>
        <v>0</v>
      </c>
      <c r="AK96" s="75">
        <f>RTM_IEX!L96</f>
        <v>0</v>
      </c>
      <c r="AL96" s="75">
        <f>RTM_IEX!R96</f>
        <v>0</v>
      </c>
      <c r="AM96" s="75">
        <f>RTM_PXI!L96</f>
        <v>0</v>
      </c>
      <c r="AN96" s="75">
        <f>RTM_PXI!R96</f>
        <v>0</v>
      </c>
      <c r="AO96" s="192">
        <f>GDAM_IEX!L96</f>
        <v>0</v>
      </c>
      <c r="AP96" s="192">
        <f>GDAM_IEX!R96</f>
        <v>0</v>
      </c>
      <c r="AQ96" s="192">
        <f>GDAM_PXI!L96</f>
        <v>0</v>
      </c>
      <c r="AR96" s="192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0</v>
      </c>
      <c r="H97">
        <f>PPCL_Spot!R97</f>
        <v>0</v>
      </c>
      <c r="I97">
        <f>Bawana_NG!R97</f>
        <v>5.0004621926418933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SUMPRODUCT(LTA!F97:AJ97,LTA!F$101:AJ$101,LTA!F$107:AJ$107)</f>
        <v>0</v>
      </c>
      <c r="U97" s="78">
        <f>SUMPRODUCT(LTA!F97:AJ97,LTA!F$102:AJ$102,LTA!F$107:AJ$107)</f>
        <v>0</v>
      </c>
      <c r="V97" s="108">
        <f>SUMPRODUCT(MTOA!B97:G97,MTOA!B$102:G$102,MTOA!B$107:G$107)</f>
        <v>0</v>
      </c>
      <c r="W97" s="108">
        <f>SUMPRODUCT(MTOA!B97:G97,MTOA!B$101:G$101,MTOA!B$107:G$107)</f>
        <v>0</v>
      </c>
      <c r="X97">
        <v>0</v>
      </c>
      <c r="Y97" s="75">
        <f>IEX!L97</f>
        <v>0</v>
      </c>
      <c r="Z97" s="75">
        <f>IEX!R97</f>
        <v>0</v>
      </c>
      <c r="AA97" s="117">
        <f>STOA!L97</f>
        <v>4.8099999999999996</v>
      </c>
      <c r="AB97" s="117">
        <f>-STOA!R97</f>
        <v>0</v>
      </c>
      <c r="AC97">
        <f t="shared" si="3"/>
        <v>0.12021206729524866</v>
      </c>
      <c r="AD97">
        <f t="shared" si="4"/>
        <v>13.540250125346644</v>
      </c>
      <c r="AE97">
        <f>'IDT-1'!D97</f>
        <v>0</v>
      </c>
      <c r="AF97" s="26"/>
      <c r="AG97">
        <f t="shared" si="5"/>
        <v>13.540250125346644</v>
      </c>
      <c r="AI97" s="75">
        <f>PXIL!L97</f>
        <v>0</v>
      </c>
      <c r="AJ97" s="75">
        <f>PXIL!R97</f>
        <v>0</v>
      </c>
      <c r="AK97" s="75">
        <f>RTM_IEX!L97</f>
        <v>3.85</v>
      </c>
      <c r="AL97" s="75">
        <f>RTM_IEX!R97</f>
        <v>0</v>
      </c>
      <c r="AM97" s="75">
        <f>RTM_PXI!L97</f>
        <v>0</v>
      </c>
      <c r="AN97" s="75">
        <f>RTM_PXI!R97</f>
        <v>0</v>
      </c>
      <c r="AO97" s="192">
        <f>GDAM_IEX!L97</f>
        <v>0</v>
      </c>
      <c r="AP97" s="192">
        <f>GDAM_IEX!R97</f>
        <v>0</v>
      </c>
      <c r="AQ97" s="192">
        <f>GDAM_PXI!L97</f>
        <v>0</v>
      </c>
      <c r="AR97" s="192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0</v>
      </c>
      <c r="H98">
        <f>PPCL_Spot!R98</f>
        <v>0</v>
      </c>
      <c r="I98">
        <f>Bawana_NG!R98</f>
        <v>5.0004621926418933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SUMPRODUCT(LTA!F98:AJ98,LTA!F$101:AJ$101,LTA!F$107:AJ$107)</f>
        <v>0</v>
      </c>
      <c r="U98" s="78">
        <f>SUMPRODUCT(LTA!F98:AJ98,LTA!F$102:AJ$102,LTA!F$107:AJ$107)</f>
        <v>0</v>
      </c>
      <c r="V98" s="108">
        <f>SUMPRODUCT(MTOA!B98:G98,MTOA!B$102:G$102,MTOA!B$107:G$107)</f>
        <v>0</v>
      </c>
      <c r="W98" s="108">
        <f>SUMPRODUCT(MTOA!B98:G98,MTOA!B$101:G$101,MTOA!B$107:G$107)</f>
        <v>0</v>
      </c>
      <c r="X98">
        <v>0</v>
      </c>
      <c r="Y98" s="75">
        <f>IEX!L98</f>
        <v>0</v>
      </c>
      <c r="Z98" s="75">
        <f>IEX!R98</f>
        <v>0</v>
      </c>
      <c r="AA98" s="117">
        <f>STOA!L98</f>
        <v>4.8099999999999996</v>
      </c>
      <c r="AB98" s="117">
        <f>-STOA!R98</f>
        <v>0</v>
      </c>
      <c r="AC98">
        <f t="shared" si="3"/>
        <v>8.6332067295248657E-2</v>
      </c>
      <c r="AD98">
        <f t="shared" si="4"/>
        <v>9.7241301253466439</v>
      </c>
      <c r="AE98">
        <f>'IDT-1'!D98</f>
        <v>0</v>
      </c>
      <c r="AF98" s="26"/>
      <c r="AG98">
        <f t="shared" si="5"/>
        <v>9.7241301253466439</v>
      </c>
      <c r="AI98" s="75">
        <f>PXIL!L98</f>
        <v>0</v>
      </c>
      <c r="AJ98" s="75">
        <f>PXIL!R98</f>
        <v>0</v>
      </c>
      <c r="AK98" s="75">
        <f>RTM_IEX!L98</f>
        <v>0</v>
      </c>
      <c r="AL98" s="75">
        <f>RTM_IEX!R98</f>
        <v>0</v>
      </c>
      <c r="AM98" s="75">
        <f>RTM_PXI!L98</f>
        <v>0</v>
      </c>
      <c r="AN98" s="75">
        <f>RTM_PXI!R98</f>
        <v>0</v>
      </c>
      <c r="AO98" s="192">
        <f>GDAM_IEX!L98</f>
        <v>0</v>
      </c>
      <c r="AP98" s="192">
        <f>GDAM_IEX!R98</f>
        <v>0</v>
      </c>
      <c r="AQ98" s="192">
        <f>GDAM_PXI!L98</f>
        <v>0</v>
      </c>
      <c r="AR98" s="192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0.12350331336912011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0.1953799999999998</v>
      </c>
      <c r="AB99" s="117">
        <f t="shared" si="6"/>
        <v>0</v>
      </c>
      <c r="AC99">
        <f t="shared" si="6"/>
        <v>3.1812731576482569E-3</v>
      </c>
      <c r="AD99">
        <f t="shared" si="6"/>
        <v>0.35832704021147171</v>
      </c>
      <c r="AE99">
        <f t="shared" ref="AE99:AR99" si="7">SUM(AE3:AE98)/4000</f>
        <v>0</v>
      </c>
      <c r="AG99">
        <f t="shared" si="7"/>
        <v>0.35832704021147171</v>
      </c>
      <c r="AI99">
        <f t="shared" si="7"/>
        <v>0</v>
      </c>
      <c r="AJ99">
        <f t="shared" si="7"/>
        <v>0</v>
      </c>
      <c r="AK99">
        <f t="shared" si="7"/>
        <v>4.2624999999999996E-2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O60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A3" sqref="A3"/>
    </sheetView>
  </sheetViews>
  <sheetFormatPr defaultRowHeight="15"/>
  <cols>
    <col min="1" max="1" width="17.5703125" customWidth="1"/>
  </cols>
  <sheetData>
    <row r="1" spans="1:13">
      <c r="A1" t="s">
        <v>219</v>
      </c>
      <c r="B1">
        <v>210</v>
      </c>
      <c r="C1" s="31">
        <v>44753</v>
      </c>
      <c r="E1" t="s">
        <v>317</v>
      </c>
      <c r="F1">
        <v>1</v>
      </c>
      <c r="I1" t="s">
        <v>228</v>
      </c>
      <c r="J1">
        <v>0.88</v>
      </c>
      <c r="L1" t="s">
        <v>402</v>
      </c>
    </row>
    <row r="2" spans="1:13">
      <c r="A2" s="31">
        <v>44882</v>
      </c>
      <c r="B2" t="s">
        <v>149</v>
      </c>
      <c r="C2" t="s">
        <v>150</v>
      </c>
      <c r="D2" t="s">
        <v>153</v>
      </c>
      <c r="E2" t="s">
        <v>152</v>
      </c>
      <c r="F2" t="s">
        <v>151</v>
      </c>
      <c r="G2" t="s">
        <v>277</v>
      </c>
      <c r="H2" t="s">
        <v>142</v>
      </c>
    </row>
    <row r="3" spans="1:13">
      <c r="A3" t="s">
        <v>0</v>
      </c>
      <c r="B3" s="201">
        <v>42.66</v>
      </c>
      <c r="C3" s="201">
        <v>24.67</v>
      </c>
      <c r="D3" s="201">
        <v>29.8</v>
      </c>
      <c r="E3" s="201">
        <v>2.87</v>
      </c>
      <c r="F3" s="1">
        <v>0</v>
      </c>
      <c r="G3" s="1">
        <v>0</v>
      </c>
      <c r="H3">
        <f>SUM(B3:G3)</f>
        <v>100</v>
      </c>
      <c r="J3" s="26">
        <v>0</v>
      </c>
    </row>
    <row r="4" spans="1:13">
      <c r="A4" t="s">
        <v>1</v>
      </c>
      <c r="B4" s="201">
        <v>42.66</v>
      </c>
      <c r="C4" s="201">
        <v>24.67</v>
      </c>
      <c r="D4" s="201">
        <v>29.8</v>
      </c>
      <c r="E4" s="201">
        <v>2.87</v>
      </c>
      <c r="F4" s="1">
        <v>0</v>
      </c>
      <c r="G4" s="1">
        <v>0</v>
      </c>
      <c r="H4">
        <f t="shared" ref="H4:H60" si="0">SUM(B4:G4)</f>
        <v>100</v>
      </c>
      <c r="J4" s="26">
        <v>1</v>
      </c>
      <c r="L4" s="76" t="s">
        <v>451</v>
      </c>
      <c r="M4" s="76"/>
    </row>
    <row r="5" spans="1:13">
      <c r="A5" t="s">
        <v>2</v>
      </c>
      <c r="B5" s="201">
        <v>42.66</v>
      </c>
      <c r="C5" s="201">
        <v>24.67</v>
      </c>
      <c r="D5" s="201">
        <v>29.8</v>
      </c>
      <c r="E5" s="201">
        <v>2.87</v>
      </c>
      <c r="F5" s="1">
        <v>0</v>
      </c>
      <c r="G5" s="1">
        <v>0</v>
      </c>
      <c r="H5">
        <f t="shared" si="0"/>
        <v>100</v>
      </c>
      <c r="J5" s="26">
        <v>2</v>
      </c>
    </row>
    <row r="6" spans="1:13">
      <c r="A6" t="s">
        <v>3</v>
      </c>
      <c r="B6" s="201">
        <v>42.74</v>
      </c>
      <c r="C6" s="201">
        <v>24.71</v>
      </c>
      <c r="D6" s="201">
        <v>29.86</v>
      </c>
      <c r="E6" s="201">
        <v>2.69</v>
      </c>
      <c r="F6" s="1">
        <v>0</v>
      </c>
      <c r="G6" s="1">
        <v>0</v>
      </c>
      <c r="H6">
        <f t="shared" si="0"/>
        <v>100</v>
      </c>
      <c r="J6" s="26">
        <v>3</v>
      </c>
    </row>
    <row r="7" spans="1:13">
      <c r="A7" t="s">
        <v>4</v>
      </c>
      <c r="B7" s="201">
        <v>42.74</v>
      </c>
      <c r="C7" s="201">
        <v>24.71</v>
      </c>
      <c r="D7" s="201">
        <v>29.86</v>
      </c>
      <c r="E7" s="201">
        <v>2.69</v>
      </c>
      <c r="F7" s="1">
        <v>0</v>
      </c>
      <c r="G7" s="1">
        <v>0</v>
      </c>
      <c r="H7">
        <f t="shared" si="0"/>
        <v>100</v>
      </c>
      <c r="J7" s="26">
        <v>4</v>
      </c>
    </row>
    <row r="8" spans="1:13">
      <c r="A8" t="s">
        <v>5</v>
      </c>
      <c r="B8" s="201">
        <v>42.74</v>
      </c>
      <c r="C8" s="201">
        <v>24.71</v>
      </c>
      <c r="D8" s="201">
        <v>29.86</v>
      </c>
      <c r="E8" s="201">
        <v>2.69</v>
      </c>
      <c r="F8" s="1">
        <v>0</v>
      </c>
      <c r="G8" s="1">
        <v>0</v>
      </c>
      <c r="H8">
        <f t="shared" si="0"/>
        <v>100</v>
      </c>
      <c r="J8" s="26">
        <v>5</v>
      </c>
    </row>
    <row r="9" spans="1:13">
      <c r="A9" t="s">
        <v>10</v>
      </c>
      <c r="B9" s="201">
        <v>42.67</v>
      </c>
      <c r="C9" s="201">
        <v>24.67</v>
      </c>
      <c r="D9" s="201">
        <v>29.82</v>
      </c>
      <c r="E9" s="201">
        <v>2.84</v>
      </c>
      <c r="F9" s="1">
        <v>0</v>
      </c>
      <c r="G9" s="1">
        <v>0</v>
      </c>
      <c r="H9">
        <f t="shared" si="0"/>
        <v>100</v>
      </c>
      <c r="J9" s="26">
        <v>6</v>
      </c>
    </row>
    <row r="10" spans="1:13">
      <c r="A10" t="s">
        <v>11</v>
      </c>
      <c r="B10" s="201">
        <v>42.67</v>
      </c>
      <c r="C10" s="201">
        <v>24.67</v>
      </c>
      <c r="D10" s="201">
        <v>29.82</v>
      </c>
      <c r="E10" s="201">
        <v>2.84</v>
      </c>
      <c r="F10" s="1">
        <v>0</v>
      </c>
      <c r="G10" s="1">
        <v>0</v>
      </c>
      <c r="H10">
        <f t="shared" si="0"/>
        <v>100</v>
      </c>
      <c r="J10" s="26">
        <v>7</v>
      </c>
    </row>
    <row r="11" spans="1:13">
      <c r="A11" t="s">
        <v>12</v>
      </c>
      <c r="B11" s="201">
        <v>42.67</v>
      </c>
      <c r="C11" s="201">
        <v>24.67</v>
      </c>
      <c r="D11" s="201">
        <v>29.82</v>
      </c>
      <c r="E11" s="201">
        <v>2.84</v>
      </c>
      <c r="F11" s="1">
        <v>0</v>
      </c>
      <c r="G11" s="1">
        <v>0</v>
      </c>
      <c r="H11">
        <f t="shared" si="0"/>
        <v>100</v>
      </c>
      <c r="J11" s="26">
        <v>8</v>
      </c>
    </row>
    <row r="12" spans="1:13">
      <c r="A12" t="s">
        <v>14</v>
      </c>
      <c r="B12" s="203">
        <v>74.319999999999993</v>
      </c>
      <c r="C12" s="203">
        <v>23.94</v>
      </c>
      <c r="D12" s="203">
        <v>1.36</v>
      </c>
      <c r="E12" s="203">
        <v>0.38</v>
      </c>
      <c r="F12" s="1">
        <v>0</v>
      </c>
      <c r="G12" s="1">
        <v>0</v>
      </c>
      <c r="H12">
        <f t="shared" si="0"/>
        <v>99.999999999999986</v>
      </c>
      <c r="J12" s="26">
        <v>9</v>
      </c>
      <c r="L12" s="77" t="s">
        <v>484</v>
      </c>
      <c r="M12" s="77"/>
    </row>
    <row r="13" spans="1:13">
      <c r="A13" t="s">
        <v>18</v>
      </c>
      <c r="B13" s="190">
        <v>1.4379999999999999</v>
      </c>
      <c r="C13" s="190">
        <v>9.9550000000000001</v>
      </c>
      <c r="D13" s="190">
        <v>88.283000000000001</v>
      </c>
      <c r="E13" s="190">
        <v>0.32400000000000001</v>
      </c>
      <c r="F13" s="1">
        <v>0</v>
      </c>
      <c r="G13" s="1">
        <v>0</v>
      </c>
      <c r="H13">
        <f t="shared" si="0"/>
        <v>100</v>
      </c>
      <c r="J13" s="26">
        <v>10</v>
      </c>
      <c r="L13" s="154" t="s">
        <v>485</v>
      </c>
      <c r="M13" s="154"/>
    </row>
    <row r="14" spans="1:13">
      <c r="A14" t="s">
        <v>27</v>
      </c>
      <c r="B14" s="201">
        <v>67.563000000000002</v>
      </c>
      <c r="C14" s="201">
        <v>0</v>
      </c>
      <c r="D14" s="201">
        <v>29.902999999999999</v>
      </c>
      <c r="E14" s="201">
        <v>2.5339999999999998</v>
      </c>
      <c r="F14" s="1">
        <v>0</v>
      </c>
      <c r="G14" s="1">
        <v>0</v>
      </c>
      <c r="H14">
        <f t="shared" si="0"/>
        <v>100.00000000000001</v>
      </c>
      <c r="J14" s="26">
        <v>11</v>
      </c>
    </row>
    <row r="15" spans="1:13">
      <c r="A15" t="s">
        <v>28</v>
      </c>
      <c r="B15" s="201">
        <v>43</v>
      </c>
      <c r="C15" s="201">
        <v>24.86</v>
      </c>
      <c r="D15" s="201">
        <v>30.04</v>
      </c>
      <c r="E15" s="201">
        <v>2.1</v>
      </c>
      <c r="F15" s="1">
        <v>0</v>
      </c>
      <c r="G15" s="1">
        <v>0</v>
      </c>
      <c r="H15">
        <f t="shared" si="0"/>
        <v>100</v>
      </c>
      <c r="J15" s="26">
        <v>12</v>
      </c>
    </row>
    <row r="16" spans="1:13">
      <c r="A16" t="s">
        <v>29</v>
      </c>
      <c r="B16" s="202">
        <v>57.942</v>
      </c>
      <c r="C16" s="202">
        <v>39.834000000000003</v>
      </c>
      <c r="D16" s="201">
        <v>0</v>
      </c>
      <c r="E16" s="202">
        <v>2.2240000000000002</v>
      </c>
      <c r="F16" s="1">
        <v>0</v>
      </c>
      <c r="G16" s="1">
        <v>0</v>
      </c>
      <c r="H16">
        <f t="shared" si="0"/>
        <v>100.00000000000001</v>
      </c>
      <c r="J16" s="26">
        <v>13</v>
      </c>
    </row>
    <row r="17" spans="1:13">
      <c r="A17" t="s">
        <v>33</v>
      </c>
      <c r="B17" s="201">
        <v>19.100000000000001</v>
      </c>
      <c r="C17" s="201">
        <v>47.9</v>
      </c>
      <c r="D17" s="201">
        <v>29.65</v>
      </c>
      <c r="E17" s="201">
        <v>3.35</v>
      </c>
      <c r="F17" s="1">
        <v>0</v>
      </c>
      <c r="G17" s="1">
        <v>0</v>
      </c>
      <c r="H17">
        <f t="shared" si="0"/>
        <v>100</v>
      </c>
      <c r="J17" s="26">
        <v>14</v>
      </c>
    </row>
    <row r="18" spans="1:13">
      <c r="A18" t="s">
        <v>38</v>
      </c>
      <c r="B18" s="201">
        <v>43.17</v>
      </c>
      <c r="C18" s="201">
        <v>24.96</v>
      </c>
      <c r="D18" s="201">
        <v>30.15</v>
      </c>
      <c r="E18" s="201">
        <v>1.72</v>
      </c>
      <c r="F18" s="1">
        <v>0</v>
      </c>
      <c r="G18" s="1">
        <v>0</v>
      </c>
      <c r="H18">
        <f t="shared" si="0"/>
        <v>100</v>
      </c>
      <c r="J18" s="26">
        <v>15</v>
      </c>
    </row>
    <row r="19" spans="1:13">
      <c r="A19" t="s">
        <v>39</v>
      </c>
      <c r="B19" s="201">
        <v>42.77</v>
      </c>
      <c r="C19" s="201">
        <v>24.74</v>
      </c>
      <c r="D19" s="201">
        <v>29.88</v>
      </c>
      <c r="E19" s="201">
        <v>2.61</v>
      </c>
      <c r="F19" s="1">
        <v>0</v>
      </c>
      <c r="G19" s="1">
        <v>0</v>
      </c>
      <c r="H19">
        <f t="shared" si="0"/>
        <v>100</v>
      </c>
      <c r="J19" s="26">
        <v>16</v>
      </c>
    </row>
    <row r="20" spans="1:13">
      <c r="A20" t="s">
        <v>40</v>
      </c>
      <c r="B20" s="201">
        <v>42.96</v>
      </c>
      <c r="C20" s="201">
        <v>24.84</v>
      </c>
      <c r="D20" s="201">
        <v>30.03</v>
      </c>
      <c r="E20" s="201">
        <v>2.17</v>
      </c>
      <c r="F20" s="1">
        <v>0</v>
      </c>
      <c r="G20" s="1">
        <v>0</v>
      </c>
      <c r="H20">
        <f t="shared" si="0"/>
        <v>100</v>
      </c>
      <c r="J20" s="26">
        <v>17</v>
      </c>
    </row>
    <row r="21" spans="1:13">
      <c r="A21" t="s">
        <v>41</v>
      </c>
      <c r="B21" s="1">
        <v>0</v>
      </c>
      <c r="C21" s="1">
        <v>0</v>
      </c>
      <c r="D21" s="1">
        <v>0</v>
      </c>
      <c r="E21" s="1">
        <v>100</v>
      </c>
      <c r="F21" s="1">
        <v>0</v>
      </c>
      <c r="G21" s="1">
        <v>0</v>
      </c>
      <c r="H21">
        <f t="shared" si="0"/>
        <v>100</v>
      </c>
      <c r="J21" s="26">
        <v>18</v>
      </c>
      <c r="L21" s="154"/>
    </row>
    <row r="22" spans="1:13">
      <c r="A22" t="s">
        <v>31</v>
      </c>
      <c r="B22" s="179">
        <v>14.832000000000001</v>
      </c>
      <c r="C22" s="184">
        <v>69.828000000000003</v>
      </c>
      <c r="D22" s="184">
        <v>15.34</v>
      </c>
      <c r="E22" s="1">
        <v>0</v>
      </c>
      <c r="F22" s="1">
        <v>0</v>
      </c>
      <c r="G22" s="1">
        <v>0</v>
      </c>
      <c r="H22">
        <f t="shared" si="0"/>
        <v>100</v>
      </c>
      <c r="J22" s="26">
        <v>19</v>
      </c>
      <c r="L22" s="78"/>
      <c r="M22" s="78"/>
    </row>
    <row r="23" spans="1:13">
      <c r="A23" t="s">
        <v>17</v>
      </c>
      <c r="B23" s="1">
        <v>43.920863309352526</v>
      </c>
      <c r="C23" s="1">
        <v>25.39568345323741</v>
      </c>
      <c r="D23" s="1">
        <v>30.683453237410074</v>
      </c>
      <c r="E23" s="1">
        <v>0</v>
      </c>
      <c r="F23" s="1">
        <v>0</v>
      </c>
      <c r="G23" s="1">
        <v>0</v>
      </c>
      <c r="H23">
        <f t="shared" si="0"/>
        <v>100.00000000000001</v>
      </c>
      <c r="J23" s="26">
        <v>20</v>
      </c>
    </row>
    <row r="24" spans="1:13">
      <c r="A24" t="s">
        <v>19</v>
      </c>
      <c r="B24" s="1">
        <v>43.920863309352526</v>
      </c>
      <c r="C24" s="1">
        <v>25.39568345323741</v>
      </c>
      <c r="D24" s="1">
        <v>30.683453237410074</v>
      </c>
      <c r="E24" s="1">
        <v>0</v>
      </c>
      <c r="F24" s="1">
        <v>0</v>
      </c>
      <c r="G24" s="1">
        <v>0</v>
      </c>
      <c r="H24">
        <f t="shared" si="0"/>
        <v>100.00000000000001</v>
      </c>
      <c r="J24" s="26">
        <v>21</v>
      </c>
    </row>
    <row r="25" spans="1:13">
      <c r="A25" t="s">
        <v>20</v>
      </c>
      <c r="B25" s="1">
        <v>43.920863309352526</v>
      </c>
      <c r="C25" s="1">
        <v>25.39568345323741</v>
      </c>
      <c r="D25" s="1">
        <v>30.683453237410074</v>
      </c>
      <c r="E25" s="1">
        <v>0</v>
      </c>
      <c r="F25" s="1">
        <v>0</v>
      </c>
      <c r="G25" s="1">
        <v>0</v>
      </c>
      <c r="H25">
        <f t="shared" si="0"/>
        <v>100.00000000000001</v>
      </c>
      <c r="J25" s="26">
        <v>22</v>
      </c>
    </row>
    <row r="26" spans="1:13">
      <c r="A26" t="s">
        <v>13</v>
      </c>
      <c r="B26" s="1">
        <v>73.98</v>
      </c>
      <c r="C26" s="1">
        <v>8.17</v>
      </c>
      <c r="D26" s="1">
        <v>1.32</v>
      </c>
      <c r="E26" s="1">
        <v>16.53</v>
      </c>
      <c r="F26" s="1">
        <v>0</v>
      </c>
      <c r="G26" s="1">
        <v>0</v>
      </c>
      <c r="H26">
        <f t="shared" si="0"/>
        <v>100</v>
      </c>
      <c r="J26" s="26">
        <v>23</v>
      </c>
    </row>
    <row r="27" spans="1:13">
      <c r="A27" t="s">
        <v>6</v>
      </c>
      <c r="B27" s="1">
        <v>43.92</v>
      </c>
      <c r="C27" s="1">
        <v>25.4</v>
      </c>
      <c r="D27" s="1">
        <v>30.68</v>
      </c>
      <c r="E27" s="1">
        <v>0</v>
      </c>
      <c r="F27" s="1">
        <v>0</v>
      </c>
      <c r="G27" s="1">
        <v>0</v>
      </c>
      <c r="H27">
        <f t="shared" si="0"/>
        <v>100</v>
      </c>
      <c r="J27" s="26">
        <v>24</v>
      </c>
    </row>
    <row r="28" spans="1:13">
      <c r="A28" t="s">
        <v>7</v>
      </c>
      <c r="B28" s="1">
        <v>43.92</v>
      </c>
      <c r="C28" s="1">
        <v>25.4</v>
      </c>
      <c r="D28" s="1">
        <v>30.68</v>
      </c>
      <c r="E28" s="1">
        <v>0</v>
      </c>
      <c r="F28" s="1">
        <v>0</v>
      </c>
      <c r="G28" s="1">
        <v>0</v>
      </c>
      <c r="H28">
        <f t="shared" si="0"/>
        <v>100</v>
      </c>
      <c r="J28" s="26">
        <v>25</v>
      </c>
    </row>
    <row r="29" spans="1:13">
      <c r="A29" t="s">
        <v>8</v>
      </c>
      <c r="B29" s="201">
        <v>42.73</v>
      </c>
      <c r="C29" s="201">
        <v>24.72</v>
      </c>
      <c r="D29" s="201">
        <v>29.85</v>
      </c>
      <c r="E29" s="201">
        <v>2.7</v>
      </c>
      <c r="F29" s="1">
        <v>0</v>
      </c>
      <c r="G29" s="1">
        <v>0</v>
      </c>
      <c r="H29">
        <f t="shared" si="0"/>
        <v>99.999999999999986</v>
      </c>
      <c r="J29" s="26">
        <v>26</v>
      </c>
    </row>
    <row r="30" spans="1:13">
      <c r="A30" t="s">
        <v>9</v>
      </c>
      <c r="B30" s="201">
        <v>42.91</v>
      </c>
      <c r="C30" s="201">
        <v>24.81</v>
      </c>
      <c r="D30" s="201">
        <v>29.98</v>
      </c>
      <c r="E30" s="201">
        <v>2.2999999999999998</v>
      </c>
      <c r="F30" s="1">
        <v>0</v>
      </c>
      <c r="G30" s="1">
        <v>0</v>
      </c>
      <c r="H30">
        <f t="shared" si="0"/>
        <v>100</v>
      </c>
      <c r="J30" s="26">
        <v>27</v>
      </c>
    </row>
    <row r="31" spans="1:13">
      <c r="A31" t="s">
        <v>15</v>
      </c>
      <c r="B31" s="201">
        <v>42.95</v>
      </c>
      <c r="C31" s="201">
        <v>24.83</v>
      </c>
      <c r="D31" s="201">
        <v>30</v>
      </c>
      <c r="E31" s="201">
        <v>2.2200000000000002</v>
      </c>
      <c r="F31" s="1">
        <v>0</v>
      </c>
      <c r="G31" s="1">
        <v>0</v>
      </c>
      <c r="H31">
        <f t="shared" si="0"/>
        <v>100</v>
      </c>
      <c r="J31" s="26">
        <v>28</v>
      </c>
    </row>
    <row r="32" spans="1:13">
      <c r="A32" t="s">
        <v>16</v>
      </c>
      <c r="B32" s="201">
        <v>42.92</v>
      </c>
      <c r="C32" s="201">
        <v>24.82</v>
      </c>
      <c r="D32" s="201">
        <v>29.98</v>
      </c>
      <c r="E32" s="201">
        <v>2.2799999999999998</v>
      </c>
      <c r="F32" s="1">
        <v>0</v>
      </c>
      <c r="G32" s="1">
        <v>0</v>
      </c>
      <c r="H32">
        <f t="shared" si="0"/>
        <v>100.00000000000001</v>
      </c>
      <c r="J32" s="26">
        <v>29</v>
      </c>
    </row>
    <row r="33" spans="1:10">
      <c r="A33" t="s">
        <v>21</v>
      </c>
      <c r="B33" s="201">
        <v>67.87</v>
      </c>
      <c r="C33" s="201">
        <v>0</v>
      </c>
      <c r="D33" s="201">
        <v>30.04</v>
      </c>
      <c r="E33" s="201">
        <v>2.09</v>
      </c>
      <c r="F33" s="1">
        <v>0</v>
      </c>
      <c r="G33" s="1">
        <v>0</v>
      </c>
      <c r="H33">
        <f t="shared" si="0"/>
        <v>100</v>
      </c>
      <c r="J33" s="26">
        <v>30</v>
      </c>
    </row>
    <row r="34" spans="1:10">
      <c r="A34" t="s">
        <v>22</v>
      </c>
      <c r="B34" s="201">
        <v>67.430000000000007</v>
      </c>
      <c r="C34" s="201">
        <v>0</v>
      </c>
      <c r="D34" s="201">
        <v>29.84</v>
      </c>
      <c r="E34" s="201">
        <v>2.73</v>
      </c>
      <c r="F34" s="1">
        <v>0</v>
      </c>
      <c r="G34" s="1">
        <v>0</v>
      </c>
      <c r="H34">
        <f t="shared" si="0"/>
        <v>100.00000000000001</v>
      </c>
      <c r="J34" s="26">
        <v>31</v>
      </c>
    </row>
    <row r="35" spans="1:10">
      <c r="A35" t="s">
        <v>23</v>
      </c>
      <c r="B35" s="201">
        <v>43.01</v>
      </c>
      <c r="C35" s="201">
        <v>24.87</v>
      </c>
      <c r="D35" s="201">
        <v>30.05</v>
      </c>
      <c r="E35" s="201">
        <v>2.0699999999999998</v>
      </c>
      <c r="F35" s="1">
        <v>0</v>
      </c>
      <c r="G35" s="1">
        <v>0</v>
      </c>
      <c r="H35">
        <f t="shared" si="0"/>
        <v>99.999999999999986</v>
      </c>
      <c r="J35" s="26">
        <v>32</v>
      </c>
    </row>
    <row r="36" spans="1:10">
      <c r="A36" t="s">
        <v>24</v>
      </c>
      <c r="B36" s="201">
        <v>42.91</v>
      </c>
      <c r="C36" s="201">
        <v>24.81</v>
      </c>
      <c r="D36" s="201">
        <v>29.98</v>
      </c>
      <c r="E36" s="201">
        <v>2.2999999999999998</v>
      </c>
      <c r="F36" s="1">
        <v>0</v>
      </c>
      <c r="G36" s="1">
        <v>0</v>
      </c>
      <c r="H36">
        <f t="shared" si="0"/>
        <v>100</v>
      </c>
      <c r="J36" s="26">
        <v>33</v>
      </c>
    </row>
    <row r="37" spans="1:10">
      <c r="A37" t="s">
        <v>25</v>
      </c>
      <c r="B37" s="1">
        <v>43.924349881796701</v>
      </c>
      <c r="C37" s="1">
        <v>25.397951142631996</v>
      </c>
      <c r="D37" s="1">
        <v>30.677698975571317</v>
      </c>
      <c r="E37" s="1">
        <v>0</v>
      </c>
      <c r="F37" s="1">
        <v>0</v>
      </c>
      <c r="G37" s="1">
        <v>0</v>
      </c>
      <c r="H37">
        <f t="shared" si="0"/>
        <v>100.00000000000001</v>
      </c>
      <c r="J37" s="26">
        <v>34</v>
      </c>
    </row>
    <row r="38" spans="1:10">
      <c r="A38" t="s">
        <v>26</v>
      </c>
      <c r="B38" s="201">
        <v>42.91</v>
      </c>
      <c r="C38" s="201">
        <v>24.81</v>
      </c>
      <c r="D38" s="201">
        <v>29.97</v>
      </c>
      <c r="E38" s="201">
        <v>2.31</v>
      </c>
      <c r="F38" s="1">
        <v>0</v>
      </c>
      <c r="G38" s="1">
        <v>0</v>
      </c>
      <c r="H38">
        <f t="shared" si="0"/>
        <v>100</v>
      </c>
      <c r="J38" s="26">
        <v>35</v>
      </c>
    </row>
    <row r="39" spans="1:10">
      <c r="A39" t="s">
        <v>30</v>
      </c>
      <c r="B39" s="1">
        <v>74.604130808950075</v>
      </c>
      <c r="C39" s="1">
        <v>25.395869191049918</v>
      </c>
      <c r="D39" s="1">
        <v>0</v>
      </c>
      <c r="E39" s="1">
        <v>0</v>
      </c>
      <c r="F39" s="1">
        <v>0</v>
      </c>
      <c r="G39" s="1">
        <v>0</v>
      </c>
      <c r="H39">
        <f t="shared" si="0"/>
        <v>100</v>
      </c>
      <c r="J39" s="26">
        <v>36</v>
      </c>
    </row>
    <row r="40" spans="1:10">
      <c r="A40" t="s">
        <v>32</v>
      </c>
      <c r="B40" s="201">
        <v>42.92</v>
      </c>
      <c r="C40" s="201">
        <v>24.82</v>
      </c>
      <c r="D40" s="201">
        <v>29.99</v>
      </c>
      <c r="E40" s="201">
        <v>2.27</v>
      </c>
      <c r="F40" s="1">
        <v>0</v>
      </c>
      <c r="G40" s="1">
        <v>0</v>
      </c>
      <c r="H40">
        <f t="shared" si="0"/>
        <v>100</v>
      </c>
      <c r="J40" s="26">
        <v>37</v>
      </c>
    </row>
    <row r="41" spans="1:10">
      <c r="A41" t="s">
        <v>34</v>
      </c>
      <c r="B41" s="201">
        <v>0</v>
      </c>
      <c r="C41" s="201">
        <v>0</v>
      </c>
      <c r="D41" s="201">
        <v>98.43</v>
      </c>
      <c r="E41" s="201">
        <v>1.57</v>
      </c>
      <c r="F41" s="1">
        <v>0</v>
      </c>
      <c r="G41" s="1">
        <v>0</v>
      </c>
      <c r="H41">
        <f t="shared" si="0"/>
        <v>100</v>
      </c>
      <c r="J41" s="26">
        <v>38</v>
      </c>
    </row>
    <row r="42" spans="1:10">
      <c r="A42" t="s">
        <v>35</v>
      </c>
      <c r="B42" s="1">
        <v>43.92</v>
      </c>
      <c r="C42" s="1">
        <v>25.4</v>
      </c>
      <c r="D42" s="1">
        <v>30.68</v>
      </c>
      <c r="E42" s="1">
        <v>0</v>
      </c>
      <c r="F42" s="1">
        <v>0</v>
      </c>
      <c r="G42" s="1">
        <v>0</v>
      </c>
      <c r="H42">
        <f t="shared" si="0"/>
        <v>100</v>
      </c>
      <c r="J42" s="26">
        <v>39</v>
      </c>
    </row>
    <row r="43" spans="1:10">
      <c r="A43" t="s">
        <v>36</v>
      </c>
      <c r="B43" s="1">
        <v>43.92</v>
      </c>
      <c r="C43" s="1">
        <v>25.4</v>
      </c>
      <c r="D43" s="1">
        <v>30.68</v>
      </c>
      <c r="E43" s="1">
        <v>0</v>
      </c>
      <c r="F43" s="1">
        <v>0</v>
      </c>
      <c r="G43" s="1">
        <v>0</v>
      </c>
      <c r="H43">
        <f t="shared" si="0"/>
        <v>100</v>
      </c>
      <c r="J43" s="26">
        <v>40</v>
      </c>
    </row>
    <row r="44" spans="1:10">
      <c r="A44" t="s">
        <v>37</v>
      </c>
      <c r="B44" s="201">
        <v>67.180000000000007</v>
      </c>
      <c r="C44" s="201">
        <v>0</v>
      </c>
      <c r="D44" s="201">
        <v>29.74</v>
      </c>
      <c r="E44" s="201">
        <v>3.08</v>
      </c>
      <c r="F44" s="1">
        <v>0</v>
      </c>
      <c r="G44" s="1">
        <v>0</v>
      </c>
      <c r="H44">
        <f t="shared" si="0"/>
        <v>100</v>
      </c>
      <c r="J44" s="26">
        <v>41</v>
      </c>
    </row>
    <row r="45" spans="1:10">
      <c r="A45" t="s">
        <v>42</v>
      </c>
      <c r="B45" s="1">
        <v>43.92</v>
      </c>
      <c r="C45" s="1">
        <v>25.4</v>
      </c>
      <c r="D45" s="1">
        <v>30.68</v>
      </c>
      <c r="E45" s="1">
        <v>0</v>
      </c>
      <c r="F45" s="1">
        <v>0</v>
      </c>
      <c r="G45" s="1">
        <v>0</v>
      </c>
      <c r="H45">
        <f t="shared" si="0"/>
        <v>100</v>
      </c>
      <c r="J45" s="26">
        <v>42</v>
      </c>
    </row>
    <row r="46" spans="1:10">
      <c r="A46" t="s">
        <v>43</v>
      </c>
      <c r="B46" s="1">
        <v>43.92</v>
      </c>
      <c r="C46" s="1">
        <v>25.4</v>
      </c>
      <c r="D46" s="1">
        <v>30.68</v>
      </c>
      <c r="E46" s="1">
        <v>0</v>
      </c>
      <c r="F46" s="1">
        <v>0</v>
      </c>
      <c r="G46" s="1">
        <v>0</v>
      </c>
      <c r="H46">
        <f t="shared" si="0"/>
        <v>100</v>
      </c>
      <c r="J46" s="26">
        <v>43</v>
      </c>
    </row>
    <row r="47" spans="1:10">
      <c r="A47" s="75" t="s">
        <v>368</v>
      </c>
      <c r="B47" s="181">
        <v>0</v>
      </c>
      <c r="C47" s="181">
        <v>0</v>
      </c>
      <c r="D47" s="181">
        <v>0</v>
      </c>
      <c r="E47" s="181">
        <v>0</v>
      </c>
      <c r="F47" s="181">
        <v>0</v>
      </c>
      <c r="G47" s="1">
        <v>100</v>
      </c>
      <c r="H47">
        <f t="shared" si="0"/>
        <v>100</v>
      </c>
      <c r="J47" s="26">
        <v>44</v>
      </c>
    </row>
    <row r="48" spans="1:10">
      <c r="A48" s="75" t="s">
        <v>369</v>
      </c>
      <c r="B48" s="181">
        <v>0</v>
      </c>
      <c r="C48" s="181">
        <v>0</v>
      </c>
      <c r="D48" s="181">
        <v>0</v>
      </c>
      <c r="E48" s="181">
        <v>0</v>
      </c>
      <c r="F48" s="181">
        <v>0</v>
      </c>
      <c r="G48" s="1">
        <v>0</v>
      </c>
      <c r="H48" s="26">
        <f t="shared" si="0"/>
        <v>0</v>
      </c>
      <c r="J48" s="26">
        <v>45</v>
      </c>
    </row>
    <row r="49" spans="1:15">
      <c r="A49" s="80" t="s">
        <v>375</v>
      </c>
      <c r="B49" s="179">
        <v>42.66</v>
      </c>
      <c r="C49" s="179">
        <v>24.67</v>
      </c>
      <c r="D49" s="179">
        <v>29.8</v>
      </c>
      <c r="E49" s="179">
        <v>2.87</v>
      </c>
      <c r="F49" s="179">
        <v>0</v>
      </c>
      <c r="G49" s="1">
        <v>0</v>
      </c>
      <c r="H49">
        <f t="shared" si="0"/>
        <v>100</v>
      </c>
      <c r="J49" s="26">
        <v>46</v>
      </c>
    </row>
    <row r="50" spans="1:15">
      <c r="A50" s="80" t="s">
        <v>376</v>
      </c>
      <c r="B50" s="179">
        <v>42.74</v>
      </c>
      <c r="C50" s="179">
        <v>24.71</v>
      </c>
      <c r="D50" s="179">
        <v>29.86</v>
      </c>
      <c r="E50" s="179">
        <v>2.69</v>
      </c>
      <c r="F50" s="179">
        <v>0</v>
      </c>
      <c r="G50" s="1">
        <v>0</v>
      </c>
      <c r="H50">
        <f t="shared" si="0"/>
        <v>100</v>
      </c>
      <c r="J50" s="26">
        <v>47</v>
      </c>
    </row>
    <row r="51" spans="1:15">
      <c r="A51" s="80" t="s">
        <v>377</v>
      </c>
      <c r="B51" s="179">
        <v>42.67</v>
      </c>
      <c r="C51" s="179">
        <v>24.67</v>
      </c>
      <c r="D51" s="179">
        <v>29.82</v>
      </c>
      <c r="E51" s="179">
        <v>2.84</v>
      </c>
      <c r="F51" s="179">
        <v>0</v>
      </c>
      <c r="G51" s="1">
        <v>0</v>
      </c>
      <c r="H51">
        <f t="shared" si="0"/>
        <v>100</v>
      </c>
      <c r="J51" s="26">
        <v>48</v>
      </c>
    </row>
    <row r="52" spans="1:15">
      <c r="A52" s="80">
        <v>0</v>
      </c>
      <c r="B52" s="179">
        <v>0</v>
      </c>
      <c r="C52" s="179">
        <v>0</v>
      </c>
      <c r="D52" s="179">
        <v>0</v>
      </c>
      <c r="E52" s="179">
        <v>0</v>
      </c>
      <c r="F52" s="179">
        <v>0</v>
      </c>
      <c r="G52" s="1">
        <v>0</v>
      </c>
      <c r="H52">
        <f t="shared" si="0"/>
        <v>0</v>
      </c>
      <c r="J52" s="26">
        <v>49</v>
      </c>
    </row>
    <row r="53" spans="1:15">
      <c r="A53" s="80" t="s">
        <v>452</v>
      </c>
      <c r="B53" s="201">
        <v>0</v>
      </c>
      <c r="C53" s="201">
        <v>0</v>
      </c>
      <c r="D53" s="201">
        <v>0</v>
      </c>
      <c r="E53" s="201">
        <v>100</v>
      </c>
      <c r="F53" s="201">
        <v>0</v>
      </c>
      <c r="G53" s="1">
        <v>0</v>
      </c>
      <c r="H53">
        <f t="shared" si="0"/>
        <v>100</v>
      </c>
      <c r="J53" s="26">
        <v>50</v>
      </c>
    </row>
    <row r="54" spans="1:15">
      <c r="A54" s="154" t="s">
        <v>143</v>
      </c>
      <c r="B54" s="190">
        <v>131.76</v>
      </c>
      <c r="C54" s="190">
        <v>76.2</v>
      </c>
      <c r="D54" s="190">
        <v>83.759999999999991</v>
      </c>
      <c r="E54" s="190">
        <v>0</v>
      </c>
      <c r="F54" s="190">
        <v>0</v>
      </c>
      <c r="G54" s="1">
        <v>0</v>
      </c>
      <c r="H54">
        <f t="shared" si="0"/>
        <v>291.71999999999997</v>
      </c>
      <c r="J54" s="26">
        <v>51</v>
      </c>
      <c r="L54" s="154" t="s">
        <v>406</v>
      </c>
      <c r="M54" t="s">
        <v>407</v>
      </c>
      <c r="O54" s="195" t="s">
        <v>422</v>
      </c>
    </row>
    <row r="55" spans="1:15">
      <c r="A55" s="177" t="s">
        <v>144</v>
      </c>
      <c r="B55" s="178">
        <v>43.92</v>
      </c>
      <c r="C55" s="178">
        <v>25.4</v>
      </c>
      <c r="D55" s="178">
        <v>30.68</v>
      </c>
      <c r="E55" s="178">
        <v>0</v>
      </c>
      <c r="F55" s="178">
        <v>0</v>
      </c>
      <c r="G55" s="1">
        <v>0</v>
      </c>
      <c r="H55">
        <f t="shared" si="0"/>
        <v>100</v>
      </c>
      <c r="J55" s="26">
        <v>52</v>
      </c>
      <c r="O55" s="195" t="s">
        <v>422</v>
      </c>
    </row>
    <row r="56" spans="1:15">
      <c r="A56" s="177" t="s">
        <v>339</v>
      </c>
      <c r="B56" s="178">
        <v>47.5</v>
      </c>
      <c r="C56" s="178">
        <v>26.3</v>
      </c>
      <c r="D56" s="178">
        <v>25.2</v>
      </c>
      <c r="E56" s="178">
        <v>0</v>
      </c>
      <c r="F56" s="178">
        <v>0</v>
      </c>
      <c r="G56" s="1">
        <v>0</v>
      </c>
      <c r="H56">
        <f t="shared" si="0"/>
        <v>99</v>
      </c>
      <c r="J56" s="26">
        <v>53</v>
      </c>
      <c r="O56" s="195" t="s">
        <v>422</v>
      </c>
    </row>
    <row r="57" spans="1:15">
      <c r="B57" s="1"/>
      <c r="C57" s="1"/>
      <c r="D57" s="1"/>
      <c r="E57" s="1"/>
      <c r="F57" s="1"/>
      <c r="G57" s="1"/>
      <c r="H57">
        <f t="shared" si="0"/>
        <v>0</v>
      </c>
      <c r="J57" s="26">
        <v>54</v>
      </c>
    </row>
    <row r="58" spans="1:15">
      <c r="A58" t="s">
        <v>225</v>
      </c>
      <c r="B58" s="188">
        <v>41.53</v>
      </c>
      <c r="C58" s="188">
        <v>22.74</v>
      </c>
      <c r="D58" s="188">
        <v>29.67</v>
      </c>
      <c r="E58" s="188">
        <v>4.95</v>
      </c>
      <c r="F58" s="188">
        <v>0</v>
      </c>
      <c r="G58" s="188">
        <v>0</v>
      </c>
      <c r="H58" s="1">
        <f>SUM(B58:G58)</f>
        <v>98.89</v>
      </c>
      <c r="I58" s="188">
        <v>1.1100000000000001</v>
      </c>
      <c r="J58" s="26">
        <v>55</v>
      </c>
      <c r="L58" s="75" t="s">
        <v>417</v>
      </c>
      <c r="M58" s="75"/>
    </row>
    <row r="59" spans="1:15">
      <c r="A59" t="s">
        <v>226</v>
      </c>
      <c r="B59" s="1">
        <v>28.289999999999992</v>
      </c>
      <c r="C59" s="1">
        <v>16.07</v>
      </c>
      <c r="D59" s="1">
        <v>19.28</v>
      </c>
      <c r="E59" s="1">
        <v>30.3</v>
      </c>
      <c r="F59" s="1">
        <v>6.0600000000000005</v>
      </c>
      <c r="G59" s="1">
        <v>0</v>
      </c>
      <c r="H59">
        <f t="shared" si="0"/>
        <v>100</v>
      </c>
      <c r="J59" s="26">
        <v>56</v>
      </c>
    </row>
    <row r="60" spans="1:15">
      <c r="A60" t="s">
        <v>227</v>
      </c>
      <c r="B60" s="189">
        <v>38.912500000000001</v>
      </c>
      <c r="C60" s="188">
        <v>22.5</v>
      </c>
      <c r="D60" s="189">
        <v>27.1875</v>
      </c>
      <c r="E60" s="189">
        <v>9.1199999999999992</v>
      </c>
      <c r="F60" s="188">
        <v>2.2749999999999999</v>
      </c>
      <c r="G60" s="189">
        <v>0</v>
      </c>
      <c r="H60" s="1">
        <f t="shared" si="0"/>
        <v>99.995000000000005</v>
      </c>
      <c r="J60" s="26">
        <v>57</v>
      </c>
      <c r="L60" t="s">
        <v>450</v>
      </c>
    </row>
  </sheetData>
  <conditionalFormatting sqref="H3:H60">
    <cfRule type="cellIs" dxfId="25" priority="3" operator="lessThan">
      <formula>100</formula>
    </cfRule>
    <cfRule type="cellIs" dxfId="24" priority="4" operator="greaterThan">
      <formula>100</formula>
    </cfRule>
  </conditionalFormatting>
  <pageMargins left="0.7" right="0.7" top="0.75" bottom="0.75" header="0.3" footer="0.3"/>
  <pageSetup orientation="portrait" verticalDpi="0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2">
        <f>Allocation!A2</f>
        <v>44882</v>
      </c>
      <c r="B1" s="219"/>
      <c r="C1" s="219"/>
      <c r="D1" s="219"/>
      <c r="E1" s="219" t="s">
        <v>192</v>
      </c>
      <c r="F1" s="219" t="s">
        <v>193</v>
      </c>
      <c r="G1" s="219" t="s">
        <v>190</v>
      </c>
      <c r="H1" s="219" t="s">
        <v>191</v>
      </c>
      <c r="I1" s="219" t="s">
        <v>194</v>
      </c>
      <c r="J1" s="219" t="s">
        <v>195</v>
      </c>
      <c r="K1" s="219" t="s">
        <v>196</v>
      </c>
      <c r="L1" s="219" t="s">
        <v>200</v>
      </c>
      <c r="M1" s="219" t="s">
        <v>201</v>
      </c>
      <c r="N1" s="219" t="s">
        <v>202</v>
      </c>
      <c r="O1" s="219" t="s">
        <v>197</v>
      </c>
      <c r="P1" s="228" t="s">
        <v>143</v>
      </c>
      <c r="Q1" s="228" t="s">
        <v>144</v>
      </c>
      <c r="R1" s="79"/>
      <c r="S1" s="79"/>
      <c r="T1" s="82" t="s">
        <v>302</v>
      </c>
      <c r="U1" s="229" t="s">
        <v>303</v>
      </c>
      <c r="V1" s="107" t="s">
        <v>316</v>
      </c>
      <c r="W1" s="107" t="s">
        <v>302</v>
      </c>
      <c r="X1" s="219" t="s">
        <v>335</v>
      </c>
      <c r="Y1" s="226" t="s">
        <v>223</v>
      </c>
      <c r="Z1" s="226" t="s">
        <v>224</v>
      </c>
      <c r="AA1" s="230" t="s">
        <v>198</v>
      </c>
      <c r="AB1" s="230" t="s">
        <v>199</v>
      </c>
      <c r="AC1" s="27" t="s">
        <v>189</v>
      </c>
      <c r="AD1" s="219" t="s">
        <v>142</v>
      </c>
      <c r="AG1" s="219" t="s">
        <v>278</v>
      </c>
      <c r="AI1" s="226" t="s">
        <v>384</v>
      </c>
      <c r="AJ1" s="226" t="s">
        <v>385</v>
      </c>
      <c r="AK1" s="226" t="s">
        <v>386</v>
      </c>
      <c r="AL1" s="226" t="s">
        <v>387</v>
      </c>
      <c r="AM1" s="226" t="s">
        <v>388</v>
      </c>
      <c r="AN1" s="226" t="s">
        <v>389</v>
      </c>
      <c r="AO1" s="225" t="s">
        <v>412</v>
      </c>
      <c r="AP1" s="225" t="s">
        <v>413</v>
      </c>
      <c r="AQ1" s="225" t="s">
        <v>414</v>
      </c>
      <c r="AR1" s="225" t="s">
        <v>415</v>
      </c>
    </row>
    <row r="2" spans="1:44">
      <c r="A2" s="27" t="s">
        <v>44</v>
      </c>
      <c r="B2" s="219"/>
      <c r="C2" s="219"/>
      <c r="D2" s="219"/>
      <c r="E2" s="219"/>
      <c r="F2" s="219"/>
      <c r="G2" s="219"/>
      <c r="H2" s="219"/>
      <c r="I2" s="219"/>
      <c r="J2" s="219"/>
      <c r="K2" s="219"/>
      <c r="L2" s="219"/>
      <c r="M2" s="219"/>
      <c r="N2" s="219"/>
      <c r="O2" s="219"/>
      <c r="P2" s="228"/>
      <c r="Q2" s="228"/>
      <c r="R2" s="79"/>
      <c r="S2" s="79"/>
      <c r="T2" s="82" t="s">
        <v>315</v>
      </c>
      <c r="U2" s="229"/>
      <c r="V2" s="107" t="s">
        <v>304</v>
      </c>
      <c r="W2" s="107" t="s">
        <v>304</v>
      </c>
      <c r="X2" s="219"/>
      <c r="Y2" s="226"/>
      <c r="Z2" s="226"/>
      <c r="AA2" s="230"/>
      <c r="AB2" s="230"/>
      <c r="AC2" s="27">
        <f>Allocation!J1/100</f>
        <v>8.8000000000000005E-3</v>
      </c>
      <c r="AD2" s="219"/>
      <c r="AE2" t="s">
        <v>276</v>
      </c>
      <c r="AG2" s="219"/>
      <c r="AI2" s="226"/>
      <c r="AJ2" s="226"/>
      <c r="AK2" s="226"/>
      <c r="AL2" s="226"/>
      <c r="AM2" s="226"/>
      <c r="AN2" s="226"/>
      <c r="AO2" s="225"/>
      <c r="AP2" s="225"/>
      <c r="AQ2" s="225"/>
      <c r="AR2" s="225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NRail_ISGS_exbus!BB3</f>
        <v>12.373645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SUMPRODUCT(LTA!F3:AJ3,LTA!F$101:AJ$101,LTA!F$108:AJ$108)</f>
        <v>0</v>
      </c>
      <c r="U3" s="78">
        <f>SUMPRODUCT(LTA!F3:AJ3,LTA!F$102:AJ$102,LTA!F$108:AJ$108)</f>
        <v>0</v>
      </c>
      <c r="V3" s="108">
        <f>SUMPRODUCT(MTOA!B3:G3,MTOA!B$102:G$102,MTOA!B$108:G$108)</f>
        <v>0</v>
      </c>
      <c r="W3" s="108">
        <f>SUMPRODUCT(MTOA!B3:G3,MTOA!B$101:G$101,MTOA!B$108:G$108)</f>
        <v>0</v>
      </c>
      <c r="X3">
        <v>0</v>
      </c>
      <c r="Y3" s="75">
        <f>IEX!M3</f>
        <v>0</v>
      </c>
      <c r="Z3" s="75">
        <f>IEX!S3</f>
        <v>0</v>
      </c>
      <c r="AA3" s="117">
        <f>STOA!M3</f>
        <v>0</v>
      </c>
      <c r="AB3" s="117">
        <f>-STOA!S3</f>
        <v>0</v>
      </c>
      <c r="AC3">
        <f>SUMIF(B3:AB3,"&gt;0")*$AC$2-SUMIF(B3:AB3,"&lt;0")*($AC$2/(1-$AC$2))+SUMIF(AI3:AR3,"&gt;0")*$AC$2-SUMIF(AI3:AR3,"&lt;0")*($AC$2/(1-$AC$2))-SUM(T3,W3,R3)*$AC$2</f>
        <v>0.108888076</v>
      </c>
      <c r="AD3">
        <f>SUM(B3:AB3,AI3:AR3)-AC3</f>
        <v>12.264756924</v>
      </c>
      <c r="AE3">
        <v>0</v>
      </c>
      <c r="AF3" s="26"/>
      <c r="AG3">
        <f>SUM(AD3:AF3)</f>
        <v>12.264756924</v>
      </c>
      <c r="AI3" s="75">
        <f>PXIL!M3</f>
        <v>0</v>
      </c>
      <c r="AJ3" s="75">
        <f>PXIL!S3</f>
        <v>0</v>
      </c>
      <c r="AK3" s="75">
        <f>RTM_IEX!M3</f>
        <v>0</v>
      </c>
      <c r="AL3" s="75">
        <f>RTM_IEX!S3</f>
        <v>0</v>
      </c>
      <c r="AM3" s="75">
        <f>RTM_PXI!M3</f>
        <v>0</v>
      </c>
      <c r="AN3" s="75">
        <f>RTM_PXI!S3</f>
        <v>0</v>
      </c>
      <c r="AO3" s="192">
        <f>GDAM_IEX!M3</f>
        <v>0</v>
      </c>
      <c r="AP3" s="192">
        <f>GDAM_IEX!S3</f>
        <v>0</v>
      </c>
      <c r="AQ3" s="192">
        <f>GDAM_PXI!M3</f>
        <v>0</v>
      </c>
      <c r="AR3" s="192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NRail_ISGS_exbus!BB4</f>
        <v>12.373645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SUMPRODUCT(LTA!F4:AJ4,LTA!F$101:AJ$101,LTA!F$108:AJ$108)</f>
        <v>0</v>
      </c>
      <c r="U4" s="78">
        <f>SUMPRODUCT(LTA!F4:AJ4,LTA!F$102:AJ$102,LTA!F$108:AJ$108)</f>
        <v>0</v>
      </c>
      <c r="V4" s="108">
        <f>SUMPRODUCT(MTOA!B4:G4,MTOA!B$102:G$102,MTOA!B$108:G$108)</f>
        <v>0</v>
      </c>
      <c r="W4" s="108">
        <f>SUMPRODUCT(MTOA!B4:G4,MTOA!B$101:G$101,MTOA!B$108:G$108)</f>
        <v>0</v>
      </c>
      <c r="X4">
        <v>0</v>
      </c>
      <c r="Y4" s="75">
        <f>IEX!M4</f>
        <v>0</v>
      </c>
      <c r="Z4" s="75">
        <f>IEX!S4</f>
        <v>0</v>
      </c>
      <c r="AA4" s="117">
        <f>STOA!M4</f>
        <v>0</v>
      </c>
      <c r="AB4" s="117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0.108888076</v>
      </c>
      <c r="AD4">
        <f t="shared" ref="AD4:AD67" si="1">SUM(B4:AB4,AI4:AR4)-AC4</f>
        <v>12.264756924</v>
      </c>
      <c r="AE4">
        <v>0</v>
      </c>
      <c r="AF4" s="26"/>
      <c r="AG4">
        <f t="shared" ref="AG4:AG67" si="2">SUM(AD4:AF4)</f>
        <v>12.264756924</v>
      </c>
      <c r="AI4" s="75">
        <f>PXIL!M4</f>
        <v>0</v>
      </c>
      <c r="AJ4" s="75">
        <f>PXIL!S4</f>
        <v>0</v>
      </c>
      <c r="AK4" s="75">
        <f>RTM_IEX!M4</f>
        <v>0</v>
      </c>
      <c r="AL4" s="75">
        <f>RTM_IEX!S4</f>
        <v>0</v>
      </c>
      <c r="AM4" s="75">
        <f>RTM_PXI!M4</f>
        <v>0</v>
      </c>
      <c r="AN4" s="75">
        <f>RTM_PXI!S4</f>
        <v>0</v>
      </c>
      <c r="AO4" s="192">
        <f>GDAM_IEX!M4</f>
        <v>0</v>
      </c>
      <c r="AP4" s="192">
        <f>GDAM_IEX!S4</f>
        <v>0</v>
      </c>
      <c r="AQ4" s="192">
        <f>GDAM_PXI!M4</f>
        <v>0</v>
      </c>
      <c r="AR4" s="192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NRail_ISGS_exbus!BB5</f>
        <v>12.373645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SUMPRODUCT(LTA!F5:AJ5,LTA!F$101:AJ$101,LTA!F$108:AJ$108)</f>
        <v>0</v>
      </c>
      <c r="U5" s="78">
        <f>SUMPRODUCT(LTA!F5:AJ5,LTA!F$102:AJ$102,LTA!F$108:AJ$108)</f>
        <v>0</v>
      </c>
      <c r="V5" s="108">
        <f>SUMPRODUCT(MTOA!B5:G5,MTOA!B$102:G$102,MTOA!B$108:G$108)</f>
        <v>0</v>
      </c>
      <c r="W5" s="108">
        <f>SUMPRODUCT(MTOA!B5:G5,MTOA!B$101:G$101,MTOA!B$108:G$108)</f>
        <v>0</v>
      </c>
      <c r="X5">
        <v>0</v>
      </c>
      <c r="Y5" s="75">
        <f>IEX!M5</f>
        <v>0.48</v>
      </c>
      <c r="Z5" s="75">
        <f>IEX!S5</f>
        <v>0</v>
      </c>
      <c r="AA5" s="117">
        <f>STOA!M5</f>
        <v>0</v>
      </c>
      <c r="AB5" s="117">
        <f>-STOA!S5</f>
        <v>0</v>
      </c>
      <c r="AC5">
        <f t="shared" si="0"/>
        <v>0.11311207600000001</v>
      </c>
      <c r="AD5">
        <f t="shared" si="1"/>
        <v>12.740532924</v>
      </c>
      <c r="AE5">
        <v>0</v>
      </c>
      <c r="AF5" s="26"/>
      <c r="AG5">
        <f t="shared" si="2"/>
        <v>12.740532924</v>
      </c>
      <c r="AI5" s="75">
        <f>PXIL!M5</f>
        <v>0</v>
      </c>
      <c r="AJ5" s="75">
        <f>PXIL!S5</f>
        <v>0</v>
      </c>
      <c r="AK5" s="75">
        <f>RTM_IEX!M5</f>
        <v>0</v>
      </c>
      <c r="AL5" s="75">
        <f>RTM_IEX!S5</f>
        <v>0</v>
      </c>
      <c r="AM5" s="75">
        <f>RTM_PXI!M5</f>
        <v>0</v>
      </c>
      <c r="AN5" s="75">
        <f>RTM_PXI!S5</f>
        <v>0</v>
      </c>
      <c r="AO5" s="192">
        <f>GDAM_IEX!M5</f>
        <v>0</v>
      </c>
      <c r="AP5" s="192">
        <f>GDAM_IEX!S5</f>
        <v>0</v>
      </c>
      <c r="AQ5" s="192">
        <f>GDAM_PXI!M5</f>
        <v>0</v>
      </c>
      <c r="AR5" s="192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NRail_ISGS_exbus!BB6</f>
        <v>12.373645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SUMPRODUCT(LTA!F6:AJ6,LTA!F$101:AJ$101,LTA!F$108:AJ$108)</f>
        <v>0</v>
      </c>
      <c r="U6" s="78">
        <f>SUMPRODUCT(LTA!F6:AJ6,LTA!F$102:AJ$102,LTA!F$108:AJ$108)</f>
        <v>0</v>
      </c>
      <c r="V6" s="108">
        <f>SUMPRODUCT(MTOA!B6:G6,MTOA!B$102:G$102,MTOA!B$108:G$108)</f>
        <v>0</v>
      </c>
      <c r="W6" s="108">
        <f>SUMPRODUCT(MTOA!B6:G6,MTOA!B$101:G$101,MTOA!B$108:G$108)</f>
        <v>0</v>
      </c>
      <c r="X6">
        <v>0</v>
      </c>
      <c r="Y6" s="75">
        <f>IEX!M6</f>
        <v>0</v>
      </c>
      <c r="Z6" s="75">
        <f>IEX!S6</f>
        <v>0</v>
      </c>
      <c r="AA6" s="117">
        <f>STOA!M6</f>
        <v>0</v>
      </c>
      <c r="AB6" s="117">
        <f>-STOA!S6</f>
        <v>0</v>
      </c>
      <c r="AC6">
        <f t="shared" si="0"/>
        <v>0.108888076</v>
      </c>
      <c r="AD6">
        <f t="shared" si="1"/>
        <v>12.264756924</v>
      </c>
      <c r="AE6">
        <v>0</v>
      </c>
      <c r="AF6" s="26"/>
      <c r="AG6">
        <f t="shared" si="2"/>
        <v>12.264756924</v>
      </c>
      <c r="AI6" s="75">
        <f>PXIL!M6</f>
        <v>0</v>
      </c>
      <c r="AJ6" s="75">
        <f>PXIL!S6</f>
        <v>0</v>
      </c>
      <c r="AK6" s="75">
        <f>RTM_IEX!M6</f>
        <v>0</v>
      </c>
      <c r="AL6" s="75">
        <f>RTM_IEX!S6</f>
        <v>0</v>
      </c>
      <c r="AM6" s="75">
        <f>RTM_PXI!M6</f>
        <v>0</v>
      </c>
      <c r="AN6" s="75">
        <f>RTM_PXI!S6</f>
        <v>0</v>
      </c>
      <c r="AO6" s="192">
        <f>GDAM_IEX!M6</f>
        <v>0</v>
      </c>
      <c r="AP6" s="192">
        <f>GDAM_IEX!S6</f>
        <v>0</v>
      </c>
      <c r="AQ6" s="192">
        <f>GDAM_PXI!M6</f>
        <v>0</v>
      </c>
      <c r="AR6" s="192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NRail_ISGS_exbus!BB7</f>
        <v>10.615228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SUMPRODUCT(LTA!F7:AJ7,LTA!F$101:AJ$101,LTA!F$108:AJ$108)</f>
        <v>0</v>
      </c>
      <c r="U7" s="78">
        <f>SUMPRODUCT(LTA!F7:AJ7,LTA!F$102:AJ$102,LTA!F$108:AJ$108)</f>
        <v>0</v>
      </c>
      <c r="V7" s="108">
        <f>SUMPRODUCT(MTOA!B7:G7,MTOA!B$102:G$102,MTOA!B$108:G$108)</f>
        <v>0</v>
      </c>
      <c r="W7" s="108">
        <f>SUMPRODUCT(MTOA!B7:G7,MTOA!B$101:G$101,MTOA!B$108:G$108)</f>
        <v>0</v>
      </c>
      <c r="X7">
        <v>0</v>
      </c>
      <c r="Y7" s="75">
        <f>IEX!M7</f>
        <v>0</v>
      </c>
      <c r="Z7" s="75">
        <f>IEX!S7</f>
        <v>0</v>
      </c>
      <c r="AA7" s="117">
        <f>STOA!M7</f>
        <v>0</v>
      </c>
      <c r="AB7" s="117">
        <f>-STOA!S7</f>
        <v>0</v>
      </c>
      <c r="AC7">
        <f t="shared" si="0"/>
        <v>9.3414006400000013E-2</v>
      </c>
      <c r="AD7">
        <f t="shared" si="1"/>
        <v>10.5218139936</v>
      </c>
      <c r="AE7">
        <v>0</v>
      </c>
      <c r="AF7" s="26"/>
      <c r="AG7">
        <f t="shared" si="2"/>
        <v>10.5218139936</v>
      </c>
      <c r="AI7" s="75">
        <f>PXIL!M7</f>
        <v>0</v>
      </c>
      <c r="AJ7" s="75">
        <f>PXIL!S7</f>
        <v>0</v>
      </c>
      <c r="AK7" s="75">
        <f>RTM_IEX!M7</f>
        <v>0</v>
      </c>
      <c r="AL7" s="75">
        <f>RTM_IEX!S7</f>
        <v>0</v>
      </c>
      <c r="AM7" s="75">
        <f>RTM_PXI!M7</f>
        <v>0</v>
      </c>
      <c r="AN7" s="75">
        <f>RTM_PXI!S7</f>
        <v>0</v>
      </c>
      <c r="AO7" s="192">
        <f>GDAM_IEX!M7</f>
        <v>0</v>
      </c>
      <c r="AP7" s="192">
        <f>GDAM_IEX!S7</f>
        <v>0</v>
      </c>
      <c r="AQ7" s="192">
        <f>GDAM_PXI!M7</f>
        <v>0</v>
      </c>
      <c r="AR7" s="192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NRail_ISGS_exbus!BB8</f>
        <v>10.608166000000001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SUMPRODUCT(LTA!F8:AJ8,LTA!F$101:AJ$101,LTA!F$108:AJ$108)</f>
        <v>0</v>
      </c>
      <c r="U8" s="78">
        <f>SUMPRODUCT(LTA!F8:AJ8,LTA!F$102:AJ$102,LTA!F$108:AJ$108)</f>
        <v>0</v>
      </c>
      <c r="V8" s="108">
        <f>SUMPRODUCT(MTOA!B8:G8,MTOA!B$102:G$102,MTOA!B$108:G$108)</f>
        <v>0</v>
      </c>
      <c r="W8" s="108">
        <f>SUMPRODUCT(MTOA!B8:G8,MTOA!B$101:G$101,MTOA!B$108:G$108)</f>
        <v>0</v>
      </c>
      <c r="X8">
        <v>0</v>
      </c>
      <c r="Y8" s="75">
        <f>IEX!M8</f>
        <v>0</v>
      </c>
      <c r="Z8" s="75">
        <f>IEX!S8</f>
        <v>0</v>
      </c>
      <c r="AA8" s="117">
        <f>STOA!M8</f>
        <v>0</v>
      </c>
      <c r="AB8" s="117">
        <f>-STOA!S8</f>
        <v>0</v>
      </c>
      <c r="AC8">
        <f t="shared" si="0"/>
        <v>9.3351860800000006E-2</v>
      </c>
      <c r="AD8">
        <f t="shared" si="1"/>
        <v>10.5148141392</v>
      </c>
      <c r="AE8">
        <v>0</v>
      </c>
      <c r="AF8" s="26"/>
      <c r="AG8">
        <f t="shared" si="2"/>
        <v>10.5148141392</v>
      </c>
      <c r="AI8" s="75">
        <f>PXIL!M8</f>
        <v>0</v>
      </c>
      <c r="AJ8" s="75">
        <f>PXIL!S8</f>
        <v>0</v>
      </c>
      <c r="AK8" s="75">
        <f>RTM_IEX!M8</f>
        <v>0</v>
      </c>
      <c r="AL8" s="75">
        <f>RTM_IEX!S8</f>
        <v>0</v>
      </c>
      <c r="AM8" s="75">
        <f>RTM_PXI!M8</f>
        <v>0</v>
      </c>
      <c r="AN8" s="75">
        <f>RTM_PXI!S8</f>
        <v>0</v>
      </c>
      <c r="AO8" s="192">
        <f>GDAM_IEX!M8</f>
        <v>0</v>
      </c>
      <c r="AP8" s="192">
        <f>GDAM_IEX!S8</f>
        <v>0</v>
      </c>
      <c r="AQ8" s="192">
        <f>GDAM_PXI!M8</f>
        <v>0</v>
      </c>
      <c r="AR8" s="192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NRail_ISGS_exbus!BB9</f>
        <v>6.3910629999999999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SUMPRODUCT(LTA!F9:AJ9,LTA!F$101:AJ$101,LTA!F$108:AJ$108)</f>
        <v>0</v>
      </c>
      <c r="U9" s="78">
        <f>SUMPRODUCT(LTA!F9:AJ9,LTA!F$102:AJ$102,LTA!F$108:AJ$108)</f>
        <v>0</v>
      </c>
      <c r="V9" s="108">
        <f>SUMPRODUCT(MTOA!B9:G9,MTOA!B$102:G$102,MTOA!B$108:G$108)</f>
        <v>0</v>
      </c>
      <c r="W9" s="108">
        <f>SUMPRODUCT(MTOA!B9:G9,MTOA!B$101:G$101,MTOA!B$108:G$108)</f>
        <v>0</v>
      </c>
      <c r="X9">
        <v>0</v>
      </c>
      <c r="Y9" s="75">
        <f>IEX!M9</f>
        <v>0</v>
      </c>
      <c r="Z9" s="75">
        <f>IEX!S9</f>
        <v>0</v>
      </c>
      <c r="AA9" s="117">
        <f>STOA!M9</f>
        <v>0</v>
      </c>
      <c r="AB9" s="117">
        <f>-STOA!S9</f>
        <v>0</v>
      </c>
      <c r="AC9">
        <f t="shared" si="0"/>
        <v>5.6241354400000006E-2</v>
      </c>
      <c r="AD9">
        <f t="shared" si="1"/>
        <v>6.3348216455999999</v>
      </c>
      <c r="AE9">
        <v>0</v>
      </c>
      <c r="AF9" s="26"/>
      <c r="AG9">
        <f t="shared" si="2"/>
        <v>6.3348216455999999</v>
      </c>
      <c r="AI9" s="75">
        <f>PXIL!M9</f>
        <v>0</v>
      </c>
      <c r="AJ9" s="75">
        <f>PXIL!S9</f>
        <v>0</v>
      </c>
      <c r="AK9" s="75">
        <f>RTM_IEX!M9</f>
        <v>0</v>
      </c>
      <c r="AL9" s="75">
        <f>RTM_IEX!S9</f>
        <v>0</v>
      </c>
      <c r="AM9" s="75">
        <f>RTM_PXI!M9</f>
        <v>0</v>
      </c>
      <c r="AN9" s="75">
        <f>RTM_PXI!S9</f>
        <v>0</v>
      </c>
      <c r="AO9" s="192">
        <f>GDAM_IEX!M9</f>
        <v>0</v>
      </c>
      <c r="AP9" s="192">
        <f>GDAM_IEX!S9</f>
        <v>0</v>
      </c>
      <c r="AQ9" s="192">
        <f>GDAM_PXI!M9</f>
        <v>0</v>
      </c>
      <c r="AR9" s="192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NRail_ISGS_exbus!BB10</f>
        <v>10.611646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SUMPRODUCT(LTA!F10:AJ10,LTA!F$101:AJ$101,LTA!F$108:AJ$108)</f>
        <v>0</v>
      </c>
      <c r="U10" s="78">
        <f>SUMPRODUCT(LTA!F10:AJ10,LTA!F$102:AJ$102,LTA!F$108:AJ$108)</f>
        <v>0</v>
      </c>
      <c r="V10" s="108">
        <f>SUMPRODUCT(MTOA!B10:G10,MTOA!B$102:G$102,MTOA!B$108:G$108)</f>
        <v>0</v>
      </c>
      <c r="W10" s="108">
        <f>SUMPRODUCT(MTOA!B10:G10,MTOA!B$101:G$101,MTOA!B$108:G$108)</f>
        <v>0</v>
      </c>
      <c r="X10">
        <v>0</v>
      </c>
      <c r="Y10" s="75">
        <f>IEX!M10</f>
        <v>0</v>
      </c>
      <c r="Z10" s="75">
        <f>IEX!S10</f>
        <v>0</v>
      </c>
      <c r="AA10" s="117">
        <f>STOA!M10</f>
        <v>0</v>
      </c>
      <c r="AB10" s="117">
        <f>-STOA!S10</f>
        <v>0</v>
      </c>
      <c r="AC10">
        <f t="shared" si="0"/>
        <v>9.3382484800000012E-2</v>
      </c>
      <c r="AD10">
        <f t="shared" si="1"/>
        <v>10.518263515200001</v>
      </c>
      <c r="AE10">
        <v>0</v>
      </c>
      <c r="AF10" s="26"/>
      <c r="AG10">
        <f t="shared" si="2"/>
        <v>10.518263515200001</v>
      </c>
      <c r="AI10" s="75">
        <f>PXIL!M10</f>
        <v>0</v>
      </c>
      <c r="AJ10" s="75">
        <f>PXIL!S10</f>
        <v>0</v>
      </c>
      <c r="AK10" s="75">
        <f>RTM_IEX!M10</f>
        <v>0</v>
      </c>
      <c r="AL10" s="75">
        <f>RTM_IEX!S10</f>
        <v>0</v>
      </c>
      <c r="AM10" s="75">
        <f>RTM_PXI!M10</f>
        <v>0</v>
      </c>
      <c r="AN10" s="75">
        <f>RTM_PXI!S10</f>
        <v>0</v>
      </c>
      <c r="AO10" s="192">
        <f>GDAM_IEX!M10</f>
        <v>0</v>
      </c>
      <c r="AP10" s="192">
        <f>GDAM_IEX!S10</f>
        <v>0</v>
      </c>
      <c r="AQ10" s="192">
        <f>GDAM_PXI!M10</f>
        <v>0</v>
      </c>
      <c r="AR10" s="192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NRail_ISGS_exbus!BB11</f>
        <v>10.316331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SUMPRODUCT(LTA!F11:AJ11,LTA!F$101:AJ$101,LTA!F$108:AJ$108)</f>
        <v>0</v>
      </c>
      <c r="U11" s="78">
        <f>SUMPRODUCT(LTA!F11:AJ11,LTA!F$102:AJ$102,LTA!F$108:AJ$108)</f>
        <v>0</v>
      </c>
      <c r="V11" s="108">
        <f>SUMPRODUCT(MTOA!B11:G11,MTOA!B$102:G$102,MTOA!B$108:G$108)</f>
        <v>0</v>
      </c>
      <c r="W11" s="108">
        <f>SUMPRODUCT(MTOA!B11:G11,MTOA!B$101:G$101,MTOA!B$108:G$108)</f>
        <v>0</v>
      </c>
      <c r="X11">
        <v>0</v>
      </c>
      <c r="Y11" s="75">
        <f>IEX!M11</f>
        <v>0</v>
      </c>
      <c r="Z11" s="75">
        <f>IEX!S11</f>
        <v>0</v>
      </c>
      <c r="AA11" s="117">
        <f>STOA!M11</f>
        <v>0</v>
      </c>
      <c r="AB11" s="117">
        <f>-STOA!S11</f>
        <v>0</v>
      </c>
      <c r="AC11">
        <f t="shared" si="0"/>
        <v>9.0783712799999999E-2</v>
      </c>
      <c r="AD11">
        <f t="shared" si="1"/>
        <v>10.2255472872</v>
      </c>
      <c r="AE11">
        <v>0</v>
      </c>
      <c r="AF11" s="26"/>
      <c r="AG11">
        <f t="shared" si="2"/>
        <v>10.2255472872</v>
      </c>
      <c r="AI11" s="75">
        <f>PXIL!M11</f>
        <v>0</v>
      </c>
      <c r="AJ11" s="75">
        <f>PXIL!S11</f>
        <v>0</v>
      </c>
      <c r="AK11" s="75">
        <f>RTM_IEX!M11</f>
        <v>0</v>
      </c>
      <c r="AL11" s="75">
        <f>RTM_IEX!S11</f>
        <v>0</v>
      </c>
      <c r="AM11" s="75">
        <f>RTM_PXI!M11</f>
        <v>0</v>
      </c>
      <c r="AN11" s="75">
        <f>RTM_PXI!S11</f>
        <v>0</v>
      </c>
      <c r="AO11" s="192">
        <f>GDAM_IEX!M11</f>
        <v>0</v>
      </c>
      <c r="AP11" s="192">
        <f>GDAM_IEX!S11</f>
        <v>0</v>
      </c>
      <c r="AQ11" s="192">
        <f>GDAM_PXI!M11</f>
        <v>0</v>
      </c>
      <c r="AR11" s="192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NRail_ISGS_exbus!BB12</f>
        <v>12.373645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SUMPRODUCT(LTA!F12:AJ12,LTA!F$101:AJ$101,LTA!F$108:AJ$108)</f>
        <v>0</v>
      </c>
      <c r="U12" s="78">
        <f>SUMPRODUCT(LTA!F12:AJ12,LTA!F$102:AJ$102,LTA!F$108:AJ$108)</f>
        <v>0</v>
      </c>
      <c r="V12" s="108">
        <f>SUMPRODUCT(MTOA!B12:G12,MTOA!B$102:G$102,MTOA!B$108:G$108)</f>
        <v>0</v>
      </c>
      <c r="W12" s="108">
        <f>SUMPRODUCT(MTOA!B12:G12,MTOA!B$101:G$101,MTOA!B$108:G$108)</f>
        <v>0</v>
      </c>
      <c r="X12">
        <v>0</v>
      </c>
      <c r="Y12" s="75">
        <f>IEX!M12</f>
        <v>0</v>
      </c>
      <c r="Z12" s="75">
        <f>IEX!S12</f>
        <v>0</v>
      </c>
      <c r="AA12" s="117">
        <f>STOA!M12</f>
        <v>0</v>
      </c>
      <c r="AB12" s="117">
        <f>-STOA!S12</f>
        <v>0</v>
      </c>
      <c r="AC12">
        <f t="shared" si="0"/>
        <v>0.113992076</v>
      </c>
      <c r="AD12">
        <f t="shared" si="1"/>
        <v>12.839652923999999</v>
      </c>
      <c r="AE12">
        <v>0</v>
      </c>
      <c r="AF12" s="26"/>
      <c r="AG12">
        <f t="shared" si="2"/>
        <v>12.839652923999999</v>
      </c>
      <c r="AI12" s="75">
        <f>PXIL!M12</f>
        <v>0</v>
      </c>
      <c r="AJ12" s="75">
        <f>PXIL!S12</f>
        <v>0</v>
      </c>
      <c r="AK12" s="75">
        <f>RTM_IEX!M12</f>
        <v>0.57999999999999996</v>
      </c>
      <c r="AL12" s="75">
        <f>RTM_IEX!S12</f>
        <v>0</v>
      </c>
      <c r="AM12" s="75">
        <f>RTM_PXI!M12</f>
        <v>0</v>
      </c>
      <c r="AN12" s="75">
        <f>RTM_PXI!S12</f>
        <v>0</v>
      </c>
      <c r="AO12" s="192">
        <f>GDAM_IEX!M12</f>
        <v>0</v>
      </c>
      <c r="AP12" s="192">
        <f>GDAM_IEX!S12</f>
        <v>0</v>
      </c>
      <c r="AQ12" s="192">
        <f>GDAM_PXI!M12</f>
        <v>0</v>
      </c>
      <c r="AR12" s="192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NRail_ISGS_exbus!BB13</f>
        <v>9.7074839999999991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SUMPRODUCT(LTA!F13:AJ13,LTA!F$101:AJ$101,LTA!F$108:AJ$108)</f>
        <v>0</v>
      </c>
      <c r="U13" s="78">
        <f>SUMPRODUCT(LTA!F13:AJ13,LTA!F$102:AJ$102,LTA!F$108:AJ$108)</f>
        <v>0</v>
      </c>
      <c r="V13" s="108">
        <f>SUMPRODUCT(MTOA!B13:G13,MTOA!B$102:G$102,MTOA!B$108:G$108)</f>
        <v>0</v>
      </c>
      <c r="W13" s="108">
        <f>SUMPRODUCT(MTOA!B13:G13,MTOA!B$101:G$101,MTOA!B$108:G$108)</f>
        <v>0</v>
      </c>
      <c r="X13">
        <v>0</v>
      </c>
      <c r="Y13" s="75">
        <f>IEX!M13</f>
        <v>0</v>
      </c>
      <c r="Z13" s="75">
        <f>IEX!S13</f>
        <v>0</v>
      </c>
      <c r="AA13" s="117">
        <f>STOA!M13</f>
        <v>0</v>
      </c>
      <c r="AB13" s="117">
        <f>-STOA!S13</f>
        <v>0</v>
      </c>
      <c r="AC13">
        <f t="shared" si="0"/>
        <v>8.5425859199999996E-2</v>
      </c>
      <c r="AD13">
        <f t="shared" si="1"/>
        <v>9.6220581407999983</v>
      </c>
      <c r="AE13">
        <v>0</v>
      </c>
      <c r="AF13" s="26"/>
      <c r="AG13">
        <f t="shared" si="2"/>
        <v>9.6220581407999983</v>
      </c>
      <c r="AI13" s="75">
        <f>PXIL!M13</f>
        <v>0</v>
      </c>
      <c r="AJ13" s="75">
        <f>PXIL!S13</f>
        <v>0</v>
      </c>
      <c r="AK13" s="75">
        <f>RTM_IEX!M13</f>
        <v>0</v>
      </c>
      <c r="AL13" s="75">
        <f>RTM_IEX!S13</f>
        <v>0</v>
      </c>
      <c r="AM13" s="75">
        <f>RTM_PXI!M13</f>
        <v>0</v>
      </c>
      <c r="AN13" s="75">
        <f>RTM_PXI!S13</f>
        <v>0</v>
      </c>
      <c r="AO13" s="192">
        <f>GDAM_IEX!M13</f>
        <v>0</v>
      </c>
      <c r="AP13" s="192">
        <f>GDAM_IEX!S13</f>
        <v>0</v>
      </c>
      <c r="AQ13" s="192">
        <f>GDAM_PXI!M13</f>
        <v>0</v>
      </c>
      <c r="AR13" s="192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NRail_ISGS_exbus!BB14</f>
        <v>12.295089000000001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SUMPRODUCT(LTA!F14:AJ14,LTA!F$101:AJ$101,LTA!F$108:AJ$108)</f>
        <v>0</v>
      </c>
      <c r="U14" s="78">
        <f>SUMPRODUCT(LTA!F14:AJ14,LTA!F$102:AJ$102,LTA!F$108:AJ$108)</f>
        <v>0</v>
      </c>
      <c r="V14" s="108">
        <f>SUMPRODUCT(MTOA!B14:G14,MTOA!B$102:G$102,MTOA!B$108:G$108)</f>
        <v>0</v>
      </c>
      <c r="W14" s="108">
        <f>SUMPRODUCT(MTOA!B14:G14,MTOA!B$101:G$101,MTOA!B$108:G$108)</f>
        <v>0</v>
      </c>
      <c r="X14">
        <v>0</v>
      </c>
      <c r="Y14" s="75">
        <f>IEX!M14</f>
        <v>0</v>
      </c>
      <c r="Z14" s="75">
        <f>IEX!S14</f>
        <v>0</v>
      </c>
      <c r="AA14" s="117">
        <f>STOA!M14</f>
        <v>0</v>
      </c>
      <c r="AB14" s="117">
        <f>-STOA!S14</f>
        <v>0</v>
      </c>
      <c r="AC14">
        <f t="shared" si="0"/>
        <v>0.10819678320000001</v>
      </c>
      <c r="AD14">
        <f t="shared" si="1"/>
        <v>12.1868922168</v>
      </c>
      <c r="AE14">
        <v>0</v>
      </c>
      <c r="AF14" s="26"/>
      <c r="AG14">
        <f t="shared" si="2"/>
        <v>12.1868922168</v>
      </c>
      <c r="AI14" s="75">
        <f>PXIL!M14</f>
        <v>0</v>
      </c>
      <c r="AJ14" s="75">
        <f>PXIL!S14</f>
        <v>0</v>
      </c>
      <c r="AK14" s="75">
        <f>RTM_IEX!M14</f>
        <v>0</v>
      </c>
      <c r="AL14" s="75">
        <f>RTM_IEX!S14</f>
        <v>0</v>
      </c>
      <c r="AM14" s="75">
        <f>RTM_PXI!M14</f>
        <v>0</v>
      </c>
      <c r="AN14" s="75">
        <f>RTM_PXI!S14</f>
        <v>0</v>
      </c>
      <c r="AO14" s="192">
        <f>GDAM_IEX!M14</f>
        <v>0</v>
      </c>
      <c r="AP14" s="192">
        <f>GDAM_IEX!S14</f>
        <v>0</v>
      </c>
      <c r="AQ14" s="192">
        <f>GDAM_PXI!M14</f>
        <v>0</v>
      </c>
      <c r="AR14" s="192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NRail_ISGS_exbus!BB15</f>
        <v>13.484101000000001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SUMPRODUCT(LTA!F15:AJ15,LTA!F$101:AJ$101,LTA!F$108:AJ$108)</f>
        <v>0</v>
      </c>
      <c r="U15" s="78">
        <f>SUMPRODUCT(LTA!F15:AJ15,LTA!F$102:AJ$102,LTA!F$108:AJ$108)</f>
        <v>0</v>
      </c>
      <c r="V15" s="108">
        <f>SUMPRODUCT(MTOA!B15:G15,MTOA!B$102:G$102,MTOA!B$108:G$108)</f>
        <v>0</v>
      </c>
      <c r="W15" s="108">
        <f>SUMPRODUCT(MTOA!B15:G15,MTOA!B$101:G$101,MTOA!B$108:G$108)</f>
        <v>0</v>
      </c>
      <c r="X15">
        <v>0</v>
      </c>
      <c r="Y15" s="75">
        <f>IEX!M15</f>
        <v>0</v>
      </c>
      <c r="Z15" s="75">
        <f>IEX!S15</f>
        <v>0</v>
      </c>
      <c r="AA15" s="117">
        <f>STOA!M15</f>
        <v>0</v>
      </c>
      <c r="AB15" s="117">
        <f>-STOA!S15</f>
        <v>0</v>
      </c>
      <c r="AC15">
        <f t="shared" si="0"/>
        <v>0.12033208880000001</v>
      </c>
      <c r="AD15">
        <f t="shared" si="1"/>
        <v>13.553768911200001</v>
      </c>
      <c r="AE15">
        <v>0</v>
      </c>
      <c r="AF15" s="26"/>
      <c r="AG15">
        <f t="shared" si="2"/>
        <v>13.553768911200001</v>
      </c>
      <c r="AI15" s="75">
        <f>PXIL!M15</f>
        <v>0</v>
      </c>
      <c r="AJ15" s="75">
        <f>PXIL!S15</f>
        <v>0</v>
      </c>
      <c r="AK15" s="75">
        <f>RTM_IEX!M15</f>
        <v>0.19</v>
      </c>
      <c r="AL15" s="75">
        <f>RTM_IEX!S15</f>
        <v>0</v>
      </c>
      <c r="AM15" s="75">
        <f>RTM_PXI!M15</f>
        <v>0</v>
      </c>
      <c r="AN15" s="75">
        <f>RTM_PXI!S15</f>
        <v>0</v>
      </c>
      <c r="AO15" s="192">
        <f>GDAM_IEX!M15</f>
        <v>0</v>
      </c>
      <c r="AP15" s="192">
        <f>GDAM_IEX!S15</f>
        <v>0</v>
      </c>
      <c r="AQ15" s="192">
        <f>GDAM_PXI!M15</f>
        <v>0</v>
      </c>
      <c r="AR15" s="192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NRail_ISGS_exbus!BB16</f>
        <v>9.1126590000000007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SUMPRODUCT(LTA!F16:AJ16,LTA!F$101:AJ$101,LTA!F$108:AJ$108)</f>
        <v>0</v>
      </c>
      <c r="U16" s="78">
        <f>SUMPRODUCT(LTA!F16:AJ16,LTA!F$102:AJ$102,LTA!F$108:AJ$108)</f>
        <v>0</v>
      </c>
      <c r="V16" s="108">
        <f>SUMPRODUCT(MTOA!B16:G16,MTOA!B$102:G$102,MTOA!B$108:G$108)</f>
        <v>0</v>
      </c>
      <c r="W16" s="108">
        <f>SUMPRODUCT(MTOA!B16:G16,MTOA!B$101:G$101,MTOA!B$108:G$108)</f>
        <v>0</v>
      </c>
      <c r="X16">
        <v>0</v>
      </c>
      <c r="Y16" s="75">
        <f>IEX!M16</f>
        <v>0</v>
      </c>
      <c r="Z16" s="75">
        <f>IEX!S16</f>
        <v>0</v>
      </c>
      <c r="AA16" s="117">
        <f>STOA!M16</f>
        <v>0</v>
      </c>
      <c r="AB16" s="117">
        <f>-STOA!S16</f>
        <v>0</v>
      </c>
      <c r="AC16">
        <f t="shared" si="0"/>
        <v>8.0191399200000013E-2</v>
      </c>
      <c r="AD16">
        <f t="shared" si="1"/>
        <v>9.0324676008000004</v>
      </c>
      <c r="AE16">
        <v>0</v>
      </c>
      <c r="AF16" s="26"/>
      <c r="AG16">
        <f t="shared" si="2"/>
        <v>9.0324676008000004</v>
      </c>
      <c r="AI16" s="75">
        <f>PXIL!M16</f>
        <v>0</v>
      </c>
      <c r="AJ16" s="75">
        <f>PXIL!S16</f>
        <v>0</v>
      </c>
      <c r="AK16" s="75">
        <f>RTM_IEX!M16</f>
        <v>0</v>
      </c>
      <c r="AL16" s="75">
        <f>RTM_IEX!S16</f>
        <v>0</v>
      </c>
      <c r="AM16" s="75">
        <f>RTM_PXI!M16</f>
        <v>0</v>
      </c>
      <c r="AN16" s="75">
        <f>RTM_PXI!S16</f>
        <v>0</v>
      </c>
      <c r="AO16" s="192">
        <f>GDAM_IEX!M16</f>
        <v>0</v>
      </c>
      <c r="AP16" s="192">
        <f>GDAM_IEX!S16</f>
        <v>0</v>
      </c>
      <c r="AQ16" s="192">
        <f>GDAM_PXI!M16</f>
        <v>0</v>
      </c>
      <c r="AR16" s="192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NRail_ISGS_exbus!BB17</f>
        <v>14.435919999999999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SUMPRODUCT(LTA!F17:AJ17,LTA!F$101:AJ$101,LTA!F$108:AJ$108)</f>
        <v>0</v>
      </c>
      <c r="U17" s="78">
        <f>SUMPRODUCT(LTA!F17:AJ17,LTA!F$102:AJ$102,LTA!F$108:AJ$108)</f>
        <v>0</v>
      </c>
      <c r="V17" s="108">
        <f>SUMPRODUCT(MTOA!B17:G17,MTOA!B$102:G$102,MTOA!B$108:G$108)</f>
        <v>0</v>
      </c>
      <c r="W17" s="108">
        <f>SUMPRODUCT(MTOA!B17:G17,MTOA!B$101:G$101,MTOA!B$108:G$108)</f>
        <v>0</v>
      </c>
      <c r="X17">
        <v>0</v>
      </c>
      <c r="Y17" s="75">
        <f>IEX!M17</f>
        <v>2.98</v>
      </c>
      <c r="Z17" s="75">
        <f>IEX!S17</f>
        <v>0</v>
      </c>
      <c r="AA17" s="117">
        <f>STOA!M17</f>
        <v>0</v>
      </c>
      <c r="AB17" s="117">
        <f>-STOA!S17</f>
        <v>0</v>
      </c>
      <c r="AC17">
        <f t="shared" si="0"/>
        <v>0.15326009600000001</v>
      </c>
      <c r="AD17">
        <f t="shared" si="1"/>
        <v>17.262659904</v>
      </c>
      <c r="AE17">
        <v>0</v>
      </c>
      <c r="AF17" s="26"/>
      <c r="AG17">
        <f t="shared" si="2"/>
        <v>17.262659904</v>
      </c>
      <c r="AI17" s="75">
        <f>PXIL!M17</f>
        <v>0</v>
      </c>
      <c r="AJ17" s="75">
        <f>PXIL!S17</f>
        <v>0</v>
      </c>
      <c r="AK17" s="75">
        <f>RTM_IEX!M17</f>
        <v>0</v>
      </c>
      <c r="AL17" s="75">
        <f>RTM_IEX!S17</f>
        <v>0</v>
      </c>
      <c r="AM17" s="75">
        <f>RTM_PXI!M17</f>
        <v>0</v>
      </c>
      <c r="AN17" s="75">
        <f>RTM_PXI!S17</f>
        <v>0</v>
      </c>
      <c r="AO17" s="192">
        <f>GDAM_IEX!M17</f>
        <v>0</v>
      </c>
      <c r="AP17" s="192">
        <f>GDAM_IEX!S17</f>
        <v>0</v>
      </c>
      <c r="AQ17" s="192">
        <f>GDAM_PXI!M17</f>
        <v>0</v>
      </c>
      <c r="AR17" s="192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NRail_ISGS_exbus!BB18</f>
        <v>14.435919999999999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SUMPRODUCT(LTA!F18:AJ18,LTA!F$101:AJ$101,LTA!F$108:AJ$108)</f>
        <v>0</v>
      </c>
      <c r="U18" s="78">
        <f>SUMPRODUCT(LTA!F18:AJ18,LTA!F$102:AJ$102,LTA!F$108:AJ$108)</f>
        <v>0</v>
      </c>
      <c r="V18" s="108">
        <f>SUMPRODUCT(MTOA!B18:G18,MTOA!B$102:G$102,MTOA!B$108:G$108)</f>
        <v>0</v>
      </c>
      <c r="W18" s="108">
        <f>SUMPRODUCT(MTOA!B18:G18,MTOA!B$101:G$101,MTOA!B$108:G$108)</f>
        <v>0</v>
      </c>
      <c r="X18">
        <v>0</v>
      </c>
      <c r="Y18" s="75">
        <f>IEX!M18</f>
        <v>1.25</v>
      </c>
      <c r="Z18" s="75">
        <f>IEX!S18</f>
        <v>0</v>
      </c>
      <c r="AA18" s="117">
        <f>STOA!M18</f>
        <v>0</v>
      </c>
      <c r="AB18" s="117">
        <f>-STOA!S18</f>
        <v>0</v>
      </c>
      <c r="AC18">
        <f t="shared" si="0"/>
        <v>0.138036096</v>
      </c>
      <c r="AD18">
        <f t="shared" si="1"/>
        <v>15.547883903999999</v>
      </c>
      <c r="AE18">
        <v>0</v>
      </c>
      <c r="AF18" s="26"/>
      <c r="AG18">
        <f t="shared" si="2"/>
        <v>15.547883903999999</v>
      </c>
      <c r="AI18" s="75">
        <f>PXIL!M18</f>
        <v>0</v>
      </c>
      <c r="AJ18" s="75">
        <f>PXIL!S18</f>
        <v>0</v>
      </c>
      <c r="AK18" s="75">
        <f>RTM_IEX!M18</f>
        <v>0</v>
      </c>
      <c r="AL18" s="75">
        <f>RTM_IEX!S18</f>
        <v>0</v>
      </c>
      <c r="AM18" s="75">
        <f>RTM_PXI!M18</f>
        <v>0</v>
      </c>
      <c r="AN18" s="75">
        <f>RTM_PXI!S18</f>
        <v>0</v>
      </c>
      <c r="AO18" s="192">
        <f>GDAM_IEX!M18</f>
        <v>0</v>
      </c>
      <c r="AP18" s="192">
        <f>GDAM_IEX!S18</f>
        <v>0</v>
      </c>
      <c r="AQ18" s="192">
        <f>GDAM_PXI!M18</f>
        <v>0</v>
      </c>
      <c r="AR18" s="192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NRail_ISGS_exbus!BB19</f>
        <v>14.435919999999999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SUMPRODUCT(LTA!F19:AJ19,LTA!F$101:AJ$101,LTA!F$108:AJ$108)</f>
        <v>0</v>
      </c>
      <c r="U19" s="78">
        <f>SUMPRODUCT(LTA!F19:AJ19,LTA!F$102:AJ$102,LTA!F$108:AJ$108)</f>
        <v>0</v>
      </c>
      <c r="V19" s="108">
        <f>SUMPRODUCT(MTOA!B19:G19,MTOA!B$102:G$102,MTOA!B$108:G$108)</f>
        <v>0</v>
      </c>
      <c r="W19" s="108">
        <f>SUMPRODUCT(MTOA!B19:G19,MTOA!B$101:G$101,MTOA!B$108:G$108)</f>
        <v>0</v>
      </c>
      <c r="X19">
        <v>0</v>
      </c>
      <c r="Y19" s="75">
        <f>IEX!M19</f>
        <v>2.89</v>
      </c>
      <c r="Z19" s="75">
        <f>IEX!S19</f>
        <v>0</v>
      </c>
      <c r="AA19" s="117">
        <f>STOA!M19</f>
        <v>0</v>
      </c>
      <c r="AB19" s="117">
        <f>-STOA!S19</f>
        <v>0</v>
      </c>
      <c r="AC19">
        <f t="shared" si="0"/>
        <v>0.152468096</v>
      </c>
      <c r="AD19">
        <f t="shared" si="1"/>
        <v>17.173451904</v>
      </c>
      <c r="AE19">
        <v>0</v>
      </c>
      <c r="AF19" s="26"/>
      <c r="AG19">
        <f t="shared" si="2"/>
        <v>17.173451904</v>
      </c>
      <c r="AI19" s="75">
        <f>PXIL!M19</f>
        <v>0</v>
      </c>
      <c r="AJ19" s="75">
        <f>PXIL!S19</f>
        <v>0</v>
      </c>
      <c r="AK19" s="75">
        <f>RTM_IEX!M19</f>
        <v>0</v>
      </c>
      <c r="AL19" s="75">
        <f>RTM_IEX!S19</f>
        <v>0</v>
      </c>
      <c r="AM19" s="75">
        <f>RTM_PXI!M19</f>
        <v>0</v>
      </c>
      <c r="AN19" s="75">
        <f>RTM_PXI!S19</f>
        <v>0</v>
      </c>
      <c r="AO19" s="192">
        <f>GDAM_IEX!M19</f>
        <v>0</v>
      </c>
      <c r="AP19" s="192">
        <f>GDAM_IEX!S19</f>
        <v>0</v>
      </c>
      <c r="AQ19" s="192">
        <f>GDAM_PXI!M19</f>
        <v>0</v>
      </c>
      <c r="AR19" s="192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NRail_ISGS_exbus!BB20</f>
        <v>14.132277999999999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SUMPRODUCT(LTA!F20:AJ20,LTA!F$101:AJ$101,LTA!F$108:AJ$108)</f>
        <v>0</v>
      </c>
      <c r="U20" s="78">
        <f>SUMPRODUCT(LTA!F20:AJ20,LTA!F$102:AJ$102,LTA!F$108:AJ$108)</f>
        <v>0</v>
      </c>
      <c r="V20" s="108">
        <f>SUMPRODUCT(MTOA!B20:G20,MTOA!B$102:G$102,MTOA!B$108:G$108)</f>
        <v>0</v>
      </c>
      <c r="W20" s="108">
        <f>SUMPRODUCT(MTOA!B20:G20,MTOA!B$101:G$101,MTOA!B$108:G$108)</f>
        <v>0</v>
      </c>
      <c r="X20">
        <v>0</v>
      </c>
      <c r="Y20" s="75">
        <f>IEX!M20</f>
        <v>0</v>
      </c>
      <c r="Z20" s="75">
        <f>IEX!S20</f>
        <v>0</v>
      </c>
      <c r="AA20" s="117">
        <f>STOA!M20</f>
        <v>0</v>
      </c>
      <c r="AB20" s="117">
        <f>-STOA!S20</f>
        <v>0</v>
      </c>
      <c r="AC20">
        <f t="shared" si="0"/>
        <v>0.1243640464</v>
      </c>
      <c r="AD20">
        <f t="shared" si="1"/>
        <v>14.007913953599999</v>
      </c>
      <c r="AE20">
        <v>0</v>
      </c>
      <c r="AF20" s="26"/>
      <c r="AG20">
        <f t="shared" si="2"/>
        <v>14.007913953599999</v>
      </c>
      <c r="AI20" s="75">
        <f>PXIL!M20</f>
        <v>0</v>
      </c>
      <c r="AJ20" s="75">
        <f>PXIL!S20</f>
        <v>0</v>
      </c>
      <c r="AK20" s="75">
        <f>RTM_IEX!M20</f>
        <v>0</v>
      </c>
      <c r="AL20" s="75">
        <f>RTM_IEX!S20</f>
        <v>0</v>
      </c>
      <c r="AM20" s="75">
        <f>RTM_PXI!M20</f>
        <v>0</v>
      </c>
      <c r="AN20" s="75">
        <f>RTM_PXI!S20</f>
        <v>0</v>
      </c>
      <c r="AO20" s="192">
        <f>GDAM_IEX!M20</f>
        <v>0</v>
      </c>
      <c r="AP20" s="192">
        <f>GDAM_IEX!S20</f>
        <v>0</v>
      </c>
      <c r="AQ20" s="192">
        <f>GDAM_PXI!M20</f>
        <v>0</v>
      </c>
      <c r="AR20" s="192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NRail_ISGS_exbus!BB21</f>
        <v>14.435919999999999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SUMPRODUCT(LTA!F21:AJ21,LTA!F$101:AJ$101,LTA!F$108:AJ$108)</f>
        <v>0</v>
      </c>
      <c r="U21" s="78">
        <f>SUMPRODUCT(LTA!F21:AJ21,LTA!F$102:AJ$102,LTA!F$108:AJ$108)</f>
        <v>0</v>
      </c>
      <c r="V21" s="108">
        <f>SUMPRODUCT(MTOA!B21:G21,MTOA!B$102:G$102,MTOA!B$108:G$108)</f>
        <v>0</v>
      </c>
      <c r="W21" s="108">
        <f>SUMPRODUCT(MTOA!B21:G21,MTOA!B$101:G$101,MTOA!B$108:G$108)</f>
        <v>0</v>
      </c>
      <c r="X21">
        <v>0</v>
      </c>
      <c r="Y21" s="75">
        <f>IEX!M21</f>
        <v>2.12</v>
      </c>
      <c r="Z21" s="75">
        <f>IEX!S21</f>
        <v>0</v>
      </c>
      <c r="AA21" s="117">
        <f>STOA!M21</f>
        <v>0</v>
      </c>
      <c r="AB21" s="117">
        <f>-STOA!S21</f>
        <v>0</v>
      </c>
      <c r="AC21">
        <f t="shared" si="0"/>
        <v>0.14569209600000002</v>
      </c>
      <c r="AD21">
        <f t="shared" si="1"/>
        <v>16.410227903999999</v>
      </c>
      <c r="AE21">
        <v>0</v>
      </c>
      <c r="AF21" s="26"/>
      <c r="AG21">
        <f t="shared" si="2"/>
        <v>16.410227903999999</v>
      </c>
      <c r="AI21" s="75">
        <f>PXIL!M21</f>
        <v>0</v>
      </c>
      <c r="AJ21" s="75">
        <f>PXIL!S21</f>
        <v>0</v>
      </c>
      <c r="AK21" s="75">
        <f>RTM_IEX!M21</f>
        <v>0</v>
      </c>
      <c r="AL21" s="75">
        <f>RTM_IEX!S21</f>
        <v>0</v>
      </c>
      <c r="AM21" s="75">
        <f>RTM_PXI!M21</f>
        <v>0</v>
      </c>
      <c r="AN21" s="75">
        <f>RTM_PXI!S21</f>
        <v>0</v>
      </c>
      <c r="AO21" s="192">
        <f>GDAM_IEX!M21</f>
        <v>0</v>
      </c>
      <c r="AP21" s="192">
        <f>GDAM_IEX!S21</f>
        <v>0</v>
      </c>
      <c r="AQ21" s="192">
        <f>GDAM_PXI!M21</f>
        <v>0</v>
      </c>
      <c r="AR21" s="192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NRail_ISGS_exbus!BB22</f>
        <v>14.435919999999999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SUMPRODUCT(LTA!F22:AJ22,LTA!F$101:AJ$101,LTA!F$108:AJ$108)</f>
        <v>0</v>
      </c>
      <c r="U22" s="78">
        <f>SUMPRODUCT(LTA!F22:AJ22,LTA!F$102:AJ$102,LTA!F$108:AJ$108)</f>
        <v>0</v>
      </c>
      <c r="V22" s="108">
        <f>SUMPRODUCT(MTOA!B22:G22,MTOA!B$102:G$102,MTOA!B$108:G$108)</f>
        <v>0</v>
      </c>
      <c r="W22" s="108">
        <f>SUMPRODUCT(MTOA!B22:G22,MTOA!B$101:G$101,MTOA!B$108:G$108)</f>
        <v>0</v>
      </c>
      <c r="X22">
        <v>0</v>
      </c>
      <c r="Y22" s="75">
        <f>IEX!M22</f>
        <v>2.79</v>
      </c>
      <c r="Z22" s="75">
        <f>IEX!S22</f>
        <v>0</v>
      </c>
      <c r="AA22" s="117">
        <f>STOA!M22</f>
        <v>0</v>
      </c>
      <c r="AB22" s="117">
        <f>-STOA!S22</f>
        <v>0</v>
      </c>
      <c r="AC22">
        <f t="shared" si="0"/>
        <v>0.15158809600000001</v>
      </c>
      <c r="AD22">
        <f t="shared" si="1"/>
        <v>17.074331903999997</v>
      </c>
      <c r="AE22">
        <v>0</v>
      </c>
      <c r="AF22" s="26"/>
      <c r="AG22">
        <f t="shared" si="2"/>
        <v>17.074331903999997</v>
      </c>
      <c r="AI22" s="75">
        <f>PXIL!M22</f>
        <v>0</v>
      </c>
      <c r="AJ22" s="75">
        <f>PXIL!S22</f>
        <v>0</v>
      </c>
      <c r="AK22" s="75">
        <f>RTM_IEX!M22</f>
        <v>0</v>
      </c>
      <c r="AL22" s="75">
        <f>RTM_IEX!S22</f>
        <v>0</v>
      </c>
      <c r="AM22" s="75">
        <f>RTM_PXI!M22</f>
        <v>0</v>
      </c>
      <c r="AN22" s="75">
        <f>RTM_PXI!S22</f>
        <v>0</v>
      </c>
      <c r="AO22" s="192">
        <f>GDAM_IEX!M22</f>
        <v>0</v>
      </c>
      <c r="AP22" s="192">
        <f>GDAM_IEX!S22</f>
        <v>0</v>
      </c>
      <c r="AQ22" s="192">
        <f>GDAM_PXI!M22</f>
        <v>0</v>
      </c>
      <c r="AR22" s="192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NRail_ISGS_exbus!BB23</f>
        <v>14.140877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SUMPRODUCT(LTA!F23:AJ23,LTA!F$101:AJ$101,LTA!F$108:AJ$108)</f>
        <v>0</v>
      </c>
      <c r="U23" s="78">
        <f>SUMPRODUCT(LTA!F23:AJ23,LTA!F$102:AJ$102,LTA!F$108:AJ$108)</f>
        <v>0</v>
      </c>
      <c r="V23" s="108">
        <f>SUMPRODUCT(MTOA!B23:G23,MTOA!B$102:G$102,MTOA!B$108:G$108)</f>
        <v>0</v>
      </c>
      <c r="W23" s="108">
        <f>SUMPRODUCT(MTOA!B23:G23,MTOA!B$101:G$101,MTOA!B$108:G$108)</f>
        <v>0</v>
      </c>
      <c r="X23">
        <v>0</v>
      </c>
      <c r="Y23" s="75">
        <f>IEX!M23</f>
        <v>0</v>
      </c>
      <c r="Z23" s="75">
        <f>IEX!S23</f>
        <v>0</v>
      </c>
      <c r="AA23" s="117">
        <f>STOA!M23</f>
        <v>0</v>
      </c>
      <c r="AB23" s="117">
        <f>-STOA!S23</f>
        <v>0</v>
      </c>
      <c r="AC23">
        <f t="shared" si="0"/>
        <v>0.1244397176</v>
      </c>
      <c r="AD23">
        <f t="shared" si="1"/>
        <v>14.0164372824</v>
      </c>
      <c r="AE23">
        <v>0</v>
      </c>
      <c r="AF23" s="26"/>
      <c r="AG23">
        <f t="shared" si="2"/>
        <v>14.0164372824</v>
      </c>
      <c r="AI23" s="75">
        <f>PXIL!M23</f>
        <v>0</v>
      </c>
      <c r="AJ23" s="75">
        <f>PXIL!S23</f>
        <v>0</v>
      </c>
      <c r="AK23" s="75">
        <f>RTM_IEX!M23</f>
        <v>0</v>
      </c>
      <c r="AL23" s="75">
        <f>RTM_IEX!S23</f>
        <v>0</v>
      </c>
      <c r="AM23" s="75">
        <f>RTM_PXI!M23</f>
        <v>0</v>
      </c>
      <c r="AN23" s="75">
        <f>RTM_PXI!S23</f>
        <v>0</v>
      </c>
      <c r="AO23" s="192">
        <f>GDAM_IEX!M23</f>
        <v>0</v>
      </c>
      <c r="AP23" s="192">
        <f>GDAM_IEX!S23</f>
        <v>0</v>
      </c>
      <c r="AQ23" s="192">
        <f>GDAM_PXI!M23</f>
        <v>0</v>
      </c>
      <c r="AR23" s="192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NRail_ISGS_exbus!BB24</f>
        <v>14.435919999999999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SUMPRODUCT(LTA!F24:AJ24,LTA!F$101:AJ$101,LTA!F$108:AJ$108)</f>
        <v>0</v>
      </c>
      <c r="U24" s="78">
        <f>SUMPRODUCT(LTA!F24:AJ24,LTA!F$102:AJ$102,LTA!F$108:AJ$108)</f>
        <v>0</v>
      </c>
      <c r="V24" s="108">
        <f>SUMPRODUCT(MTOA!B24:G24,MTOA!B$102:G$102,MTOA!B$108:G$108)</f>
        <v>0</v>
      </c>
      <c r="W24" s="108">
        <f>SUMPRODUCT(MTOA!B24:G24,MTOA!B$101:G$101,MTOA!B$108:G$108)</f>
        <v>0</v>
      </c>
      <c r="X24">
        <v>0</v>
      </c>
      <c r="Y24" s="75">
        <f>IEX!M24</f>
        <v>2.7</v>
      </c>
      <c r="Z24" s="75">
        <f>IEX!S24</f>
        <v>0</v>
      </c>
      <c r="AA24" s="117">
        <f>STOA!M24</f>
        <v>0</v>
      </c>
      <c r="AB24" s="117">
        <f>-STOA!S24</f>
        <v>0</v>
      </c>
      <c r="AC24">
        <f t="shared" si="0"/>
        <v>0.15079609599999999</v>
      </c>
      <c r="AD24">
        <f t="shared" si="1"/>
        <v>16.985123903999998</v>
      </c>
      <c r="AE24">
        <v>0</v>
      </c>
      <c r="AF24" s="26"/>
      <c r="AG24">
        <f t="shared" si="2"/>
        <v>16.985123903999998</v>
      </c>
      <c r="AI24" s="75">
        <f>PXIL!M24</f>
        <v>0</v>
      </c>
      <c r="AJ24" s="75">
        <f>PXIL!S24</f>
        <v>0</v>
      </c>
      <c r="AK24" s="75">
        <f>RTM_IEX!M24</f>
        <v>0</v>
      </c>
      <c r="AL24" s="75">
        <f>RTM_IEX!S24</f>
        <v>0</v>
      </c>
      <c r="AM24" s="75">
        <f>RTM_PXI!M24</f>
        <v>0</v>
      </c>
      <c r="AN24" s="75">
        <f>RTM_PXI!S24</f>
        <v>0</v>
      </c>
      <c r="AO24" s="192">
        <f>GDAM_IEX!M24</f>
        <v>0</v>
      </c>
      <c r="AP24" s="192">
        <f>GDAM_IEX!S24</f>
        <v>0</v>
      </c>
      <c r="AQ24" s="192">
        <f>GDAM_PXI!M24</f>
        <v>0</v>
      </c>
      <c r="AR24" s="192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NRail_ISGS_exbus!BB25</f>
        <v>14.435919999999999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SUMPRODUCT(LTA!F25:AJ25,LTA!F$101:AJ$101,LTA!F$108:AJ$108)</f>
        <v>0</v>
      </c>
      <c r="U25" s="78">
        <f>SUMPRODUCT(LTA!F25:AJ25,LTA!F$102:AJ$102,LTA!F$108:AJ$108)</f>
        <v>0</v>
      </c>
      <c r="V25" s="108">
        <f>SUMPRODUCT(MTOA!B25:G25,MTOA!B$102:G$102,MTOA!B$108:G$108)</f>
        <v>0</v>
      </c>
      <c r="W25" s="108">
        <f>SUMPRODUCT(MTOA!B25:G25,MTOA!B$101:G$101,MTOA!B$108:G$108)</f>
        <v>0</v>
      </c>
      <c r="X25">
        <v>0</v>
      </c>
      <c r="Y25" s="75">
        <f>IEX!M25</f>
        <v>3.66</v>
      </c>
      <c r="Z25" s="75">
        <f>IEX!S25</f>
        <v>0</v>
      </c>
      <c r="AA25" s="117">
        <f>STOA!M25</f>
        <v>0</v>
      </c>
      <c r="AB25" s="117">
        <f>-STOA!S25</f>
        <v>0</v>
      </c>
      <c r="AC25">
        <f t="shared" si="0"/>
        <v>0.159244096</v>
      </c>
      <c r="AD25">
        <f t="shared" si="1"/>
        <v>17.936675904000001</v>
      </c>
      <c r="AE25">
        <v>0</v>
      </c>
      <c r="AF25" s="26"/>
      <c r="AG25">
        <f t="shared" si="2"/>
        <v>17.936675904000001</v>
      </c>
      <c r="AI25" s="75">
        <f>PXIL!M25</f>
        <v>0</v>
      </c>
      <c r="AJ25" s="75">
        <f>PXIL!S25</f>
        <v>0</v>
      </c>
      <c r="AK25" s="75">
        <f>RTM_IEX!M25</f>
        <v>0</v>
      </c>
      <c r="AL25" s="75">
        <f>RTM_IEX!S25</f>
        <v>0</v>
      </c>
      <c r="AM25" s="75">
        <f>RTM_PXI!M25</f>
        <v>0</v>
      </c>
      <c r="AN25" s="75">
        <f>RTM_PXI!S25</f>
        <v>0</v>
      </c>
      <c r="AO25" s="192">
        <f>GDAM_IEX!M25</f>
        <v>0</v>
      </c>
      <c r="AP25" s="192">
        <f>GDAM_IEX!S25</f>
        <v>0</v>
      </c>
      <c r="AQ25" s="192">
        <f>GDAM_PXI!M25</f>
        <v>0</v>
      </c>
      <c r="AR25" s="192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NRail_ISGS_exbus!BB26</f>
        <v>14.435919999999999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SUMPRODUCT(LTA!F26:AJ26,LTA!F$101:AJ$101,LTA!F$108:AJ$108)</f>
        <v>0</v>
      </c>
      <c r="U26" s="78">
        <f>SUMPRODUCT(LTA!F26:AJ26,LTA!F$102:AJ$102,LTA!F$108:AJ$108)</f>
        <v>0</v>
      </c>
      <c r="V26" s="108">
        <f>SUMPRODUCT(MTOA!B26:G26,MTOA!B$102:G$102,MTOA!B$108:G$108)</f>
        <v>0</v>
      </c>
      <c r="W26" s="108">
        <f>SUMPRODUCT(MTOA!B26:G26,MTOA!B$101:G$101,MTOA!B$108:G$108)</f>
        <v>0</v>
      </c>
      <c r="X26">
        <v>0</v>
      </c>
      <c r="Y26" s="75">
        <f>IEX!M26</f>
        <v>4.91</v>
      </c>
      <c r="Z26" s="75">
        <f>IEX!S26</f>
        <v>0</v>
      </c>
      <c r="AA26" s="117">
        <f>STOA!M26</f>
        <v>0</v>
      </c>
      <c r="AB26" s="117">
        <f>-STOA!S26</f>
        <v>0</v>
      </c>
      <c r="AC26">
        <f t="shared" si="0"/>
        <v>0.17024409600000001</v>
      </c>
      <c r="AD26">
        <f t="shared" si="1"/>
        <v>19.175675903999998</v>
      </c>
      <c r="AE26">
        <v>0</v>
      </c>
      <c r="AF26" s="26"/>
      <c r="AG26">
        <f t="shared" si="2"/>
        <v>19.175675903999998</v>
      </c>
      <c r="AI26" s="75">
        <f>PXIL!M26</f>
        <v>0</v>
      </c>
      <c r="AJ26" s="75">
        <f>PXIL!S26</f>
        <v>0</v>
      </c>
      <c r="AK26" s="75">
        <f>RTM_IEX!M26</f>
        <v>0</v>
      </c>
      <c r="AL26" s="75">
        <f>RTM_IEX!S26</f>
        <v>0</v>
      </c>
      <c r="AM26" s="75">
        <f>RTM_PXI!M26</f>
        <v>0</v>
      </c>
      <c r="AN26" s="75">
        <f>RTM_PXI!S26</f>
        <v>0</v>
      </c>
      <c r="AO26" s="192">
        <f>GDAM_IEX!M26</f>
        <v>0</v>
      </c>
      <c r="AP26" s="192">
        <f>GDAM_IEX!S26</f>
        <v>0</v>
      </c>
      <c r="AQ26" s="192">
        <f>GDAM_PXI!M26</f>
        <v>0</v>
      </c>
      <c r="AR26" s="192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NRail_ISGS_exbus!BB27</f>
        <v>14.435919999999999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SUMPRODUCT(LTA!F27:AJ27,LTA!F$101:AJ$101,LTA!F$108:AJ$108)</f>
        <v>0</v>
      </c>
      <c r="U27" s="78">
        <f>SUMPRODUCT(LTA!F27:AJ27,LTA!F$102:AJ$102,LTA!F$108:AJ$108)</f>
        <v>0</v>
      </c>
      <c r="V27" s="108">
        <f>SUMPRODUCT(MTOA!B27:G27,MTOA!B$102:G$102,MTOA!B$108:G$108)</f>
        <v>0</v>
      </c>
      <c r="W27" s="108">
        <f>SUMPRODUCT(MTOA!B27:G27,MTOA!B$101:G$101,MTOA!B$108:G$108)</f>
        <v>0</v>
      </c>
      <c r="X27">
        <v>0</v>
      </c>
      <c r="Y27" s="75">
        <f>IEX!M27</f>
        <v>2.89</v>
      </c>
      <c r="Z27" s="75">
        <f>IEX!S27</f>
        <v>0</v>
      </c>
      <c r="AA27" s="117">
        <f>STOA!M27</f>
        <v>0</v>
      </c>
      <c r="AB27" s="117">
        <f>-STOA!S27</f>
        <v>0</v>
      </c>
      <c r="AC27">
        <f t="shared" si="0"/>
        <v>0.152468096</v>
      </c>
      <c r="AD27">
        <f t="shared" si="1"/>
        <v>17.173451904</v>
      </c>
      <c r="AE27">
        <v>0</v>
      </c>
      <c r="AF27" s="26"/>
      <c r="AG27">
        <f t="shared" si="2"/>
        <v>17.173451904</v>
      </c>
      <c r="AI27" s="75">
        <f>PXIL!M27</f>
        <v>0</v>
      </c>
      <c r="AJ27" s="75">
        <f>PXIL!S27</f>
        <v>0</v>
      </c>
      <c r="AK27" s="75">
        <f>RTM_IEX!M27</f>
        <v>0</v>
      </c>
      <c r="AL27" s="75">
        <f>RTM_IEX!S27</f>
        <v>0</v>
      </c>
      <c r="AM27" s="75">
        <f>RTM_PXI!M27</f>
        <v>0</v>
      </c>
      <c r="AN27" s="75">
        <f>RTM_PXI!S27</f>
        <v>0</v>
      </c>
      <c r="AO27" s="192">
        <f>GDAM_IEX!M27</f>
        <v>0</v>
      </c>
      <c r="AP27" s="192">
        <f>GDAM_IEX!S27</f>
        <v>0</v>
      </c>
      <c r="AQ27" s="192">
        <f>GDAM_PXI!M27</f>
        <v>0</v>
      </c>
      <c r="AR27" s="192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NRail_ISGS_exbus!BB28</f>
        <v>14.435919999999999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SUMPRODUCT(LTA!F28:AJ28,LTA!F$101:AJ$101,LTA!F$108:AJ$108)</f>
        <v>0</v>
      </c>
      <c r="U28" s="78">
        <f>SUMPRODUCT(LTA!F28:AJ28,LTA!F$102:AJ$102,LTA!F$108:AJ$108)</f>
        <v>0</v>
      </c>
      <c r="V28" s="108">
        <f>SUMPRODUCT(MTOA!B28:G28,MTOA!B$102:G$102,MTOA!B$108:G$108)</f>
        <v>0</v>
      </c>
      <c r="W28" s="108">
        <f>SUMPRODUCT(MTOA!B28:G28,MTOA!B$101:G$101,MTOA!B$108:G$108)</f>
        <v>0</v>
      </c>
      <c r="X28">
        <v>0</v>
      </c>
      <c r="Y28" s="75">
        <f>IEX!M28</f>
        <v>4.72</v>
      </c>
      <c r="Z28" s="75">
        <f>IEX!S28</f>
        <v>0</v>
      </c>
      <c r="AA28" s="117">
        <f>STOA!M28</f>
        <v>0</v>
      </c>
      <c r="AB28" s="117">
        <f>-STOA!S28</f>
        <v>0</v>
      </c>
      <c r="AC28">
        <f t="shared" si="0"/>
        <v>0.168572096</v>
      </c>
      <c r="AD28">
        <f t="shared" si="1"/>
        <v>18.987347904</v>
      </c>
      <c r="AE28">
        <v>0</v>
      </c>
      <c r="AF28" s="26"/>
      <c r="AG28">
        <f t="shared" si="2"/>
        <v>18.987347904</v>
      </c>
      <c r="AI28" s="75">
        <f>PXIL!M28</f>
        <v>0</v>
      </c>
      <c r="AJ28" s="75">
        <f>PXIL!S28</f>
        <v>0</v>
      </c>
      <c r="AK28" s="75">
        <f>RTM_IEX!M28</f>
        <v>0</v>
      </c>
      <c r="AL28" s="75">
        <f>RTM_IEX!S28</f>
        <v>0</v>
      </c>
      <c r="AM28" s="75">
        <f>RTM_PXI!M28</f>
        <v>0</v>
      </c>
      <c r="AN28" s="75">
        <f>RTM_PXI!S28</f>
        <v>0</v>
      </c>
      <c r="AO28" s="192">
        <f>GDAM_IEX!M28</f>
        <v>0</v>
      </c>
      <c r="AP28" s="192">
        <f>GDAM_IEX!S28</f>
        <v>0</v>
      </c>
      <c r="AQ28" s="192">
        <f>GDAM_PXI!M28</f>
        <v>0</v>
      </c>
      <c r="AR28" s="192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NRail_ISGS_exbus!BB29</f>
        <v>14.435919999999999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SUMPRODUCT(LTA!F29:AJ29,LTA!F$101:AJ$101,LTA!F$108:AJ$108)</f>
        <v>0</v>
      </c>
      <c r="U29" s="78">
        <f>SUMPRODUCT(LTA!F29:AJ29,LTA!F$102:AJ$102,LTA!F$108:AJ$108)</f>
        <v>0</v>
      </c>
      <c r="V29" s="108">
        <f>SUMPRODUCT(MTOA!B29:G29,MTOA!B$102:G$102,MTOA!B$108:G$108)</f>
        <v>0</v>
      </c>
      <c r="W29" s="108">
        <f>SUMPRODUCT(MTOA!B29:G29,MTOA!B$101:G$101,MTOA!B$108:G$108)</f>
        <v>0</v>
      </c>
      <c r="X29">
        <v>0</v>
      </c>
      <c r="Y29" s="75">
        <f>IEX!M29</f>
        <v>6.16</v>
      </c>
      <c r="Z29" s="75">
        <f>IEX!S29</f>
        <v>0</v>
      </c>
      <c r="AA29" s="117">
        <f>STOA!M29</f>
        <v>0</v>
      </c>
      <c r="AB29" s="117">
        <f>-STOA!S29</f>
        <v>0</v>
      </c>
      <c r="AC29">
        <f t="shared" si="0"/>
        <v>0.18124409599999999</v>
      </c>
      <c r="AD29">
        <f t="shared" si="1"/>
        <v>20.414675903999999</v>
      </c>
      <c r="AE29">
        <v>0</v>
      </c>
      <c r="AF29" s="26"/>
      <c r="AG29">
        <f t="shared" si="2"/>
        <v>20.414675903999999</v>
      </c>
      <c r="AI29" s="75">
        <f>PXIL!M29</f>
        <v>0</v>
      </c>
      <c r="AJ29" s="75">
        <f>PXIL!S29</f>
        <v>0</v>
      </c>
      <c r="AK29" s="75">
        <f>RTM_IEX!M29</f>
        <v>0</v>
      </c>
      <c r="AL29" s="75">
        <f>RTM_IEX!S29</f>
        <v>0</v>
      </c>
      <c r="AM29" s="75">
        <f>RTM_PXI!M29</f>
        <v>0</v>
      </c>
      <c r="AN29" s="75">
        <f>RTM_PXI!S29</f>
        <v>0</v>
      </c>
      <c r="AO29" s="192">
        <f>GDAM_IEX!M29</f>
        <v>0</v>
      </c>
      <c r="AP29" s="192">
        <f>GDAM_IEX!S29</f>
        <v>0</v>
      </c>
      <c r="AQ29" s="192">
        <f>GDAM_PXI!M29</f>
        <v>0</v>
      </c>
      <c r="AR29" s="192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NRail_ISGS_exbus!BB30</f>
        <v>13.348494000000001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SUMPRODUCT(LTA!F30:AJ30,LTA!F$101:AJ$101,LTA!F$108:AJ$108)</f>
        <v>0</v>
      </c>
      <c r="U30" s="78">
        <f>SUMPRODUCT(LTA!F30:AJ30,LTA!F$102:AJ$102,LTA!F$108:AJ$108)</f>
        <v>0</v>
      </c>
      <c r="V30" s="108">
        <f>SUMPRODUCT(MTOA!B30:G30,MTOA!B$102:G$102,MTOA!B$108:G$108)</f>
        <v>0</v>
      </c>
      <c r="W30" s="108">
        <f>SUMPRODUCT(MTOA!B30:G30,MTOA!B$101:G$101,MTOA!B$108:G$108)</f>
        <v>0</v>
      </c>
      <c r="X30">
        <v>0</v>
      </c>
      <c r="Y30" s="75">
        <f>IEX!M30</f>
        <v>0</v>
      </c>
      <c r="Z30" s="75">
        <f>IEX!S30</f>
        <v>0</v>
      </c>
      <c r="AA30" s="117">
        <f>STOA!M30</f>
        <v>0</v>
      </c>
      <c r="AB30" s="117">
        <f>-STOA!S30</f>
        <v>0</v>
      </c>
      <c r="AC30">
        <f t="shared" si="0"/>
        <v>0.11746674720000001</v>
      </c>
      <c r="AD30">
        <f t="shared" si="1"/>
        <v>13.231027252800001</v>
      </c>
      <c r="AE30">
        <v>0</v>
      </c>
      <c r="AF30" s="26"/>
      <c r="AG30">
        <f t="shared" si="2"/>
        <v>13.231027252800001</v>
      </c>
      <c r="AI30" s="75">
        <f>PXIL!M30</f>
        <v>0</v>
      </c>
      <c r="AJ30" s="75">
        <f>PXIL!S30</f>
        <v>0</v>
      </c>
      <c r="AK30" s="75">
        <f>RTM_IEX!M30</f>
        <v>0</v>
      </c>
      <c r="AL30" s="75">
        <f>RTM_IEX!S30</f>
        <v>0</v>
      </c>
      <c r="AM30" s="75">
        <f>RTM_PXI!M30</f>
        <v>0</v>
      </c>
      <c r="AN30" s="75">
        <f>RTM_PXI!S30</f>
        <v>0</v>
      </c>
      <c r="AO30" s="192">
        <f>GDAM_IEX!M30</f>
        <v>0</v>
      </c>
      <c r="AP30" s="192">
        <f>GDAM_IEX!S30</f>
        <v>0</v>
      </c>
      <c r="AQ30" s="192">
        <f>GDAM_PXI!M30</f>
        <v>0</v>
      </c>
      <c r="AR30" s="192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NRail_ISGS_exbus!BB31</f>
        <v>14.435919999999999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SUMPRODUCT(LTA!F31:AJ31,LTA!F$101:AJ$101,LTA!F$108:AJ$108)</f>
        <v>0</v>
      </c>
      <c r="U31" s="78">
        <f>SUMPRODUCT(LTA!F31:AJ31,LTA!F$102:AJ$102,LTA!F$108:AJ$108)</f>
        <v>0</v>
      </c>
      <c r="V31" s="108">
        <f>SUMPRODUCT(MTOA!B31:G31,MTOA!B$102:G$102,MTOA!B$108:G$108)</f>
        <v>0</v>
      </c>
      <c r="W31" s="108">
        <f>SUMPRODUCT(MTOA!B31:G31,MTOA!B$101:G$101,MTOA!B$108:G$108)</f>
        <v>0</v>
      </c>
      <c r="X31">
        <v>0</v>
      </c>
      <c r="Y31" s="75">
        <f>IEX!M31</f>
        <v>3.37</v>
      </c>
      <c r="Z31" s="75">
        <f>IEX!S31</f>
        <v>0</v>
      </c>
      <c r="AA31" s="117">
        <f>STOA!M31</f>
        <v>0</v>
      </c>
      <c r="AB31" s="117">
        <f>-STOA!S31</f>
        <v>0</v>
      </c>
      <c r="AC31">
        <f t="shared" si="0"/>
        <v>0.156692096</v>
      </c>
      <c r="AD31">
        <f t="shared" si="1"/>
        <v>17.649227904</v>
      </c>
      <c r="AE31">
        <v>0</v>
      </c>
      <c r="AF31" s="26"/>
      <c r="AG31">
        <f t="shared" si="2"/>
        <v>17.649227904</v>
      </c>
      <c r="AI31" s="75">
        <f>PXIL!M31</f>
        <v>0</v>
      </c>
      <c r="AJ31" s="75">
        <f>PXIL!S31</f>
        <v>0</v>
      </c>
      <c r="AK31" s="75">
        <f>RTM_IEX!M31</f>
        <v>0</v>
      </c>
      <c r="AL31" s="75">
        <f>RTM_IEX!S31</f>
        <v>0</v>
      </c>
      <c r="AM31" s="75">
        <f>RTM_PXI!M31</f>
        <v>0</v>
      </c>
      <c r="AN31" s="75">
        <f>RTM_PXI!S31</f>
        <v>0</v>
      </c>
      <c r="AO31" s="192">
        <f>GDAM_IEX!M31</f>
        <v>0</v>
      </c>
      <c r="AP31" s="192">
        <f>GDAM_IEX!S31</f>
        <v>0</v>
      </c>
      <c r="AQ31" s="192">
        <f>GDAM_PXI!M31</f>
        <v>0</v>
      </c>
      <c r="AR31" s="192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NRail_ISGS_exbus!BB32</f>
        <v>14.435919999999999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SUMPRODUCT(LTA!F32:AJ32,LTA!F$101:AJ$101,LTA!F$108:AJ$108)</f>
        <v>0</v>
      </c>
      <c r="U32" s="78">
        <f>SUMPRODUCT(LTA!F32:AJ32,LTA!F$102:AJ$102,LTA!F$108:AJ$108)</f>
        <v>0</v>
      </c>
      <c r="V32" s="108">
        <f>SUMPRODUCT(MTOA!B32:G32,MTOA!B$102:G$102,MTOA!B$108:G$108)</f>
        <v>0</v>
      </c>
      <c r="W32" s="108">
        <f>SUMPRODUCT(MTOA!B32:G32,MTOA!B$101:G$101,MTOA!B$108:G$108)</f>
        <v>0</v>
      </c>
      <c r="X32">
        <v>0</v>
      </c>
      <c r="Y32" s="75">
        <f>IEX!M32</f>
        <v>4.72</v>
      </c>
      <c r="Z32" s="75">
        <f>IEX!S32</f>
        <v>0</v>
      </c>
      <c r="AA32" s="117">
        <f>STOA!M32</f>
        <v>0</v>
      </c>
      <c r="AB32" s="117">
        <f>-STOA!S32</f>
        <v>0</v>
      </c>
      <c r="AC32">
        <f t="shared" si="0"/>
        <v>0.168572096</v>
      </c>
      <c r="AD32">
        <f t="shared" si="1"/>
        <v>18.987347904</v>
      </c>
      <c r="AE32">
        <v>0</v>
      </c>
      <c r="AF32" s="26"/>
      <c r="AG32">
        <f t="shared" si="2"/>
        <v>18.987347904</v>
      </c>
      <c r="AI32" s="75">
        <f>PXIL!M32</f>
        <v>0</v>
      </c>
      <c r="AJ32" s="75">
        <f>PXIL!S32</f>
        <v>0</v>
      </c>
      <c r="AK32" s="75">
        <f>RTM_IEX!M32</f>
        <v>0</v>
      </c>
      <c r="AL32" s="75">
        <f>RTM_IEX!S32</f>
        <v>0</v>
      </c>
      <c r="AM32" s="75">
        <f>RTM_PXI!M32</f>
        <v>0</v>
      </c>
      <c r="AN32" s="75">
        <f>RTM_PXI!S32</f>
        <v>0</v>
      </c>
      <c r="AO32" s="192">
        <f>GDAM_IEX!M32</f>
        <v>0</v>
      </c>
      <c r="AP32" s="192">
        <f>GDAM_IEX!S32</f>
        <v>0</v>
      </c>
      <c r="AQ32" s="192">
        <f>GDAM_PXI!M32</f>
        <v>0</v>
      </c>
      <c r="AR32" s="192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NRail_ISGS_exbus!BB33</f>
        <v>14.435919999999999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SUMPRODUCT(LTA!F33:AJ33,LTA!F$101:AJ$101,LTA!F$108:AJ$108)</f>
        <v>0</v>
      </c>
      <c r="U33" s="78">
        <f>SUMPRODUCT(LTA!F33:AJ33,LTA!F$102:AJ$102,LTA!F$108:AJ$108)</f>
        <v>0</v>
      </c>
      <c r="V33" s="108">
        <f>SUMPRODUCT(MTOA!B33:G33,MTOA!B$102:G$102,MTOA!B$108:G$108)</f>
        <v>0</v>
      </c>
      <c r="W33" s="108">
        <f>SUMPRODUCT(MTOA!B33:G33,MTOA!B$101:G$101,MTOA!B$108:G$108)</f>
        <v>0</v>
      </c>
      <c r="X33">
        <v>0</v>
      </c>
      <c r="Y33" s="75">
        <f>IEX!M33</f>
        <v>9.6300000000000008</v>
      </c>
      <c r="Z33" s="75">
        <f>IEX!S33</f>
        <v>0</v>
      </c>
      <c r="AA33" s="117">
        <f>STOA!M33</f>
        <v>0</v>
      </c>
      <c r="AB33" s="117">
        <f>-STOA!S33</f>
        <v>0</v>
      </c>
      <c r="AC33">
        <f t="shared" si="0"/>
        <v>0.211780096</v>
      </c>
      <c r="AD33">
        <f t="shared" si="1"/>
        <v>23.854139904</v>
      </c>
      <c r="AE33">
        <v>0</v>
      </c>
      <c r="AF33" s="26"/>
      <c r="AG33">
        <f t="shared" si="2"/>
        <v>23.854139904</v>
      </c>
      <c r="AI33" s="75">
        <f>PXIL!M33</f>
        <v>0</v>
      </c>
      <c r="AJ33" s="75">
        <f>PXIL!S33</f>
        <v>0</v>
      </c>
      <c r="AK33" s="75">
        <f>RTM_IEX!M33</f>
        <v>0</v>
      </c>
      <c r="AL33" s="75">
        <f>RTM_IEX!S33</f>
        <v>0</v>
      </c>
      <c r="AM33" s="75">
        <f>RTM_PXI!M33</f>
        <v>0</v>
      </c>
      <c r="AN33" s="75">
        <f>RTM_PXI!S33</f>
        <v>0</v>
      </c>
      <c r="AO33" s="192">
        <f>GDAM_IEX!M33</f>
        <v>0</v>
      </c>
      <c r="AP33" s="192">
        <f>GDAM_IEX!S33</f>
        <v>0</v>
      </c>
      <c r="AQ33" s="192">
        <f>GDAM_PXI!M33</f>
        <v>0</v>
      </c>
      <c r="AR33" s="192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NRail_ISGS_exbus!BB34</f>
        <v>14.435919999999999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SUMPRODUCT(LTA!F34:AJ34,LTA!F$101:AJ$101,LTA!F$108:AJ$108)</f>
        <v>0</v>
      </c>
      <c r="U34" s="78">
        <f>SUMPRODUCT(LTA!F34:AJ34,LTA!F$102:AJ$102,LTA!F$108:AJ$108)</f>
        <v>0</v>
      </c>
      <c r="V34" s="108">
        <f>SUMPRODUCT(MTOA!B34:G34,MTOA!B$102:G$102,MTOA!B$108:G$108)</f>
        <v>0</v>
      </c>
      <c r="W34" s="108">
        <f>SUMPRODUCT(MTOA!B34:G34,MTOA!B$101:G$101,MTOA!B$108:G$108)</f>
        <v>0</v>
      </c>
      <c r="X34">
        <v>0</v>
      </c>
      <c r="Y34" s="75">
        <f>IEX!M34</f>
        <v>2.89</v>
      </c>
      <c r="Z34" s="75">
        <f>IEX!S34</f>
        <v>0</v>
      </c>
      <c r="AA34" s="117">
        <f>STOA!M34</f>
        <v>0</v>
      </c>
      <c r="AB34" s="117">
        <f>-STOA!S34</f>
        <v>0</v>
      </c>
      <c r="AC34">
        <f t="shared" si="0"/>
        <v>0.152468096</v>
      </c>
      <c r="AD34">
        <f t="shared" si="1"/>
        <v>17.173451904</v>
      </c>
      <c r="AE34">
        <v>0</v>
      </c>
      <c r="AF34" s="26"/>
      <c r="AG34">
        <f t="shared" si="2"/>
        <v>17.173451904</v>
      </c>
      <c r="AI34" s="75">
        <f>PXIL!M34</f>
        <v>0</v>
      </c>
      <c r="AJ34" s="75">
        <f>PXIL!S34</f>
        <v>0</v>
      </c>
      <c r="AK34" s="75">
        <f>RTM_IEX!M34</f>
        <v>0</v>
      </c>
      <c r="AL34" s="75">
        <f>RTM_IEX!S34</f>
        <v>0</v>
      </c>
      <c r="AM34" s="75">
        <f>RTM_PXI!M34</f>
        <v>0</v>
      </c>
      <c r="AN34" s="75">
        <f>RTM_PXI!S34</f>
        <v>0</v>
      </c>
      <c r="AO34" s="192">
        <f>GDAM_IEX!M34</f>
        <v>0</v>
      </c>
      <c r="AP34" s="192">
        <f>GDAM_IEX!S34</f>
        <v>0</v>
      </c>
      <c r="AQ34" s="192">
        <f>GDAM_PXI!M34</f>
        <v>0</v>
      </c>
      <c r="AR34" s="192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NRail_ISGS_exbus!BB35</f>
        <v>14.435919999999999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SUMPRODUCT(LTA!F35:AJ35,LTA!F$101:AJ$101,LTA!F$108:AJ$108)</f>
        <v>0</v>
      </c>
      <c r="U35" s="78">
        <f>SUMPRODUCT(LTA!F35:AJ35,LTA!F$102:AJ$102,LTA!F$108:AJ$108)</f>
        <v>0</v>
      </c>
      <c r="V35" s="108">
        <f>SUMPRODUCT(MTOA!B35:G35,MTOA!B$102:G$102,MTOA!B$108:G$108)</f>
        <v>0</v>
      </c>
      <c r="W35" s="108">
        <f>SUMPRODUCT(MTOA!B35:G35,MTOA!B$101:G$101,MTOA!B$108:G$108)</f>
        <v>0</v>
      </c>
      <c r="X35">
        <v>0</v>
      </c>
      <c r="Y35" s="75">
        <f>IEX!M35</f>
        <v>5.0999999999999996</v>
      </c>
      <c r="Z35" s="75">
        <f>IEX!S35</f>
        <v>0</v>
      </c>
      <c r="AA35" s="117">
        <f>STOA!M35</f>
        <v>0</v>
      </c>
      <c r="AB35" s="117">
        <f>-STOA!S35</f>
        <v>0</v>
      </c>
      <c r="AC35">
        <f t="shared" si="0"/>
        <v>0.17191609599999999</v>
      </c>
      <c r="AD35">
        <f t="shared" si="1"/>
        <v>19.364003903999997</v>
      </c>
      <c r="AE35">
        <v>0</v>
      </c>
      <c r="AF35" s="26"/>
      <c r="AG35">
        <f t="shared" si="2"/>
        <v>19.364003903999997</v>
      </c>
      <c r="AI35" s="75">
        <f>PXIL!M35</f>
        <v>0</v>
      </c>
      <c r="AJ35" s="75">
        <f>PXIL!S35</f>
        <v>0</v>
      </c>
      <c r="AK35" s="75">
        <f>RTM_IEX!M35</f>
        <v>0</v>
      </c>
      <c r="AL35" s="75">
        <f>RTM_IEX!S35</f>
        <v>0</v>
      </c>
      <c r="AM35" s="75">
        <f>RTM_PXI!M35</f>
        <v>0</v>
      </c>
      <c r="AN35" s="75">
        <f>RTM_PXI!S35</f>
        <v>0</v>
      </c>
      <c r="AO35" s="192">
        <f>GDAM_IEX!M35</f>
        <v>0</v>
      </c>
      <c r="AP35" s="192">
        <f>GDAM_IEX!S35</f>
        <v>0</v>
      </c>
      <c r="AQ35" s="192">
        <f>GDAM_PXI!M35</f>
        <v>0</v>
      </c>
      <c r="AR35" s="192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NRail_ISGS_exbus!BB36</f>
        <v>14.435919999999999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SUMPRODUCT(LTA!F36:AJ36,LTA!F$101:AJ$101,LTA!F$108:AJ$108)</f>
        <v>0</v>
      </c>
      <c r="U36" s="78">
        <f>SUMPRODUCT(LTA!F36:AJ36,LTA!F$102:AJ$102,LTA!F$108:AJ$108)</f>
        <v>0</v>
      </c>
      <c r="V36" s="108">
        <f>SUMPRODUCT(MTOA!B36:G36,MTOA!B$102:G$102,MTOA!B$108:G$108)</f>
        <v>0</v>
      </c>
      <c r="W36" s="108">
        <f>SUMPRODUCT(MTOA!B36:G36,MTOA!B$101:G$101,MTOA!B$108:G$108)</f>
        <v>0</v>
      </c>
      <c r="X36">
        <v>0</v>
      </c>
      <c r="Y36" s="75">
        <f>IEX!M36</f>
        <v>6.16</v>
      </c>
      <c r="Z36" s="75">
        <f>IEX!S36</f>
        <v>0</v>
      </c>
      <c r="AA36" s="117">
        <f>STOA!M36</f>
        <v>0</v>
      </c>
      <c r="AB36" s="117">
        <f>-STOA!S36</f>
        <v>0</v>
      </c>
      <c r="AC36">
        <f t="shared" si="0"/>
        <v>0.18124409599999999</v>
      </c>
      <c r="AD36">
        <f t="shared" si="1"/>
        <v>20.414675903999999</v>
      </c>
      <c r="AE36">
        <v>0</v>
      </c>
      <c r="AF36" s="26"/>
      <c r="AG36">
        <f t="shared" si="2"/>
        <v>20.414675903999999</v>
      </c>
      <c r="AI36" s="75">
        <f>PXIL!M36</f>
        <v>0</v>
      </c>
      <c r="AJ36" s="75">
        <f>PXIL!S36</f>
        <v>0</v>
      </c>
      <c r="AK36" s="75">
        <f>RTM_IEX!M36</f>
        <v>0</v>
      </c>
      <c r="AL36" s="75">
        <f>RTM_IEX!S36</f>
        <v>0</v>
      </c>
      <c r="AM36" s="75">
        <f>RTM_PXI!M36</f>
        <v>0</v>
      </c>
      <c r="AN36" s="75">
        <f>RTM_PXI!S36</f>
        <v>0</v>
      </c>
      <c r="AO36" s="192">
        <f>GDAM_IEX!M36</f>
        <v>0</v>
      </c>
      <c r="AP36" s="192">
        <f>GDAM_IEX!S36</f>
        <v>0</v>
      </c>
      <c r="AQ36" s="192">
        <f>GDAM_PXI!M36</f>
        <v>0</v>
      </c>
      <c r="AR36" s="192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NRail_ISGS_exbus!BB37</f>
        <v>14.435919999999999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SUMPRODUCT(LTA!F37:AJ37,LTA!F$101:AJ$101,LTA!F$108:AJ$108)</f>
        <v>0</v>
      </c>
      <c r="U37" s="78">
        <f>SUMPRODUCT(LTA!F37:AJ37,LTA!F$102:AJ$102,LTA!F$108:AJ$108)</f>
        <v>0</v>
      </c>
      <c r="V37" s="108">
        <f>SUMPRODUCT(MTOA!B37:G37,MTOA!B$102:G$102,MTOA!B$108:G$108)</f>
        <v>0</v>
      </c>
      <c r="W37" s="108">
        <f>SUMPRODUCT(MTOA!B37:G37,MTOA!B$101:G$101,MTOA!B$108:G$108)</f>
        <v>0</v>
      </c>
      <c r="X37">
        <v>0</v>
      </c>
      <c r="Y37" s="75">
        <f>IEX!M37</f>
        <v>0.28999999999999998</v>
      </c>
      <c r="Z37" s="75">
        <f>IEX!S37</f>
        <v>0</v>
      </c>
      <c r="AA37" s="117">
        <f>STOA!M37</f>
        <v>0</v>
      </c>
      <c r="AB37" s="117">
        <f>-STOA!S37</f>
        <v>0</v>
      </c>
      <c r="AC37">
        <f t="shared" si="0"/>
        <v>0.12958809599999999</v>
      </c>
      <c r="AD37">
        <f t="shared" si="1"/>
        <v>14.596331903999999</v>
      </c>
      <c r="AE37">
        <v>0</v>
      </c>
      <c r="AF37" s="26"/>
      <c r="AG37">
        <f t="shared" si="2"/>
        <v>14.596331903999999</v>
      </c>
      <c r="AI37" s="75">
        <f>PXIL!M37</f>
        <v>0</v>
      </c>
      <c r="AJ37" s="75">
        <f>PXIL!S37</f>
        <v>0</v>
      </c>
      <c r="AK37" s="75">
        <f>RTM_IEX!M37</f>
        <v>0</v>
      </c>
      <c r="AL37" s="75">
        <f>RTM_IEX!S37</f>
        <v>0</v>
      </c>
      <c r="AM37" s="75">
        <f>RTM_PXI!M37</f>
        <v>0</v>
      </c>
      <c r="AN37" s="75">
        <f>RTM_PXI!S37</f>
        <v>0</v>
      </c>
      <c r="AO37" s="192">
        <f>GDAM_IEX!M37</f>
        <v>0</v>
      </c>
      <c r="AP37" s="192">
        <f>GDAM_IEX!S37</f>
        <v>0</v>
      </c>
      <c r="AQ37" s="192">
        <f>GDAM_PXI!M37</f>
        <v>0</v>
      </c>
      <c r="AR37" s="192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NRail_ISGS_exbus!BB38</f>
        <v>14.435919999999999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SUMPRODUCT(LTA!F38:AJ38,LTA!F$101:AJ$101,LTA!F$108:AJ$108)</f>
        <v>0</v>
      </c>
      <c r="U38" s="78">
        <f>SUMPRODUCT(LTA!F38:AJ38,LTA!F$102:AJ$102,LTA!F$108:AJ$108)</f>
        <v>0</v>
      </c>
      <c r="V38" s="108">
        <f>SUMPRODUCT(MTOA!B38:G38,MTOA!B$102:G$102,MTOA!B$108:G$108)</f>
        <v>0</v>
      </c>
      <c r="W38" s="108">
        <f>SUMPRODUCT(MTOA!B38:G38,MTOA!B$101:G$101,MTOA!B$108:G$108)</f>
        <v>0</v>
      </c>
      <c r="X38">
        <v>0</v>
      </c>
      <c r="Y38" s="75">
        <f>IEX!M38</f>
        <v>7.12</v>
      </c>
      <c r="Z38" s="75">
        <f>IEX!S38</f>
        <v>0</v>
      </c>
      <c r="AA38" s="117">
        <f>STOA!M38</f>
        <v>0</v>
      </c>
      <c r="AB38" s="117">
        <f>-STOA!S38</f>
        <v>0</v>
      </c>
      <c r="AC38">
        <f t="shared" si="0"/>
        <v>0.189692096</v>
      </c>
      <c r="AD38">
        <f t="shared" si="1"/>
        <v>21.366227903999999</v>
      </c>
      <c r="AE38">
        <v>0</v>
      </c>
      <c r="AF38" s="26"/>
      <c r="AG38">
        <f t="shared" si="2"/>
        <v>21.366227903999999</v>
      </c>
      <c r="AI38" s="75">
        <f>PXIL!M38</f>
        <v>0</v>
      </c>
      <c r="AJ38" s="75">
        <f>PXIL!S38</f>
        <v>0</v>
      </c>
      <c r="AK38" s="75">
        <f>RTM_IEX!M38</f>
        <v>0</v>
      </c>
      <c r="AL38" s="75">
        <f>RTM_IEX!S38</f>
        <v>0</v>
      </c>
      <c r="AM38" s="75">
        <f>RTM_PXI!M38</f>
        <v>0</v>
      </c>
      <c r="AN38" s="75">
        <f>RTM_PXI!S38</f>
        <v>0</v>
      </c>
      <c r="AO38" s="192">
        <f>GDAM_IEX!M38</f>
        <v>0</v>
      </c>
      <c r="AP38" s="192">
        <f>GDAM_IEX!S38</f>
        <v>0</v>
      </c>
      <c r="AQ38" s="192">
        <f>GDAM_PXI!M38</f>
        <v>0</v>
      </c>
      <c r="AR38" s="192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NRail_ISGS_exbus!BB39</f>
        <v>14.435919999999999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SUMPRODUCT(LTA!F39:AJ39,LTA!F$101:AJ$101,LTA!F$108:AJ$108)</f>
        <v>0</v>
      </c>
      <c r="U39" s="78">
        <f>SUMPRODUCT(LTA!F39:AJ39,LTA!F$102:AJ$102,LTA!F$108:AJ$108)</f>
        <v>0</v>
      </c>
      <c r="V39" s="108">
        <f>SUMPRODUCT(MTOA!B39:G39,MTOA!B$102:G$102,MTOA!B$108:G$108)</f>
        <v>0</v>
      </c>
      <c r="W39" s="108">
        <f>SUMPRODUCT(MTOA!B39:G39,MTOA!B$101:G$101,MTOA!B$108:G$108)</f>
        <v>0</v>
      </c>
      <c r="X39">
        <v>0</v>
      </c>
      <c r="Y39" s="75">
        <f>IEX!M39</f>
        <v>6.16</v>
      </c>
      <c r="Z39" s="75">
        <f>IEX!S39</f>
        <v>0</v>
      </c>
      <c r="AA39" s="117">
        <f>STOA!M39</f>
        <v>0</v>
      </c>
      <c r="AB39" s="117">
        <f>-STOA!S39</f>
        <v>0</v>
      </c>
      <c r="AC39">
        <f t="shared" si="0"/>
        <v>0.18124409599999999</v>
      </c>
      <c r="AD39">
        <f t="shared" si="1"/>
        <v>20.414675903999999</v>
      </c>
      <c r="AE39">
        <v>0</v>
      </c>
      <c r="AF39" s="26"/>
      <c r="AG39">
        <f t="shared" si="2"/>
        <v>20.414675903999999</v>
      </c>
      <c r="AI39" s="75">
        <f>PXIL!M39</f>
        <v>0</v>
      </c>
      <c r="AJ39" s="75">
        <f>PXIL!S39</f>
        <v>0</v>
      </c>
      <c r="AK39" s="75">
        <f>RTM_IEX!M39</f>
        <v>0</v>
      </c>
      <c r="AL39" s="75">
        <f>RTM_IEX!S39</f>
        <v>0</v>
      </c>
      <c r="AM39" s="75">
        <f>RTM_PXI!M39</f>
        <v>0</v>
      </c>
      <c r="AN39" s="75">
        <f>RTM_PXI!S39</f>
        <v>0</v>
      </c>
      <c r="AO39" s="192">
        <f>GDAM_IEX!M39</f>
        <v>0</v>
      </c>
      <c r="AP39" s="192">
        <f>GDAM_IEX!S39</f>
        <v>0</v>
      </c>
      <c r="AQ39" s="192">
        <f>GDAM_PXI!M39</f>
        <v>0</v>
      </c>
      <c r="AR39" s="192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NRail_ISGS_exbus!BB40</f>
        <v>14.435919999999999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SUMPRODUCT(LTA!F40:AJ40,LTA!F$101:AJ$101,LTA!F$108:AJ$108)</f>
        <v>0</v>
      </c>
      <c r="U40" s="78">
        <f>SUMPRODUCT(LTA!F40:AJ40,LTA!F$102:AJ$102,LTA!F$108:AJ$108)</f>
        <v>0</v>
      </c>
      <c r="V40" s="108">
        <f>SUMPRODUCT(MTOA!B40:G40,MTOA!B$102:G$102,MTOA!B$108:G$108)</f>
        <v>0</v>
      </c>
      <c r="W40" s="108">
        <f>SUMPRODUCT(MTOA!B40:G40,MTOA!B$101:G$101,MTOA!B$108:G$108)</f>
        <v>0</v>
      </c>
      <c r="X40">
        <v>0</v>
      </c>
      <c r="Y40" s="75">
        <f>IEX!M40</f>
        <v>9.6300000000000008</v>
      </c>
      <c r="Z40" s="75">
        <f>IEX!S40</f>
        <v>0</v>
      </c>
      <c r="AA40" s="117">
        <f>STOA!M40</f>
        <v>0</v>
      </c>
      <c r="AB40" s="117">
        <f>-STOA!S40</f>
        <v>0</v>
      </c>
      <c r="AC40">
        <f t="shared" si="0"/>
        <v>0.211780096</v>
      </c>
      <c r="AD40">
        <f t="shared" si="1"/>
        <v>23.854139904</v>
      </c>
      <c r="AE40">
        <v>0</v>
      </c>
      <c r="AF40" s="26"/>
      <c r="AG40">
        <f t="shared" si="2"/>
        <v>23.854139904</v>
      </c>
      <c r="AI40" s="75">
        <f>PXIL!M40</f>
        <v>0</v>
      </c>
      <c r="AJ40" s="75">
        <f>PXIL!S40</f>
        <v>0</v>
      </c>
      <c r="AK40" s="75">
        <f>RTM_IEX!M40</f>
        <v>0</v>
      </c>
      <c r="AL40" s="75">
        <f>RTM_IEX!S40</f>
        <v>0</v>
      </c>
      <c r="AM40" s="75">
        <f>RTM_PXI!M40</f>
        <v>0</v>
      </c>
      <c r="AN40" s="75">
        <f>RTM_PXI!S40</f>
        <v>0</v>
      </c>
      <c r="AO40" s="192">
        <f>GDAM_IEX!M40</f>
        <v>0</v>
      </c>
      <c r="AP40" s="192">
        <f>GDAM_IEX!S40</f>
        <v>0</v>
      </c>
      <c r="AQ40" s="192">
        <f>GDAM_PXI!M40</f>
        <v>0</v>
      </c>
      <c r="AR40" s="192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NRail_ISGS_exbus!BB41</f>
        <v>14.435919999999999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SUMPRODUCT(LTA!F41:AJ41,LTA!F$101:AJ$101,LTA!F$108:AJ$108)</f>
        <v>0</v>
      </c>
      <c r="U41" s="78">
        <f>SUMPRODUCT(LTA!F41:AJ41,LTA!F$102:AJ$102,LTA!F$108:AJ$108)</f>
        <v>0</v>
      </c>
      <c r="V41" s="108">
        <f>SUMPRODUCT(MTOA!B41:G41,MTOA!B$102:G$102,MTOA!B$108:G$108)</f>
        <v>0</v>
      </c>
      <c r="W41" s="108">
        <f>SUMPRODUCT(MTOA!B41:G41,MTOA!B$101:G$101,MTOA!B$108:G$108)</f>
        <v>0</v>
      </c>
      <c r="X41">
        <v>0</v>
      </c>
      <c r="Y41" s="75">
        <f>IEX!M41</f>
        <v>3.37</v>
      </c>
      <c r="Z41" s="75">
        <f>IEX!S41</f>
        <v>0</v>
      </c>
      <c r="AA41" s="117">
        <f>STOA!M41</f>
        <v>0</v>
      </c>
      <c r="AB41" s="117">
        <f>-STOA!S41</f>
        <v>0</v>
      </c>
      <c r="AC41">
        <f t="shared" si="0"/>
        <v>0.156692096</v>
      </c>
      <c r="AD41">
        <f t="shared" si="1"/>
        <v>17.649227904</v>
      </c>
      <c r="AE41">
        <v>0</v>
      </c>
      <c r="AF41" s="26"/>
      <c r="AG41">
        <f t="shared" si="2"/>
        <v>17.649227904</v>
      </c>
      <c r="AI41" s="75">
        <f>PXIL!M41</f>
        <v>0</v>
      </c>
      <c r="AJ41" s="75">
        <f>PXIL!S41</f>
        <v>0</v>
      </c>
      <c r="AK41" s="75">
        <f>RTM_IEX!M41</f>
        <v>0</v>
      </c>
      <c r="AL41" s="75">
        <f>RTM_IEX!S41</f>
        <v>0</v>
      </c>
      <c r="AM41" s="75">
        <f>RTM_PXI!M41</f>
        <v>0</v>
      </c>
      <c r="AN41" s="75">
        <f>RTM_PXI!S41</f>
        <v>0</v>
      </c>
      <c r="AO41" s="192">
        <f>GDAM_IEX!M41</f>
        <v>0</v>
      </c>
      <c r="AP41" s="192">
        <f>GDAM_IEX!S41</f>
        <v>0</v>
      </c>
      <c r="AQ41" s="192">
        <f>GDAM_PXI!M41</f>
        <v>0</v>
      </c>
      <c r="AR41" s="192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NRail_ISGS_exbus!BB42</f>
        <v>14.435919999999999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SUMPRODUCT(LTA!F42:AJ42,LTA!F$101:AJ$101,LTA!F$108:AJ$108)</f>
        <v>0</v>
      </c>
      <c r="U42" s="78">
        <f>SUMPRODUCT(LTA!F42:AJ42,LTA!F$102:AJ$102,LTA!F$108:AJ$108)</f>
        <v>0</v>
      </c>
      <c r="V42" s="108">
        <f>SUMPRODUCT(MTOA!B42:G42,MTOA!B$102:G$102,MTOA!B$108:G$108)</f>
        <v>0</v>
      </c>
      <c r="W42" s="108">
        <f>SUMPRODUCT(MTOA!B42:G42,MTOA!B$101:G$101,MTOA!B$108:G$108)</f>
        <v>0</v>
      </c>
      <c r="X42">
        <v>0</v>
      </c>
      <c r="Y42" s="75">
        <f>IEX!M42</f>
        <v>4.91</v>
      </c>
      <c r="Z42" s="75">
        <f>IEX!S42</f>
        <v>0</v>
      </c>
      <c r="AA42" s="117">
        <f>STOA!M42</f>
        <v>0</v>
      </c>
      <c r="AB42" s="117">
        <f>-STOA!S42</f>
        <v>0</v>
      </c>
      <c r="AC42">
        <f t="shared" si="0"/>
        <v>0.17024409600000001</v>
      </c>
      <c r="AD42">
        <f t="shared" si="1"/>
        <v>19.175675903999998</v>
      </c>
      <c r="AE42">
        <v>0</v>
      </c>
      <c r="AF42" s="26"/>
      <c r="AG42">
        <f t="shared" si="2"/>
        <v>19.175675903999998</v>
      </c>
      <c r="AI42" s="75">
        <f>PXIL!M42</f>
        <v>0</v>
      </c>
      <c r="AJ42" s="75">
        <f>PXIL!S42</f>
        <v>0</v>
      </c>
      <c r="AK42" s="75">
        <f>RTM_IEX!M42</f>
        <v>0</v>
      </c>
      <c r="AL42" s="75">
        <f>RTM_IEX!S42</f>
        <v>0</v>
      </c>
      <c r="AM42" s="75">
        <f>RTM_PXI!M42</f>
        <v>0</v>
      </c>
      <c r="AN42" s="75">
        <f>RTM_PXI!S42</f>
        <v>0</v>
      </c>
      <c r="AO42" s="192">
        <f>GDAM_IEX!M42</f>
        <v>0</v>
      </c>
      <c r="AP42" s="192">
        <f>GDAM_IEX!S42</f>
        <v>0</v>
      </c>
      <c r="AQ42" s="192">
        <f>GDAM_PXI!M42</f>
        <v>0</v>
      </c>
      <c r="AR42" s="192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NRail_ISGS_exbus!BB43</f>
        <v>14.435919999999999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SUMPRODUCT(LTA!F43:AJ43,LTA!F$101:AJ$101,LTA!F$108:AJ$108)</f>
        <v>0</v>
      </c>
      <c r="U43" s="78">
        <f>SUMPRODUCT(LTA!F43:AJ43,LTA!F$102:AJ$102,LTA!F$108:AJ$108)</f>
        <v>0</v>
      </c>
      <c r="V43" s="108">
        <f>SUMPRODUCT(MTOA!B43:G43,MTOA!B$102:G$102,MTOA!B$108:G$108)</f>
        <v>0</v>
      </c>
      <c r="W43" s="108">
        <f>SUMPRODUCT(MTOA!B43:G43,MTOA!B$101:G$101,MTOA!B$108:G$108)</f>
        <v>0</v>
      </c>
      <c r="X43">
        <v>0</v>
      </c>
      <c r="Y43" s="75">
        <f>IEX!M43</f>
        <v>5.39</v>
      </c>
      <c r="Z43" s="75">
        <f>IEX!S43</f>
        <v>0</v>
      </c>
      <c r="AA43" s="117">
        <f>STOA!M43</f>
        <v>0</v>
      </c>
      <c r="AB43" s="117">
        <f>-STOA!S43</f>
        <v>0</v>
      </c>
      <c r="AC43">
        <f t="shared" si="0"/>
        <v>0.17446809600000002</v>
      </c>
      <c r="AD43">
        <f t="shared" si="1"/>
        <v>19.651451903999998</v>
      </c>
      <c r="AE43">
        <v>0</v>
      </c>
      <c r="AF43" s="26"/>
      <c r="AG43">
        <f t="shared" si="2"/>
        <v>19.651451903999998</v>
      </c>
      <c r="AI43" s="75">
        <f>PXIL!M43</f>
        <v>0</v>
      </c>
      <c r="AJ43" s="75">
        <f>PXIL!S43</f>
        <v>0</v>
      </c>
      <c r="AK43" s="75">
        <f>RTM_IEX!M43</f>
        <v>0</v>
      </c>
      <c r="AL43" s="75">
        <f>RTM_IEX!S43</f>
        <v>0</v>
      </c>
      <c r="AM43" s="75">
        <f>RTM_PXI!M43</f>
        <v>0</v>
      </c>
      <c r="AN43" s="75">
        <f>RTM_PXI!S43</f>
        <v>0</v>
      </c>
      <c r="AO43" s="192">
        <f>GDAM_IEX!M43</f>
        <v>0</v>
      </c>
      <c r="AP43" s="192">
        <f>GDAM_IEX!S43</f>
        <v>0</v>
      </c>
      <c r="AQ43" s="192">
        <f>GDAM_PXI!M43</f>
        <v>0</v>
      </c>
      <c r="AR43" s="192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NRail_ISGS_exbus!BB44</f>
        <v>14.400569000000001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SUMPRODUCT(LTA!F44:AJ44,LTA!F$101:AJ$101,LTA!F$108:AJ$108)</f>
        <v>0</v>
      </c>
      <c r="U44" s="78">
        <f>SUMPRODUCT(LTA!F44:AJ44,LTA!F$102:AJ$102,LTA!F$108:AJ$108)</f>
        <v>0</v>
      </c>
      <c r="V44" s="108">
        <f>SUMPRODUCT(MTOA!B44:G44,MTOA!B$102:G$102,MTOA!B$108:G$108)</f>
        <v>0</v>
      </c>
      <c r="W44" s="108">
        <f>SUMPRODUCT(MTOA!B44:G44,MTOA!B$101:G$101,MTOA!B$108:G$108)</f>
        <v>0</v>
      </c>
      <c r="X44">
        <v>0</v>
      </c>
      <c r="Y44" s="75">
        <f>IEX!M44</f>
        <v>0</v>
      </c>
      <c r="Z44" s="75">
        <f>IEX!S44</f>
        <v>0</v>
      </c>
      <c r="AA44" s="117">
        <f>STOA!M44</f>
        <v>0</v>
      </c>
      <c r="AB44" s="117">
        <f>-STOA!S44</f>
        <v>0</v>
      </c>
      <c r="AC44">
        <f t="shared" si="0"/>
        <v>0.12672500720000002</v>
      </c>
      <c r="AD44">
        <f t="shared" si="1"/>
        <v>14.273843992800002</v>
      </c>
      <c r="AE44">
        <v>0</v>
      </c>
      <c r="AF44" s="26"/>
      <c r="AG44">
        <f t="shared" si="2"/>
        <v>14.273843992800002</v>
      </c>
      <c r="AI44" s="75">
        <f>PXIL!M44</f>
        <v>0</v>
      </c>
      <c r="AJ44" s="75">
        <f>PXIL!S44</f>
        <v>0</v>
      </c>
      <c r="AK44" s="75">
        <f>RTM_IEX!M44</f>
        <v>0</v>
      </c>
      <c r="AL44" s="75">
        <f>RTM_IEX!S44</f>
        <v>0</v>
      </c>
      <c r="AM44" s="75">
        <f>RTM_PXI!M44</f>
        <v>0</v>
      </c>
      <c r="AN44" s="75">
        <f>RTM_PXI!S44</f>
        <v>0</v>
      </c>
      <c r="AO44" s="192">
        <f>GDAM_IEX!M44</f>
        <v>0</v>
      </c>
      <c r="AP44" s="192">
        <f>GDAM_IEX!S44</f>
        <v>0</v>
      </c>
      <c r="AQ44" s="192">
        <f>GDAM_PXI!M44</f>
        <v>0</v>
      </c>
      <c r="AR44" s="192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NRail_ISGS_exbus!BB45</f>
        <v>14.435919999999999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SUMPRODUCT(LTA!F45:AJ45,LTA!F$101:AJ$101,LTA!F$108:AJ$108)</f>
        <v>0</v>
      </c>
      <c r="U45" s="78">
        <f>SUMPRODUCT(LTA!F45:AJ45,LTA!F$102:AJ$102,LTA!F$108:AJ$108)</f>
        <v>0</v>
      </c>
      <c r="V45" s="108">
        <f>SUMPRODUCT(MTOA!B45:G45,MTOA!B$102:G$102,MTOA!B$108:G$108)</f>
        <v>0</v>
      </c>
      <c r="W45" s="108">
        <f>SUMPRODUCT(MTOA!B45:G45,MTOA!B$101:G$101,MTOA!B$108:G$108)</f>
        <v>0</v>
      </c>
      <c r="X45">
        <v>0</v>
      </c>
      <c r="Y45" s="75">
        <f>IEX!M45</f>
        <v>1.73</v>
      </c>
      <c r="Z45" s="75">
        <f>IEX!S45</f>
        <v>0</v>
      </c>
      <c r="AA45" s="117">
        <f>STOA!M45</f>
        <v>0</v>
      </c>
      <c r="AB45" s="117">
        <f>-STOA!S45</f>
        <v>0</v>
      </c>
      <c r="AC45">
        <f t="shared" si="0"/>
        <v>0.142260096</v>
      </c>
      <c r="AD45">
        <f t="shared" si="1"/>
        <v>16.023659903999999</v>
      </c>
      <c r="AE45">
        <v>0</v>
      </c>
      <c r="AF45" s="26"/>
      <c r="AG45">
        <f t="shared" si="2"/>
        <v>16.023659903999999</v>
      </c>
      <c r="AI45" s="75">
        <f>PXIL!M45</f>
        <v>0</v>
      </c>
      <c r="AJ45" s="75">
        <f>PXIL!S45</f>
        <v>0</v>
      </c>
      <c r="AK45" s="75">
        <f>RTM_IEX!M45</f>
        <v>0</v>
      </c>
      <c r="AL45" s="75">
        <f>RTM_IEX!S45</f>
        <v>0</v>
      </c>
      <c r="AM45" s="75">
        <f>RTM_PXI!M45</f>
        <v>0</v>
      </c>
      <c r="AN45" s="75">
        <f>RTM_PXI!S45</f>
        <v>0</v>
      </c>
      <c r="AO45" s="192">
        <f>GDAM_IEX!M45</f>
        <v>0</v>
      </c>
      <c r="AP45" s="192">
        <f>GDAM_IEX!S45</f>
        <v>0</v>
      </c>
      <c r="AQ45" s="192">
        <f>GDAM_PXI!M45</f>
        <v>0</v>
      </c>
      <c r="AR45" s="192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NRail_ISGS_exbus!BB46</f>
        <v>14.435919999999999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SUMPRODUCT(LTA!F46:AJ46,LTA!F$101:AJ$101,LTA!F$108:AJ$108)</f>
        <v>0</v>
      </c>
      <c r="U46" s="78">
        <f>SUMPRODUCT(LTA!F46:AJ46,LTA!F$102:AJ$102,LTA!F$108:AJ$108)</f>
        <v>0</v>
      </c>
      <c r="V46" s="108">
        <f>SUMPRODUCT(MTOA!B46:G46,MTOA!B$102:G$102,MTOA!B$108:G$108)</f>
        <v>0</v>
      </c>
      <c r="W46" s="108">
        <f>SUMPRODUCT(MTOA!B46:G46,MTOA!B$101:G$101,MTOA!B$108:G$108)</f>
        <v>0</v>
      </c>
      <c r="X46">
        <v>0</v>
      </c>
      <c r="Y46" s="75">
        <f>IEX!M46</f>
        <v>1.06</v>
      </c>
      <c r="Z46" s="75">
        <f>IEX!S46</f>
        <v>0</v>
      </c>
      <c r="AA46" s="117">
        <f>STOA!M46</f>
        <v>0</v>
      </c>
      <c r="AB46" s="117">
        <f>-STOA!S46</f>
        <v>0</v>
      </c>
      <c r="AC46">
        <f t="shared" si="0"/>
        <v>0.13636409600000002</v>
      </c>
      <c r="AD46">
        <f t="shared" si="1"/>
        <v>15.359555904</v>
      </c>
      <c r="AE46">
        <v>0</v>
      </c>
      <c r="AF46" s="26"/>
      <c r="AG46">
        <f t="shared" si="2"/>
        <v>15.359555904</v>
      </c>
      <c r="AI46" s="75">
        <f>PXIL!M46</f>
        <v>0</v>
      </c>
      <c r="AJ46" s="75">
        <f>PXIL!S46</f>
        <v>0</v>
      </c>
      <c r="AK46" s="75">
        <f>RTM_IEX!M46</f>
        <v>0</v>
      </c>
      <c r="AL46" s="75">
        <f>RTM_IEX!S46</f>
        <v>0</v>
      </c>
      <c r="AM46" s="75">
        <f>RTM_PXI!M46</f>
        <v>0</v>
      </c>
      <c r="AN46" s="75">
        <f>RTM_PXI!S46</f>
        <v>0</v>
      </c>
      <c r="AO46" s="192">
        <f>GDAM_IEX!M46</f>
        <v>0</v>
      </c>
      <c r="AP46" s="192">
        <f>GDAM_IEX!S46</f>
        <v>0</v>
      </c>
      <c r="AQ46" s="192">
        <f>GDAM_PXI!M46</f>
        <v>0</v>
      </c>
      <c r="AR46" s="192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NRail_ISGS_exbus!BB47</f>
        <v>14.435919999999999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SUMPRODUCT(LTA!F47:AJ47,LTA!F$101:AJ$101,LTA!F$108:AJ$108)</f>
        <v>0</v>
      </c>
      <c r="U47" s="78">
        <f>SUMPRODUCT(LTA!F47:AJ47,LTA!F$102:AJ$102,LTA!F$108:AJ$108)</f>
        <v>0</v>
      </c>
      <c r="V47" s="108">
        <f>SUMPRODUCT(MTOA!B47:G47,MTOA!B$102:G$102,MTOA!B$108:G$108)</f>
        <v>0</v>
      </c>
      <c r="W47" s="108">
        <f>SUMPRODUCT(MTOA!B47:G47,MTOA!B$101:G$101,MTOA!B$108:G$108)</f>
        <v>0</v>
      </c>
      <c r="X47">
        <v>0</v>
      </c>
      <c r="Y47" s="75">
        <f>IEX!M47</f>
        <v>4.5199999999999996</v>
      </c>
      <c r="Z47" s="75">
        <f>IEX!S47</f>
        <v>0</v>
      </c>
      <c r="AA47" s="117">
        <f>STOA!M47</f>
        <v>0</v>
      </c>
      <c r="AB47" s="117">
        <f>-STOA!S47</f>
        <v>0</v>
      </c>
      <c r="AC47">
        <f t="shared" si="0"/>
        <v>0.16681209599999999</v>
      </c>
      <c r="AD47">
        <f t="shared" si="1"/>
        <v>18.789107903999998</v>
      </c>
      <c r="AE47">
        <v>0</v>
      </c>
      <c r="AF47" s="26"/>
      <c r="AG47">
        <f t="shared" si="2"/>
        <v>18.789107903999998</v>
      </c>
      <c r="AI47" s="75">
        <f>PXIL!M47</f>
        <v>0</v>
      </c>
      <c r="AJ47" s="75">
        <f>PXIL!S47</f>
        <v>0</v>
      </c>
      <c r="AK47" s="75">
        <f>RTM_IEX!M47</f>
        <v>0</v>
      </c>
      <c r="AL47" s="75">
        <f>RTM_IEX!S47</f>
        <v>0</v>
      </c>
      <c r="AM47" s="75">
        <f>RTM_PXI!M47</f>
        <v>0</v>
      </c>
      <c r="AN47" s="75">
        <f>RTM_PXI!S47</f>
        <v>0</v>
      </c>
      <c r="AO47" s="192">
        <f>GDAM_IEX!M47</f>
        <v>0</v>
      </c>
      <c r="AP47" s="192">
        <f>GDAM_IEX!S47</f>
        <v>0</v>
      </c>
      <c r="AQ47" s="192">
        <f>GDAM_PXI!M47</f>
        <v>0</v>
      </c>
      <c r="AR47" s="192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NRail_ISGS_exbus!BB48</f>
        <v>14.435919999999999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SUMPRODUCT(LTA!F48:AJ48,LTA!F$101:AJ$101,LTA!F$108:AJ$108)</f>
        <v>0</v>
      </c>
      <c r="U48" s="78">
        <f>SUMPRODUCT(LTA!F48:AJ48,LTA!F$102:AJ$102,LTA!F$108:AJ$108)</f>
        <v>0</v>
      </c>
      <c r="V48" s="108">
        <f>SUMPRODUCT(MTOA!B48:G48,MTOA!B$102:G$102,MTOA!B$108:G$108)</f>
        <v>0</v>
      </c>
      <c r="W48" s="108">
        <f>SUMPRODUCT(MTOA!B48:G48,MTOA!B$101:G$101,MTOA!B$108:G$108)</f>
        <v>0</v>
      </c>
      <c r="X48">
        <v>0</v>
      </c>
      <c r="Y48" s="75">
        <f>IEX!M48</f>
        <v>0.87</v>
      </c>
      <c r="Z48" s="75">
        <f>IEX!S48</f>
        <v>0</v>
      </c>
      <c r="AA48" s="117">
        <f>STOA!M48</f>
        <v>0</v>
      </c>
      <c r="AB48" s="117">
        <f>-STOA!S48</f>
        <v>0</v>
      </c>
      <c r="AC48">
        <f t="shared" si="0"/>
        <v>0.13469209599999998</v>
      </c>
      <c r="AD48">
        <f t="shared" si="1"/>
        <v>15.171227903999998</v>
      </c>
      <c r="AE48">
        <v>0</v>
      </c>
      <c r="AF48" s="26"/>
      <c r="AG48">
        <f t="shared" si="2"/>
        <v>15.171227903999998</v>
      </c>
      <c r="AI48" s="75">
        <f>PXIL!M48</f>
        <v>0</v>
      </c>
      <c r="AJ48" s="75">
        <f>PXIL!S48</f>
        <v>0</v>
      </c>
      <c r="AK48" s="75">
        <f>RTM_IEX!M48</f>
        <v>0</v>
      </c>
      <c r="AL48" s="75">
        <f>RTM_IEX!S48</f>
        <v>0</v>
      </c>
      <c r="AM48" s="75">
        <f>RTM_PXI!M48</f>
        <v>0</v>
      </c>
      <c r="AN48" s="75">
        <f>RTM_PXI!S48</f>
        <v>0</v>
      </c>
      <c r="AO48" s="192">
        <f>GDAM_IEX!M48</f>
        <v>0</v>
      </c>
      <c r="AP48" s="192">
        <f>GDAM_IEX!S48</f>
        <v>0</v>
      </c>
      <c r="AQ48" s="192">
        <f>GDAM_PXI!M48</f>
        <v>0</v>
      </c>
      <c r="AR48" s="192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NRail_ISGS_exbus!BB49</f>
        <v>14.435919999999999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SUMPRODUCT(LTA!F49:AJ49,LTA!F$101:AJ$101,LTA!F$108:AJ$108)</f>
        <v>0</v>
      </c>
      <c r="U49" s="78">
        <f>SUMPRODUCT(LTA!F49:AJ49,LTA!F$102:AJ$102,LTA!F$108:AJ$108)</f>
        <v>0</v>
      </c>
      <c r="V49" s="108">
        <f>SUMPRODUCT(MTOA!B49:G49,MTOA!B$102:G$102,MTOA!B$108:G$108)</f>
        <v>0</v>
      </c>
      <c r="W49" s="108">
        <f>SUMPRODUCT(MTOA!B49:G49,MTOA!B$101:G$101,MTOA!B$108:G$108)</f>
        <v>0</v>
      </c>
      <c r="X49">
        <v>0</v>
      </c>
      <c r="Y49" s="75">
        <f>IEX!M49</f>
        <v>0.96</v>
      </c>
      <c r="Z49" s="75">
        <f>IEX!S49</f>
        <v>0</v>
      </c>
      <c r="AA49" s="117">
        <f>STOA!M49</f>
        <v>0</v>
      </c>
      <c r="AB49" s="117">
        <f>-STOA!S49</f>
        <v>0</v>
      </c>
      <c r="AC49">
        <f t="shared" si="0"/>
        <v>0.135484096</v>
      </c>
      <c r="AD49">
        <f t="shared" si="1"/>
        <v>15.260435903999999</v>
      </c>
      <c r="AE49">
        <v>0</v>
      </c>
      <c r="AF49" s="26"/>
      <c r="AG49">
        <f t="shared" si="2"/>
        <v>15.260435903999999</v>
      </c>
      <c r="AI49" s="75">
        <f>PXIL!M49</f>
        <v>0</v>
      </c>
      <c r="AJ49" s="75">
        <f>PXIL!S49</f>
        <v>0</v>
      </c>
      <c r="AK49" s="75">
        <f>RTM_IEX!M49</f>
        <v>0</v>
      </c>
      <c r="AL49" s="75">
        <f>RTM_IEX!S49</f>
        <v>0</v>
      </c>
      <c r="AM49" s="75">
        <f>RTM_PXI!M49</f>
        <v>0</v>
      </c>
      <c r="AN49" s="75">
        <f>RTM_PXI!S49</f>
        <v>0</v>
      </c>
      <c r="AO49" s="192">
        <f>GDAM_IEX!M49</f>
        <v>0</v>
      </c>
      <c r="AP49" s="192">
        <f>GDAM_IEX!S49</f>
        <v>0</v>
      </c>
      <c r="AQ49" s="192">
        <f>GDAM_PXI!M49</f>
        <v>0</v>
      </c>
      <c r="AR49" s="192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NRail_ISGS_exbus!BB50</f>
        <v>14.435919999999999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SUMPRODUCT(LTA!F50:AJ50,LTA!F$101:AJ$101,LTA!F$108:AJ$108)</f>
        <v>0</v>
      </c>
      <c r="U50" s="78">
        <f>SUMPRODUCT(LTA!F50:AJ50,LTA!F$102:AJ$102,LTA!F$108:AJ$108)</f>
        <v>0</v>
      </c>
      <c r="V50" s="108">
        <f>SUMPRODUCT(MTOA!B50:G50,MTOA!B$102:G$102,MTOA!B$108:G$108)</f>
        <v>0</v>
      </c>
      <c r="W50" s="108">
        <f>SUMPRODUCT(MTOA!B50:G50,MTOA!B$101:G$101,MTOA!B$108:G$108)</f>
        <v>0</v>
      </c>
      <c r="X50">
        <v>0</v>
      </c>
      <c r="Y50" s="75">
        <f>IEX!M50</f>
        <v>2.12</v>
      </c>
      <c r="Z50" s="75">
        <f>IEX!S50</f>
        <v>0</v>
      </c>
      <c r="AA50" s="117">
        <f>STOA!M50</f>
        <v>0</v>
      </c>
      <c r="AB50" s="117">
        <f>-STOA!S50</f>
        <v>0</v>
      </c>
      <c r="AC50">
        <f t="shared" si="0"/>
        <v>0.14569209600000002</v>
      </c>
      <c r="AD50">
        <f t="shared" si="1"/>
        <v>16.410227903999999</v>
      </c>
      <c r="AE50">
        <v>0</v>
      </c>
      <c r="AF50" s="26"/>
      <c r="AG50">
        <f t="shared" si="2"/>
        <v>16.410227903999999</v>
      </c>
      <c r="AI50" s="75">
        <f>PXIL!M50</f>
        <v>0</v>
      </c>
      <c r="AJ50" s="75">
        <f>PXIL!S50</f>
        <v>0</v>
      </c>
      <c r="AK50" s="75">
        <f>RTM_IEX!M50</f>
        <v>0</v>
      </c>
      <c r="AL50" s="75">
        <f>RTM_IEX!S50</f>
        <v>0</v>
      </c>
      <c r="AM50" s="75">
        <f>RTM_PXI!M50</f>
        <v>0</v>
      </c>
      <c r="AN50" s="75">
        <f>RTM_PXI!S50</f>
        <v>0</v>
      </c>
      <c r="AO50" s="192">
        <f>GDAM_IEX!M50</f>
        <v>0</v>
      </c>
      <c r="AP50" s="192">
        <f>GDAM_IEX!S50</f>
        <v>0</v>
      </c>
      <c r="AQ50" s="192">
        <f>GDAM_PXI!M50</f>
        <v>0</v>
      </c>
      <c r="AR50" s="192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NRail_ISGS_exbus!BB51</f>
        <v>13.270085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SUMPRODUCT(LTA!F51:AJ51,LTA!F$101:AJ$101,LTA!F$108:AJ$108)</f>
        <v>0</v>
      </c>
      <c r="U51" s="78">
        <f>SUMPRODUCT(LTA!F51:AJ51,LTA!F$102:AJ$102,LTA!F$108:AJ$108)</f>
        <v>0</v>
      </c>
      <c r="V51" s="108">
        <f>SUMPRODUCT(MTOA!B51:G51,MTOA!B$102:G$102,MTOA!B$108:G$108)</f>
        <v>0</v>
      </c>
      <c r="W51" s="108">
        <f>SUMPRODUCT(MTOA!B51:G51,MTOA!B$101:G$101,MTOA!B$108:G$108)</f>
        <v>0</v>
      </c>
      <c r="X51">
        <v>0</v>
      </c>
      <c r="Y51" s="75">
        <f>IEX!M51</f>
        <v>0</v>
      </c>
      <c r="Z51" s="75">
        <f>IEX!S51</f>
        <v>0</v>
      </c>
      <c r="AA51" s="117">
        <f>STOA!M51</f>
        <v>0</v>
      </c>
      <c r="AB51" s="117">
        <f>-STOA!S51</f>
        <v>0</v>
      </c>
      <c r="AC51">
        <f t="shared" si="0"/>
        <v>0.116776748</v>
      </c>
      <c r="AD51">
        <f t="shared" si="1"/>
        <v>13.153308252</v>
      </c>
      <c r="AE51">
        <v>0</v>
      </c>
      <c r="AF51" s="26"/>
      <c r="AG51">
        <f t="shared" si="2"/>
        <v>13.153308252</v>
      </c>
      <c r="AI51" s="75">
        <f>PXIL!M51</f>
        <v>0</v>
      </c>
      <c r="AJ51" s="75">
        <f>PXIL!S51</f>
        <v>0</v>
      </c>
      <c r="AK51" s="75">
        <f>RTM_IEX!M51</f>
        <v>0</v>
      </c>
      <c r="AL51" s="75">
        <f>RTM_IEX!S51</f>
        <v>0</v>
      </c>
      <c r="AM51" s="75">
        <f>RTM_PXI!M51</f>
        <v>0</v>
      </c>
      <c r="AN51" s="75">
        <f>RTM_PXI!S51</f>
        <v>0</v>
      </c>
      <c r="AO51" s="192">
        <f>GDAM_IEX!M51</f>
        <v>0</v>
      </c>
      <c r="AP51" s="192">
        <f>GDAM_IEX!S51</f>
        <v>0</v>
      </c>
      <c r="AQ51" s="192">
        <f>GDAM_PXI!M51</f>
        <v>0</v>
      </c>
      <c r="AR51" s="192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NRail_ISGS_exbus!BB52</f>
        <v>14.435919999999999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SUMPRODUCT(LTA!F52:AJ52,LTA!F$101:AJ$101,LTA!F$108:AJ$108)</f>
        <v>0</v>
      </c>
      <c r="U52" s="78">
        <f>SUMPRODUCT(LTA!F52:AJ52,LTA!F$102:AJ$102,LTA!F$108:AJ$108)</f>
        <v>0</v>
      </c>
      <c r="V52" s="108">
        <f>SUMPRODUCT(MTOA!B52:G52,MTOA!B$102:G$102,MTOA!B$108:G$108)</f>
        <v>0</v>
      </c>
      <c r="W52" s="108">
        <f>SUMPRODUCT(MTOA!B52:G52,MTOA!B$101:G$101,MTOA!B$108:G$108)</f>
        <v>0</v>
      </c>
      <c r="X52">
        <v>0</v>
      </c>
      <c r="Y52" s="75">
        <f>IEX!M52</f>
        <v>4.33</v>
      </c>
      <c r="Z52" s="75">
        <f>IEX!S52</f>
        <v>0</v>
      </c>
      <c r="AA52" s="117">
        <f>STOA!M52</f>
        <v>0</v>
      </c>
      <c r="AB52" s="117">
        <f>-STOA!S52</f>
        <v>0</v>
      </c>
      <c r="AC52">
        <f t="shared" si="0"/>
        <v>0.16514009600000001</v>
      </c>
      <c r="AD52">
        <f t="shared" si="1"/>
        <v>18.600779903999999</v>
      </c>
      <c r="AE52">
        <v>0</v>
      </c>
      <c r="AF52" s="26"/>
      <c r="AG52">
        <f t="shared" si="2"/>
        <v>18.600779903999999</v>
      </c>
      <c r="AI52" s="75">
        <f>PXIL!M52</f>
        <v>0</v>
      </c>
      <c r="AJ52" s="75">
        <f>PXIL!S52</f>
        <v>0</v>
      </c>
      <c r="AK52" s="75">
        <f>RTM_IEX!M52</f>
        <v>0</v>
      </c>
      <c r="AL52" s="75">
        <f>RTM_IEX!S52</f>
        <v>0</v>
      </c>
      <c r="AM52" s="75">
        <f>RTM_PXI!M52</f>
        <v>0</v>
      </c>
      <c r="AN52" s="75">
        <f>RTM_PXI!S52</f>
        <v>0</v>
      </c>
      <c r="AO52" s="192">
        <f>GDAM_IEX!M52</f>
        <v>0</v>
      </c>
      <c r="AP52" s="192">
        <f>GDAM_IEX!S52</f>
        <v>0</v>
      </c>
      <c r="AQ52" s="192">
        <f>GDAM_PXI!M52</f>
        <v>0</v>
      </c>
      <c r="AR52" s="192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NRail_ISGS_exbus!BB53</f>
        <v>14.435919999999999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SUMPRODUCT(LTA!F53:AJ53,LTA!F$101:AJ$101,LTA!F$108:AJ$108)</f>
        <v>0</v>
      </c>
      <c r="U53" s="78">
        <f>SUMPRODUCT(LTA!F53:AJ53,LTA!F$102:AJ$102,LTA!F$108:AJ$108)</f>
        <v>0</v>
      </c>
      <c r="V53" s="108">
        <f>SUMPRODUCT(MTOA!B53:G53,MTOA!B$102:G$102,MTOA!B$108:G$108)</f>
        <v>0</v>
      </c>
      <c r="W53" s="108">
        <f>SUMPRODUCT(MTOA!B53:G53,MTOA!B$101:G$101,MTOA!B$108:G$108)</f>
        <v>0</v>
      </c>
      <c r="X53">
        <v>0</v>
      </c>
      <c r="Y53" s="75">
        <f>IEX!M53</f>
        <v>2.6</v>
      </c>
      <c r="Z53" s="75">
        <f>IEX!S53</f>
        <v>0</v>
      </c>
      <c r="AA53" s="117">
        <f>STOA!M53</f>
        <v>0</v>
      </c>
      <c r="AB53" s="117">
        <f>-STOA!S53</f>
        <v>0</v>
      </c>
      <c r="AC53">
        <f t="shared" si="0"/>
        <v>0.14991609600000003</v>
      </c>
      <c r="AD53">
        <f t="shared" si="1"/>
        <v>16.886003904000003</v>
      </c>
      <c r="AE53">
        <v>0</v>
      </c>
      <c r="AF53" s="26"/>
      <c r="AG53">
        <f t="shared" si="2"/>
        <v>16.886003904000003</v>
      </c>
      <c r="AI53" s="75">
        <f>PXIL!M53</f>
        <v>0</v>
      </c>
      <c r="AJ53" s="75">
        <f>PXIL!S53</f>
        <v>0</v>
      </c>
      <c r="AK53" s="75">
        <f>RTM_IEX!M53</f>
        <v>0</v>
      </c>
      <c r="AL53" s="75">
        <f>RTM_IEX!S53</f>
        <v>0</v>
      </c>
      <c r="AM53" s="75">
        <f>RTM_PXI!M53</f>
        <v>0</v>
      </c>
      <c r="AN53" s="75">
        <f>RTM_PXI!S53</f>
        <v>0</v>
      </c>
      <c r="AO53" s="192">
        <f>GDAM_IEX!M53</f>
        <v>0</v>
      </c>
      <c r="AP53" s="192">
        <f>GDAM_IEX!S53</f>
        <v>0</v>
      </c>
      <c r="AQ53" s="192">
        <f>GDAM_PXI!M53</f>
        <v>0</v>
      </c>
      <c r="AR53" s="192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NRail_ISGS_exbus!BB54</f>
        <v>14.435919999999999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SUMPRODUCT(LTA!F54:AJ54,LTA!F$101:AJ$101,LTA!F$108:AJ$108)</f>
        <v>0</v>
      </c>
      <c r="U54" s="78">
        <f>SUMPRODUCT(LTA!F54:AJ54,LTA!F$102:AJ$102,LTA!F$108:AJ$108)</f>
        <v>0</v>
      </c>
      <c r="V54" s="108">
        <f>SUMPRODUCT(MTOA!B54:G54,MTOA!B$102:G$102,MTOA!B$108:G$108)</f>
        <v>0</v>
      </c>
      <c r="W54" s="108">
        <f>SUMPRODUCT(MTOA!B54:G54,MTOA!B$101:G$101,MTOA!B$108:G$108)</f>
        <v>0</v>
      </c>
      <c r="X54">
        <v>0</v>
      </c>
      <c r="Y54" s="75">
        <f>IEX!M54</f>
        <v>5.97</v>
      </c>
      <c r="Z54" s="75">
        <f>IEX!S54</f>
        <v>0</v>
      </c>
      <c r="AA54" s="117">
        <f>STOA!M54</f>
        <v>0</v>
      </c>
      <c r="AB54" s="117">
        <f>-STOA!S54</f>
        <v>0</v>
      </c>
      <c r="AC54">
        <f t="shared" si="0"/>
        <v>0.17957209599999999</v>
      </c>
      <c r="AD54">
        <f t="shared" si="1"/>
        <v>20.226347903999997</v>
      </c>
      <c r="AE54">
        <v>0</v>
      </c>
      <c r="AF54" s="26"/>
      <c r="AG54">
        <f t="shared" si="2"/>
        <v>20.226347903999997</v>
      </c>
      <c r="AI54" s="75">
        <f>PXIL!M54</f>
        <v>0</v>
      </c>
      <c r="AJ54" s="75">
        <f>PXIL!S54</f>
        <v>0</v>
      </c>
      <c r="AK54" s="75">
        <f>RTM_IEX!M54</f>
        <v>0</v>
      </c>
      <c r="AL54" s="75">
        <f>RTM_IEX!S54</f>
        <v>0</v>
      </c>
      <c r="AM54" s="75">
        <f>RTM_PXI!M54</f>
        <v>0</v>
      </c>
      <c r="AN54" s="75">
        <f>RTM_PXI!S54</f>
        <v>0</v>
      </c>
      <c r="AO54" s="192">
        <f>GDAM_IEX!M54</f>
        <v>0</v>
      </c>
      <c r="AP54" s="192">
        <f>GDAM_IEX!S54</f>
        <v>0</v>
      </c>
      <c r="AQ54" s="192">
        <f>GDAM_PXI!M54</f>
        <v>0</v>
      </c>
      <c r="AR54" s="192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NRail_ISGS_exbus!BB55</f>
        <v>14.435919999999999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SUMPRODUCT(LTA!F55:AJ55,LTA!F$101:AJ$101,LTA!F$108:AJ$108)</f>
        <v>0</v>
      </c>
      <c r="U55" s="78">
        <f>SUMPRODUCT(LTA!F55:AJ55,LTA!F$102:AJ$102,LTA!F$108:AJ$108)</f>
        <v>0</v>
      </c>
      <c r="V55" s="108">
        <f>SUMPRODUCT(MTOA!B55:G55,MTOA!B$102:G$102,MTOA!B$108:G$108)</f>
        <v>0</v>
      </c>
      <c r="W55" s="108">
        <f>SUMPRODUCT(MTOA!B55:G55,MTOA!B$101:G$101,MTOA!B$108:G$108)</f>
        <v>0</v>
      </c>
      <c r="X55">
        <v>0</v>
      </c>
      <c r="Y55" s="75">
        <f>IEX!M55</f>
        <v>1.25</v>
      </c>
      <c r="Z55" s="75">
        <f>IEX!S55</f>
        <v>0</v>
      </c>
      <c r="AA55" s="117">
        <f>STOA!M55</f>
        <v>0</v>
      </c>
      <c r="AB55" s="117">
        <f>-STOA!S55</f>
        <v>0</v>
      </c>
      <c r="AC55">
        <f t="shared" si="0"/>
        <v>0.138036096</v>
      </c>
      <c r="AD55">
        <f t="shared" si="1"/>
        <v>15.547883903999999</v>
      </c>
      <c r="AE55">
        <v>0</v>
      </c>
      <c r="AF55" s="26"/>
      <c r="AG55">
        <f t="shared" si="2"/>
        <v>15.547883903999999</v>
      </c>
      <c r="AI55" s="75">
        <f>PXIL!M55</f>
        <v>0</v>
      </c>
      <c r="AJ55" s="75">
        <f>PXIL!S55</f>
        <v>0</v>
      </c>
      <c r="AK55" s="75">
        <f>RTM_IEX!M55</f>
        <v>0</v>
      </c>
      <c r="AL55" s="75">
        <f>RTM_IEX!S55</f>
        <v>0</v>
      </c>
      <c r="AM55" s="75">
        <f>RTM_PXI!M55</f>
        <v>0</v>
      </c>
      <c r="AN55" s="75">
        <f>RTM_PXI!S55</f>
        <v>0</v>
      </c>
      <c r="AO55" s="192">
        <f>GDAM_IEX!M55</f>
        <v>0</v>
      </c>
      <c r="AP55" s="192">
        <f>GDAM_IEX!S55</f>
        <v>0</v>
      </c>
      <c r="AQ55" s="192">
        <f>GDAM_PXI!M55</f>
        <v>0</v>
      </c>
      <c r="AR55" s="192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NRail_ISGS_exbus!BB56</f>
        <v>14.435919999999999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SUMPRODUCT(LTA!F56:AJ56,LTA!F$101:AJ$101,LTA!F$108:AJ$108)</f>
        <v>0</v>
      </c>
      <c r="U56" s="78">
        <f>SUMPRODUCT(LTA!F56:AJ56,LTA!F$102:AJ$102,LTA!F$108:AJ$108)</f>
        <v>0</v>
      </c>
      <c r="V56" s="108">
        <f>SUMPRODUCT(MTOA!B56:G56,MTOA!B$102:G$102,MTOA!B$108:G$108)</f>
        <v>0</v>
      </c>
      <c r="W56" s="108">
        <f>SUMPRODUCT(MTOA!B56:G56,MTOA!B$101:G$101,MTOA!B$108:G$108)</f>
        <v>0</v>
      </c>
      <c r="X56">
        <v>0</v>
      </c>
      <c r="Y56" s="75">
        <f>IEX!M56</f>
        <v>1.93</v>
      </c>
      <c r="Z56" s="75">
        <f>IEX!S56</f>
        <v>0</v>
      </c>
      <c r="AA56" s="117">
        <f>STOA!M56</f>
        <v>0</v>
      </c>
      <c r="AB56" s="117">
        <f>-STOA!S56</f>
        <v>0</v>
      </c>
      <c r="AC56">
        <f t="shared" si="0"/>
        <v>0.14402009600000001</v>
      </c>
      <c r="AD56">
        <f t="shared" si="1"/>
        <v>16.221899904000001</v>
      </c>
      <c r="AE56">
        <v>0</v>
      </c>
      <c r="AF56" s="26"/>
      <c r="AG56">
        <f t="shared" si="2"/>
        <v>16.221899904000001</v>
      </c>
      <c r="AI56" s="75">
        <f>PXIL!M56</f>
        <v>0</v>
      </c>
      <c r="AJ56" s="75">
        <f>PXIL!S56</f>
        <v>0</v>
      </c>
      <c r="AK56" s="75">
        <f>RTM_IEX!M56</f>
        <v>0</v>
      </c>
      <c r="AL56" s="75">
        <f>RTM_IEX!S56</f>
        <v>0</v>
      </c>
      <c r="AM56" s="75">
        <f>RTM_PXI!M56</f>
        <v>0</v>
      </c>
      <c r="AN56" s="75">
        <f>RTM_PXI!S56</f>
        <v>0</v>
      </c>
      <c r="AO56" s="192">
        <f>GDAM_IEX!M56</f>
        <v>0</v>
      </c>
      <c r="AP56" s="192">
        <f>GDAM_IEX!S56</f>
        <v>0</v>
      </c>
      <c r="AQ56" s="192">
        <f>GDAM_PXI!M56</f>
        <v>0</v>
      </c>
      <c r="AR56" s="192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NRail_ISGS_exbus!BB57</f>
        <v>14.435919999999999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SUMPRODUCT(LTA!F57:AJ57,LTA!F$101:AJ$101,LTA!F$108:AJ$108)</f>
        <v>0</v>
      </c>
      <c r="U57" s="78">
        <f>SUMPRODUCT(LTA!F57:AJ57,LTA!F$102:AJ$102,LTA!F$108:AJ$108)</f>
        <v>0</v>
      </c>
      <c r="V57" s="108">
        <f>SUMPRODUCT(MTOA!B57:G57,MTOA!B$102:G$102,MTOA!B$108:G$108)</f>
        <v>0</v>
      </c>
      <c r="W57" s="108">
        <f>SUMPRODUCT(MTOA!B57:G57,MTOA!B$101:G$101,MTOA!B$108:G$108)</f>
        <v>0</v>
      </c>
      <c r="X57">
        <v>0</v>
      </c>
      <c r="Y57" s="75">
        <f>IEX!M57</f>
        <v>3.56</v>
      </c>
      <c r="Z57" s="75">
        <f>IEX!S57</f>
        <v>0</v>
      </c>
      <c r="AA57" s="117">
        <f>STOA!M57</f>
        <v>0</v>
      </c>
      <c r="AB57" s="117">
        <f>-STOA!S57</f>
        <v>0</v>
      </c>
      <c r="AC57">
        <f t="shared" si="0"/>
        <v>0.15836409599999998</v>
      </c>
      <c r="AD57">
        <f t="shared" si="1"/>
        <v>17.837555903999998</v>
      </c>
      <c r="AE57">
        <v>0</v>
      </c>
      <c r="AF57" s="26"/>
      <c r="AG57">
        <f t="shared" si="2"/>
        <v>17.837555903999998</v>
      </c>
      <c r="AI57" s="75">
        <f>PXIL!M57</f>
        <v>0</v>
      </c>
      <c r="AJ57" s="75">
        <f>PXIL!S57</f>
        <v>0</v>
      </c>
      <c r="AK57" s="75">
        <f>RTM_IEX!M57</f>
        <v>0</v>
      </c>
      <c r="AL57" s="75">
        <f>RTM_IEX!S57</f>
        <v>0</v>
      </c>
      <c r="AM57" s="75">
        <f>RTM_PXI!M57</f>
        <v>0</v>
      </c>
      <c r="AN57" s="75">
        <f>RTM_PXI!S57</f>
        <v>0</v>
      </c>
      <c r="AO57" s="192">
        <f>GDAM_IEX!M57</f>
        <v>0</v>
      </c>
      <c r="AP57" s="192">
        <f>GDAM_IEX!S57</f>
        <v>0</v>
      </c>
      <c r="AQ57" s="192">
        <f>GDAM_PXI!M57</f>
        <v>0</v>
      </c>
      <c r="AR57" s="192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NRail_ISGS_exbus!BB58</f>
        <v>14.435919999999999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SUMPRODUCT(LTA!F58:AJ58,LTA!F$101:AJ$101,LTA!F$108:AJ$108)</f>
        <v>0</v>
      </c>
      <c r="U58" s="78">
        <f>SUMPRODUCT(LTA!F58:AJ58,LTA!F$102:AJ$102,LTA!F$108:AJ$108)</f>
        <v>0</v>
      </c>
      <c r="V58" s="108">
        <f>SUMPRODUCT(MTOA!B58:G58,MTOA!B$102:G$102,MTOA!B$108:G$108)</f>
        <v>0</v>
      </c>
      <c r="W58" s="108">
        <f>SUMPRODUCT(MTOA!B58:G58,MTOA!B$101:G$101,MTOA!B$108:G$108)</f>
        <v>0</v>
      </c>
      <c r="X58">
        <v>0</v>
      </c>
      <c r="Y58" s="75">
        <f>IEX!M58</f>
        <v>0.28999999999999998</v>
      </c>
      <c r="Z58" s="75">
        <f>IEX!S58</f>
        <v>0</v>
      </c>
      <c r="AA58" s="117">
        <f>STOA!M58</f>
        <v>0</v>
      </c>
      <c r="AB58" s="117">
        <f>-STOA!S58</f>
        <v>0</v>
      </c>
      <c r="AC58">
        <f t="shared" si="0"/>
        <v>0.12958809599999999</v>
      </c>
      <c r="AD58">
        <f t="shared" si="1"/>
        <v>14.596331903999999</v>
      </c>
      <c r="AE58">
        <v>0</v>
      </c>
      <c r="AF58" s="26"/>
      <c r="AG58">
        <f t="shared" si="2"/>
        <v>14.596331903999999</v>
      </c>
      <c r="AI58" s="75">
        <f>PXIL!M58</f>
        <v>0</v>
      </c>
      <c r="AJ58" s="75">
        <f>PXIL!S58</f>
        <v>0</v>
      </c>
      <c r="AK58" s="75">
        <f>RTM_IEX!M58</f>
        <v>0</v>
      </c>
      <c r="AL58" s="75">
        <f>RTM_IEX!S58</f>
        <v>0</v>
      </c>
      <c r="AM58" s="75">
        <f>RTM_PXI!M58</f>
        <v>0</v>
      </c>
      <c r="AN58" s="75">
        <f>RTM_PXI!S58</f>
        <v>0</v>
      </c>
      <c r="AO58" s="192">
        <f>GDAM_IEX!M58</f>
        <v>0</v>
      </c>
      <c r="AP58" s="192">
        <f>GDAM_IEX!S58</f>
        <v>0</v>
      </c>
      <c r="AQ58" s="192">
        <f>GDAM_PXI!M58</f>
        <v>0</v>
      </c>
      <c r="AR58" s="192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NRail_ISGS_exbus!BB59</f>
        <v>14.435919999999999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SUMPRODUCT(LTA!F59:AJ59,LTA!F$101:AJ$101,LTA!F$108:AJ$108)</f>
        <v>0</v>
      </c>
      <c r="U59" s="78">
        <f>SUMPRODUCT(LTA!F59:AJ59,LTA!F$102:AJ$102,LTA!F$108:AJ$108)</f>
        <v>0</v>
      </c>
      <c r="V59" s="108">
        <f>SUMPRODUCT(MTOA!B59:G59,MTOA!B$102:G$102,MTOA!B$108:G$108)</f>
        <v>0</v>
      </c>
      <c r="W59" s="108">
        <f>SUMPRODUCT(MTOA!B59:G59,MTOA!B$101:G$101,MTOA!B$108:G$108)</f>
        <v>0</v>
      </c>
      <c r="X59">
        <v>0</v>
      </c>
      <c r="Y59" s="75">
        <f>IEX!M59</f>
        <v>3.47</v>
      </c>
      <c r="Z59" s="75">
        <f>IEX!S59</f>
        <v>0</v>
      </c>
      <c r="AA59" s="117">
        <f>STOA!M59</f>
        <v>0</v>
      </c>
      <c r="AB59" s="117">
        <f>-STOA!S59</f>
        <v>0</v>
      </c>
      <c r="AC59">
        <f t="shared" si="0"/>
        <v>0.15757209599999999</v>
      </c>
      <c r="AD59">
        <f t="shared" si="1"/>
        <v>17.748347903999999</v>
      </c>
      <c r="AE59">
        <v>0</v>
      </c>
      <c r="AF59" s="26"/>
      <c r="AG59">
        <f t="shared" si="2"/>
        <v>17.748347903999999</v>
      </c>
      <c r="AI59" s="75">
        <f>PXIL!M59</f>
        <v>0</v>
      </c>
      <c r="AJ59" s="75">
        <f>PXIL!S59</f>
        <v>0</v>
      </c>
      <c r="AK59" s="75">
        <f>RTM_IEX!M59</f>
        <v>0</v>
      </c>
      <c r="AL59" s="75">
        <f>RTM_IEX!S59</f>
        <v>0</v>
      </c>
      <c r="AM59" s="75">
        <f>RTM_PXI!M59</f>
        <v>0</v>
      </c>
      <c r="AN59" s="75">
        <f>RTM_PXI!S59</f>
        <v>0</v>
      </c>
      <c r="AO59" s="192">
        <f>GDAM_IEX!M59</f>
        <v>0</v>
      </c>
      <c r="AP59" s="192">
        <f>GDAM_IEX!S59</f>
        <v>0</v>
      </c>
      <c r="AQ59" s="192">
        <f>GDAM_PXI!M59</f>
        <v>0</v>
      </c>
      <c r="AR59" s="192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NRail_ISGS_exbus!BB60</f>
        <v>14.435919999999999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SUMPRODUCT(LTA!F60:AJ60,LTA!F$101:AJ$101,LTA!F$108:AJ$108)</f>
        <v>0</v>
      </c>
      <c r="U60" s="78">
        <f>SUMPRODUCT(LTA!F60:AJ60,LTA!F$102:AJ$102,LTA!F$108:AJ$108)</f>
        <v>0</v>
      </c>
      <c r="V60" s="108">
        <f>SUMPRODUCT(MTOA!B60:G60,MTOA!B$102:G$102,MTOA!B$108:G$108)</f>
        <v>0</v>
      </c>
      <c r="W60" s="108">
        <f>SUMPRODUCT(MTOA!B60:G60,MTOA!B$101:G$101,MTOA!B$108:G$108)</f>
        <v>0</v>
      </c>
      <c r="X60">
        <v>0</v>
      </c>
      <c r="Y60" s="75">
        <f>IEX!M60</f>
        <v>3.85</v>
      </c>
      <c r="Z60" s="75">
        <f>IEX!S60</f>
        <v>0</v>
      </c>
      <c r="AA60" s="117">
        <f>STOA!M60</f>
        <v>0</v>
      </c>
      <c r="AB60" s="117">
        <f>-STOA!S60</f>
        <v>0</v>
      </c>
      <c r="AC60">
        <f t="shared" si="0"/>
        <v>0.16091609600000001</v>
      </c>
      <c r="AD60">
        <f t="shared" si="1"/>
        <v>18.125003904</v>
      </c>
      <c r="AE60">
        <v>0</v>
      </c>
      <c r="AF60" s="26"/>
      <c r="AG60">
        <f t="shared" si="2"/>
        <v>18.125003904</v>
      </c>
      <c r="AI60" s="75">
        <f>PXIL!M60</f>
        <v>0</v>
      </c>
      <c r="AJ60" s="75">
        <f>PXIL!S60</f>
        <v>0</v>
      </c>
      <c r="AK60" s="75">
        <f>RTM_IEX!M60</f>
        <v>0</v>
      </c>
      <c r="AL60" s="75">
        <f>RTM_IEX!S60</f>
        <v>0</v>
      </c>
      <c r="AM60" s="75">
        <f>RTM_PXI!M60</f>
        <v>0</v>
      </c>
      <c r="AN60" s="75">
        <f>RTM_PXI!S60</f>
        <v>0</v>
      </c>
      <c r="AO60" s="192">
        <f>GDAM_IEX!M60</f>
        <v>0</v>
      </c>
      <c r="AP60" s="192">
        <f>GDAM_IEX!S60</f>
        <v>0</v>
      </c>
      <c r="AQ60" s="192">
        <f>GDAM_PXI!M60</f>
        <v>0</v>
      </c>
      <c r="AR60" s="192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NRail_ISGS_exbus!BB61</f>
        <v>14.435919999999999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SUMPRODUCT(LTA!F61:AJ61,LTA!F$101:AJ$101,LTA!F$108:AJ$108)</f>
        <v>0</v>
      </c>
      <c r="U61" s="78">
        <f>SUMPRODUCT(LTA!F61:AJ61,LTA!F$102:AJ$102,LTA!F$108:AJ$108)</f>
        <v>0</v>
      </c>
      <c r="V61" s="108">
        <f>SUMPRODUCT(MTOA!B61:G61,MTOA!B$102:G$102,MTOA!B$108:G$108)</f>
        <v>0</v>
      </c>
      <c r="W61" s="108">
        <f>SUMPRODUCT(MTOA!B61:G61,MTOA!B$101:G$101,MTOA!B$108:G$108)</f>
        <v>0</v>
      </c>
      <c r="X61">
        <v>0</v>
      </c>
      <c r="Y61" s="75">
        <f>IEX!M61</f>
        <v>9.6300000000000008</v>
      </c>
      <c r="Z61" s="75">
        <f>IEX!S61</f>
        <v>0</v>
      </c>
      <c r="AA61" s="117">
        <f>STOA!M61</f>
        <v>0</v>
      </c>
      <c r="AB61" s="117">
        <f>-STOA!S61</f>
        <v>0</v>
      </c>
      <c r="AC61">
        <f t="shared" si="0"/>
        <v>0.211780096</v>
      </c>
      <c r="AD61">
        <f t="shared" si="1"/>
        <v>23.854139904</v>
      </c>
      <c r="AE61">
        <v>0</v>
      </c>
      <c r="AF61" s="26"/>
      <c r="AG61">
        <f t="shared" si="2"/>
        <v>23.854139904</v>
      </c>
      <c r="AI61" s="75">
        <f>PXIL!M61</f>
        <v>0</v>
      </c>
      <c r="AJ61" s="75">
        <f>PXIL!S61</f>
        <v>0</v>
      </c>
      <c r="AK61" s="75">
        <f>RTM_IEX!M61</f>
        <v>0</v>
      </c>
      <c r="AL61" s="75">
        <f>RTM_IEX!S61</f>
        <v>0</v>
      </c>
      <c r="AM61" s="75">
        <f>RTM_PXI!M61</f>
        <v>0</v>
      </c>
      <c r="AN61" s="75">
        <f>RTM_PXI!S61</f>
        <v>0</v>
      </c>
      <c r="AO61" s="192">
        <f>GDAM_IEX!M61</f>
        <v>0</v>
      </c>
      <c r="AP61" s="192">
        <f>GDAM_IEX!S61</f>
        <v>0</v>
      </c>
      <c r="AQ61" s="192">
        <f>GDAM_PXI!M61</f>
        <v>0</v>
      </c>
      <c r="AR61" s="192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NRail_ISGS_exbus!BB62</f>
        <v>14.435919999999999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SUMPRODUCT(LTA!F62:AJ62,LTA!F$101:AJ$101,LTA!F$108:AJ$108)</f>
        <v>0</v>
      </c>
      <c r="U62" s="78">
        <f>SUMPRODUCT(LTA!F62:AJ62,LTA!F$102:AJ$102,LTA!F$108:AJ$108)</f>
        <v>0</v>
      </c>
      <c r="V62" s="108">
        <f>SUMPRODUCT(MTOA!B62:G62,MTOA!B$102:G$102,MTOA!B$108:G$108)</f>
        <v>0</v>
      </c>
      <c r="W62" s="108">
        <f>SUMPRODUCT(MTOA!B62:G62,MTOA!B$101:G$101,MTOA!B$108:G$108)</f>
        <v>0</v>
      </c>
      <c r="X62">
        <v>0</v>
      </c>
      <c r="Y62" s="75">
        <f>IEX!M62</f>
        <v>5.29</v>
      </c>
      <c r="Z62" s="75">
        <f>IEX!S62</f>
        <v>0</v>
      </c>
      <c r="AA62" s="117">
        <f>STOA!M62</f>
        <v>0</v>
      </c>
      <c r="AB62" s="117">
        <f>-STOA!S62</f>
        <v>0</v>
      </c>
      <c r="AC62">
        <f t="shared" si="0"/>
        <v>0.173588096</v>
      </c>
      <c r="AD62">
        <f t="shared" si="1"/>
        <v>19.552331903999999</v>
      </c>
      <c r="AE62">
        <v>0</v>
      </c>
      <c r="AF62" s="26"/>
      <c r="AG62">
        <f t="shared" si="2"/>
        <v>19.552331903999999</v>
      </c>
      <c r="AI62" s="75">
        <f>PXIL!M62</f>
        <v>0</v>
      </c>
      <c r="AJ62" s="75">
        <f>PXIL!S62</f>
        <v>0</v>
      </c>
      <c r="AK62" s="75">
        <f>RTM_IEX!M62</f>
        <v>0</v>
      </c>
      <c r="AL62" s="75">
        <f>RTM_IEX!S62</f>
        <v>0</v>
      </c>
      <c r="AM62" s="75">
        <f>RTM_PXI!M62</f>
        <v>0</v>
      </c>
      <c r="AN62" s="75">
        <f>RTM_PXI!S62</f>
        <v>0</v>
      </c>
      <c r="AO62" s="192">
        <f>GDAM_IEX!M62</f>
        <v>0</v>
      </c>
      <c r="AP62" s="192">
        <f>GDAM_IEX!S62</f>
        <v>0</v>
      </c>
      <c r="AQ62" s="192">
        <f>GDAM_PXI!M62</f>
        <v>0</v>
      </c>
      <c r="AR62" s="192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NRail_ISGS_exbus!BB63</f>
        <v>14.435919999999999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SUMPRODUCT(LTA!F63:AJ63,LTA!F$101:AJ$101,LTA!F$108:AJ$108)</f>
        <v>0</v>
      </c>
      <c r="U63" s="78">
        <f>SUMPRODUCT(LTA!F63:AJ63,LTA!F$102:AJ$102,LTA!F$108:AJ$108)</f>
        <v>0</v>
      </c>
      <c r="V63" s="108">
        <f>SUMPRODUCT(MTOA!B63:G63,MTOA!B$102:G$102,MTOA!B$108:G$108)</f>
        <v>0</v>
      </c>
      <c r="W63" s="108">
        <f>SUMPRODUCT(MTOA!B63:G63,MTOA!B$101:G$101,MTOA!B$108:G$108)</f>
        <v>0</v>
      </c>
      <c r="X63">
        <v>0</v>
      </c>
      <c r="Y63" s="75">
        <f>IEX!M63</f>
        <v>3.08</v>
      </c>
      <c r="Z63" s="75">
        <f>IEX!S63</f>
        <v>0</v>
      </c>
      <c r="AA63" s="117">
        <f>STOA!M63</f>
        <v>0</v>
      </c>
      <c r="AB63" s="117">
        <f>-STOA!S63</f>
        <v>0</v>
      </c>
      <c r="AC63">
        <f t="shared" si="0"/>
        <v>0.15414009600000003</v>
      </c>
      <c r="AD63">
        <f t="shared" si="1"/>
        <v>17.361779904000002</v>
      </c>
      <c r="AE63">
        <v>0</v>
      </c>
      <c r="AF63" s="26"/>
      <c r="AG63">
        <f t="shared" si="2"/>
        <v>17.361779904000002</v>
      </c>
      <c r="AI63" s="75">
        <f>PXIL!M63</f>
        <v>0</v>
      </c>
      <c r="AJ63" s="75">
        <f>PXIL!S63</f>
        <v>0</v>
      </c>
      <c r="AK63" s="75">
        <f>RTM_IEX!M63</f>
        <v>0</v>
      </c>
      <c r="AL63" s="75">
        <f>RTM_IEX!S63</f>
        <v>0</v>
      </c>
      <c r="AM63" s="75">
        <f>RTM_PXI!M63</f>
        <v>0</v>
      </c>
      <c r="AN63" s="75">
        <f>RTM_PXI!S63</f>
        <v>0</v>
      </c>
      <c r="AO63" s="192">
        <f>GDAM_IEX!M63</f>
        <v>0</v>
      </c>
      <c r="AP63" s="192">
        <f>GDAM_IEX!S63</f>
        <v>0</v>
      </c>
      <c r="AQ63" s="192">
        <f>GDAM_PXI!M63</f>
        <v>0</v>
      </c>
      <c r="AR63" s="192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NRail_ISGS_exbus!BB64</f>
        <v>14.435919999999999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SUMPRODUCT(LTA!F64:AJ64,LTA!F$101:AJ$101,LTA!F$108:AJ$108)</f>
        <v>0</v>
      </c>
      <c r="U64" s="78">
        <f>SUMPRODUCT(LTA!F64:AJ64,LTA!F$102:AJ$102,LTA!F$108:AJ$108)</f>
        <v>0</v>
      </c>
      <c r="V64" s="108">
        <f>SUMPRODUCT(MTOA!B64:G64,MTOA!B$102:G$102,MTOA!B$108:G$108)</f>
        <v>0</v>
      </c>
      <c r="W64" s="108">
        <f>SUMPRODUCT(MTOA!B64:G64,MTOA!B$101:G$101,MTOA!B$108:G$108)</f>
        <v>0</v>
      </c>
      <c r="X64">
        <v>0</v>
      </c>
      <c r="Y64" s="75">
        <f>IEX!M64</f>
        <v>5.39</v>
      </c>
      <c r="Z64" s="75">
        <f>IEX!S64</f>
        <v>0</v>
      </c>
      <c r="AA64" s="117">
        <f>STOA!M64</f>
        <v>0</v>
      </c>
      <c r="AB64" s="117">
        <f>-STOA!S64</f>
        <v>0</v>
      </c>
      <c r="AC64">
        <f t="shared" si="0"/>
        <v>0.17446809600000002</v>
      </c>
      <c r="AD64">
        <f t="shared" si="1"/>
        <v>19.651451903999998</v>
      </c>
      <c r="AE64">
        <v>0</v>
      </c>
      <c r="AF64" s="26"/>
      <c r="AG64">
        <f t="shared" si="2"/>
        <v>19.651451903999998</v>
      </c>
      <c r="AI64" s="75">
        <f>PXIL!M64</f>
        <v>0</v>
      </c>
      <c r="AJ64" s="75">
        <f>PXIL!S64</f>
        <v>0</v>
      </c>
      <c r="AK64" s="75">
        <f>RTM_IEX!M64</f>
        <v>0</v>
      </c>
      <c r="AL64" s="75">
        <f>RTM_IEX!S64</f>
        <v>0</v>
      </c>
      <c r="AM64" s="75">
        <f>RTM_PXI!M64</f>
        <v>0</v>
      </c>
      <c r="AN64" s="75">
        <f>RTM_PXI!S64</f>
        <v>0</v>
      </c>
      <c r="AO64" s="192">
        <f>GDAM_IEX!M64</f>
        <v>0</v>
      </c>
      <c r="AP64" s="192">
        <f>GDAM_IEX!S64</f>
        <v>0</v>
      </c>
      <c r="AQ64" s="192">
        <f>GDAM_PXI!M64</f>
        <v>0</v>
      </c>
      <c r="AR64" s="192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NRail_ISGS_exbus!BB65</f>
        <v>14.376719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SUMPRODUCT(LTA!F65:AJ65,LTA!F$101:AJ$101,LTA!F$108:AJ$108)</f>
        <v>0</v>
      </c>
      <c r="U65" s="78">
        <f>SUMPRODUCT(LTA!F65:AJ65,LTA!F$102:AJ$102,LTA!F$108:AJ$108)</f>
        <v>0</v>
      </c>
      <c r="V65" s="108">
        <f>SUMPRODUCT(MTOA!B65:G65,MTOA!B$102:G$102,MTOA!B$108:G$108)</f>
        <v>0</v>
      </c>
      <c r="W65" s="108">
        <f>SUMPRODUCT(MTOA!B65:G65,MTOA!B$101:G$101,MTOA!B$108:G$108)</f>
        <v>0</v>
      </c>
      <c r="X65">
        <v>0</v>
      </c>
      <c r="Y65" s="75">
        <f>IEX!M65</f>
        <v>0</v>
      </c>
      <c r="Z65" s="75">
        <f>IEX!S65</f>
        <v>0</v>
      </c>
      <c r="AA65" s="117">
        <f>STOA!M65</f>
        <v>0</v>
      </c>
      <c r="AB65" s="117">
        <f>-STOA!S65</f>
        <v>0</v>
      </c>
      <c r="AC65">
        <f t="shared" si="0"/>
        <v>0.12651512719999999</v>
      </c>
      <c r="AD65">
        <f t="shared" si="1"/>
        <v>14.2502038728</v>
      </c>
      <c r="AE65">
        <v>0</v>
      </c>
      <c r="AF65" s="26"/>
      <c r="AG65">
        <f t="shared" si="2"/>
        <v>14.2502038728</v>
      </c>
      <c r="AI65" s="75">
        <f>PXIL!M65</f>
        <v>0</v>
      </c>
      <c r="AJ65" s="75">
        <f>PXIL!S65</f>
        <v>0</v>
      </c>
      <c r="AK65" s="75">
        <f>RTM_IEX!M65</f>
        <v>0</v>
      </c>
      <c r="AL65" s="75">
        <f>RTM_IEX!S65</f>
        <v>0</v>
      </c>
      <c r="AM65" s="75">
        <f>RTM_PXI!M65</f>
        <v>0</v>
      </c>
      <c r="AN65" s="75">
        <f>RTM_PXI!S65</f>
        <v>0</v>
      </c>
      <c r="AO65" s="192">
        <f>GDAM_IEX!M65</f>
        <v>0</v>
      </c>
      <c r="AP65" s="192">
        <f>GDAM_IEX!S65</f>
        <v>0</v>
      </c>
      <c r="AQ65" s="192">
        <f>GDAM_PXI!M65</f>
        <v>0</v>
      </c>
      <c r="AR65" s="192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NRail_ISGS_exbus!BB66</f>
        <v>14.435919999999999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SUMPRODUCT(LTA!F66:AJ66,LTA!F$101:AJ$101,LTA!F$108:AJ$108)</f>
        <v>0</v>
      </c>
      <c r="U66" s="78">
        <f>SUMPRODUCT(LTA!F66:AJ66,LTA!F$102:AJ$102,LTA!F$108:AJ$108)</f>
        <v>0</v>
      </c>
      <c r="V66" s="108">
        <f>SUMPRODUCT(MTOA!B66:G66,MTOA!B$102:G$102,MTOA!B$108:G$108)</f>
        <v>0</v>
      </c>
      <c r="W66" s="108">
        <f>SUMPRODUCT(MTOA!B66:G66,MTOA!B$101:G$101,MTOA!B$108:G$108)</f>
        <v>0</v>
      </c>
      <c r="X66">
        <v>0</v>
      </c>
      <c r="Y66" s="75">
        <f>IEX!M66</f>
        <v>5.68</v>
      </c>
      <c r="Z66" s="75">
        <f>IEX!S66</f>
        <v>0</v>
      </c>
      <c r="AA66" s="117">
        <f>STOA!M66</f>
        <v>0</v>
      </c>
      <c r="AB66" s="117">
        <f>-STOA!S66</f>
        <v>0</v>
      </c>
      <c r="AC66">
        <f t="shared" si="0"/>
        <v>0.17702009600000002</v>
      </c>
      <c r="AD66">
        <f t="shared" si="1"/>
        <v>19.938899903999999</v>
      </c>
      <c r="AE66">
        <v>0</v>
      </c>
      <c r="AF66" s="26"/>
      <c r="AG66">
        <f t="shared" si="2"/>
        <v>19.938899903999999</v>
      </c>
      <c r="AI66" s="75">
        <f>PXIL!M66</f>
        <v>0</v>
      </c>
      <c r="AJ66" s="75">
        <f>PXIL!S66</f>
        <v>0</v>
      </c>
      <c r="AK66" s="75">
        <f>RTM_IEX!M66</f>
        <v>0</v>
      </c>
      <c r="AL66" s="75">
        <f>RTM_IEX!S66</f>
        <v>0</v>
      </c>
      <c r="AM66" s="75">
        <f>RTM_PXI!M66</f>
        <v>0</v>
      </c>
      <c r="AN66" s="75">
        <f>RTM_PXI!S66</f>
        <v>0</v>
      </c>
      <c r="AO66" s="192">
        <f>GDAM_IEX!M66</f>
        <v>0</v>
      </c>
      <c r="AP66" s="192">
        <f>GDAM_IEX!S66</f>
        <v>0</v>
      </c>
      <c r="AQ66" s="192">
        <f>GDAM_PXI!M66</f>
        <v>0</v>
      </c>
      <c r="AR66" s="192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NRail_ISGS_exbus!BB67</f>
        <v>14.435919999999999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SUMPRODUCT(LTA!F67:AJ67,LTA!F$101:AJ$101,LTA!F$108:AJ$108)</f>
        <v>0</v>
      </c>
      <c r="U67" s="78">
        <f>SUMPRODUCT(LTA!F67:AJ67,LTA!F$102:AJ$102,LTA!F$108:AJ$108)</f>
        <v>0</v>
      </c>
      <c r="V67" s="108">
        <f>SUMPRODUCT(MTOA!B67:G67,MTOA!B$102:G$102,MTOA!B$108:G$108)</f>
        <v>0</v>
      </c>
      <c r="W67" s="108">
        <f>SUMPRODUCT(MTOA!B67:G67,MTOA!B$101:G$101,MTOA!B$108:G$108)</f>
        <v>0</v>
      </c>
      <c r="X67">
        <v>0</v>
      </c>
      <c r="Y67" s="75">
        <f>IEX!M67</f>
        <v>5.29</v>
      </c>
      <c r="Z67" s="75">
        <f>IEX!S67</f>
        <v>0</v>
      </c>
      <c r="AA67" s="117">
        <f>STOA!M67</f>
        <v>0</v>
      </c>
      <c r="AB67" s="117">
        <f>-STOA!S67</f>
        <v>0</v>
      </c>
      <c r="AC67">
        <f t="shared" si="0"/>
        <v>0.173588096</v>
      </c>
      <c r="AD67">
        <f t="shared" si="1"/>
        <v>19.552331903999999</v>
      </c>
      <c r="AE67">
        <v>0</v>
      </c>
      <c r="AF67" s="26"/>
      <c r="AG67">
        <f t="shared" si="2"/>
        <v>19.552331903999999</v>
      </c>
      <c r="AI67" s="75">
        <f>PXIL!M67</f>
        <v>0</v>
      </c>
      <c r="AJ67" s="75">
        <f>PXIL!S67</f>
        <v>0</v>
      </c>
      <c r="AK67" s="75">
        <f>RTM_IEX!M67</f>
        <v>0</v>
      </c>
      <c r="AL67" s="75">
        <f>RTM_IEX!S67</f>
        <v>0</v>
      </c>
      <c r="AM67" s="75">
        <f>RTM_PXI!M67</f>
        <v>0</v>
      </c>
      <c r="AN67" s="75">
        <f>RTM_PXI!S67</f>
        <v>0</v>
      </c>
      <c r="AO67" s="192">
        <f>GDAM_IEX!M67</f>
        <v>0</v>
      </c>
      <c r="AP67" s="192">
        <f>GDAM_IEX!S67</f>
        <v>0</v>
      </c>
      <c r="AQ67" s="192">
        <f>GDAM_PXI!M67</f>
        <v>0</v>
      </c>
      <c r="AR67" s="192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NRail_ISGS_exbus!BB68</f>
        <v>14.435919999999999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SUMPRODUCT(LTA!F68:AJ68,LTA!F$101:AJ$101,LTA!F$108:AJ$108)</f>
        <v>0</v>
      </c>
      <c r="U68" s="78">
        <f>SUMPRODUCT(LTA!F68:AJ68,LTA!F$102:AJ$102,LTA!F$108:AJ$108)</f>
        <v>0</v>
      </c>
      <c r="V68" s="108">
        <f>SUMPRODUCT(MTOA!B68:G68,MTOA!B$102:G$102,MTOA!B$108:G$108)</f>
        <v>0</v>
      </c>
      <c r="W68" s="108">
        <f>SUMPRODUCT(MTOA!B68:G68,MTOA!B$101:G$101,MTOA!B$108:G$108)</f>
        <v>0</v>
      </c>
      <c r="X68">
        <v>0</v>
      </c>
      <c r="Y68" s="75">
        <f>IEX!M68</f>
        <v>9.6300000000000008</v>
      </c>
      <c r="Z68" s="75">
        <f>IEX!S68</f>
        <v>0</v>
      </c>
      <c r="AA68" s="117">
        <f>STOA!M68</f>
        <v>0</v>
      </c>
      <c r="AB68" s="117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0.211780096</v>
      </c>
      <c r="AD68">
        <f t="shared" ref="AD68:AD98" si="4">SUM(B68:AB68,AI68:AR68)-AC68</f>
        <v>23.854139904</v>
      </c>
      <c r="AE68">
        <v>0</v>
      </c>
      <c r="AF68" s="26"/>
      <c r="AG68">
        <f t="shared" ref="AG68:AG98" si="5">SUM(AD68:AF68)</f>
        <v>23.854139904</v>
      </c>
      <c r="AI68" s="75">
        <f>PXIL!M68</f>
        <v>0</v>
      </c>
      <c r="AJ68" s="75">
        <f>PXIL!S68</f>
        <v>0</v>
      </c>
      <c r="AK68" s="75">
        <f>RTM_IEX!M68</f>
        <v>0</v>
      </c>
      <c r="AL68" s="75">
        <f>RTM_IEX!S68</f>
        <v>0</v>
      </c>
      <c r="AM68" s="75">
        <f>RTM_PXI!M68</f>
        <v>0</v>
      </c>
      <c r="AN68" s="75">
        <f>RTM_PXI!S68</f>
        <v>0</v>
      </c>
      <c r="AO68" s="192">
        <f>GDAM_IEX!M68</f>
        <v>0</v>
      </c>
      <c r="AP68" s="192">
        <f>GDAM_IEX!S68</f>
        <v>0</v>
      </c>
      <c r="AQ68" s="192">
        <f>GDAM_PXI!M68</f>
        <v>0</v>
      </c>
      <c r="AR68" s="192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NRail_ISGS_exbus!BB69</f>
        <v>14.435919999999999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SUMPRODUCT(LTA!F69:AJ69,LTA!F$101:AJ$101,LTA!F$108:AJ$108)</f>
        <v>0</v>
      </c>
      <c r="U69" s="78">
        <f>SUMPRODUCT(LTA!F69:AJ69,LTA!F$102:AJ$102,LTA!F$108:AJ$108)</f>
        <v>0</v>
      </c>
      <c r="V69" s="108">
        <f>SUMPRODUCT(MTOA!B69:G69,MTOA!B$102:G$102,MTOA!B$108:G$108)</f>
        <v>0</v>
      </c>
      <c r="W69" s="108">
        <f>SUMPRODUCT(MTOA!B69:G69,MTOA!B$101:G$101,MTOA!B$108:G$108)</f>
        <v>0</v>
      </c>
      <c r="X69">
        <v>0</v>
      </c>
      <c r="Y69" s="75">
        <f>IEX!M69</f>
        <v>5.49</v>
      </c>
      <c r="Z69" s="75">
        <f>IEX!S69</f>
        <v>0</v>
      </c>
      <c r="AA69" s="117">
        <f>STOA!M69</f>
        <v>0</v>
      </c>
      <c r="AB69" s="117">
        <f>-STOA!S69</f>
        <v>0</v>
      </c>
      <c r="AC69">
        <f t="shared" si="3"/>
        <v>0.17534809599999998</v>
      </c>
      <c r="AD69">
        <f t="shared" si="4"/>
        <v>19.750571903999997</v>
      </c>
      <c r="AE69">
        <v>0</v>
      </c>
      <c r="AF69" s="26"/>
      <c r="AG69">
        <f t="shared" si="5"/>
        <v>19.750571903999997</v>
      </c>
      <c r="AI69" s="75">
        <f>PXIL!M69</f>
        <v>0</v>
      </c>
      <c r="AJ69" s="75">
        <f>PXIL!S69</f>
        <v>0</v>
      </c>
      <c r="AK69" s="75">
        <f>RTM_IEX!M69</f>
        <v>0</v>
      </c>
      <c r="AL69" s="75">
        <f>RTM_IEX!S69</f>
        <v>0</v>
      </c>
      <c r="AM69" s="75">
        <f>RTM_PXI!M69</f>
        <v>0</v>
      </c>
      <c r="AN69" s="75">
        <f>RTM_PXI!S69</f>
        <v>0</v>
      </c>
      <c r="AO69" s="192">
        <f>GDAM_IEX!M69</f>
        <v>0</v>
      </c>
      <c r="AP69" s="192">
        <f>GDAM_IEX!S69</f>
        <v>0</v>
      </c>
      <c r="AQ69" s="192">
        <f>GDAM_PXI!M69</f>
        <v>0</v>
      </c>
      <c r="AR69" s="192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NRail_ISGS_exbus!BB70</f>
        <v>14.435919999999999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SUMPRODUCT(LTA!F70:AJ70,LTA!F$101:AJ$101,LTA!F$108:AJ$108)</f>
        <v>0</v>
      </c>
      <c r="U70" s="78">
        <f>SUMPRODUCT(LTA!F70:AJ70,LTA!F$102:AJ$102,LTA!F$108:AJ$108)</f>
        <v>0</v>
      </c>
      <c r="V70" s="108">
        <f>SUMPRODUCT(MTOA!B70:G70,MTOA!B$102:G$102,MTOA!B$108:G$108)</f>
        <v>0</v>
      </c>
      <c r="W70" s="108">
        <f>SUMPRODUCT(MTOA!B70:G70,MTOA!B$101:G$101,MTOA!B$108:G$108)</f>
        <v>0</v>
      </c>
      <c r="X70">
        <v>0</v>
      </c>
      <c r="Y70" s="75">
        <f>IEX!M70</f>
        <v>4.24</v>
      </c>
      <c r="Z70" s="75">
        <f>IEX!S70</f>
        <v>0</v>
      </c>
      <c r="AA70" s="117">
        <f>STOA!M70</f>
        <v>0</v>
      </c>
      <c r="AB70" s="117">
        <f>-STOA!S70</f>
        <v>0</v>
      </c>
      <c r="AC70">
        <f t="shared" si="3"/>
        <v>0.164348096</v>
      </c>
      <c r="AD70">
        <f t="shared" si="4"/>
        <v>18.511571903999997</v>
      </c>
      <c r="AE70">
        <v>0</v>
      </c>
      <c r="AF70" s="26"/>
      <c r="AG70">
        <f t="shared" si="5"/>
        <v>18.511571903999997</v>
      </c>
      <c r="AI70" s="75">
        <f>PXIL!M70</f>
        <v>0</v>
      </c>
      <c r="AJ70" s="75">
        <f>PXIL!S70</f>
        <v>0</v>
      </c>
      <c r="AK70" s="75">
        <f>RTM_IEX!M70</f>
        <v>0</v>
      </c>
      <c r="AL70" s="75">
        <f>RTM_IEX!S70</f>
        <v>0</v>
      </c>
      <c r="AM70" s="75">
        <f>RTM_PXI!M70</f>
        <v>0</v>
      </c>
      <c r="AN70" s="75">
        <f>RTM_PXI!S70</f>
        <v>0</v>
      </c>
      <c r="AO70" s="192">
        <f>GDAM_IEX!M70</f>
        <v>0</v>
      </c>
      <c r="AP70" s="192">
        <f>GDAM_IEX!S70</f>
        <v>0</v>
      </c>
      <c r="AQ70" s="192">
        <f>GDAM_PXI!M70</f>
        <v>0</v>
      </c>
      <c r="AR70" s="192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NRail_ISGS_exbus!BB71</f>
        <v>14.435919999999999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SUMPRODUCT(LTA!F71:AJ71,LTA!F$101:AJ$101,LTA!F$108:AJ$108)</f>
        <v>0</v>
      </c>
      <c r="U71" s="78">
        <f>SUMPRODUCT(LTA!F71:AJ71,LTA!F$102:AJ$102,LTA!F$108:AJ$108)</f>
        <v>0</v>
      </c>
      <c r="V71" s="108">
        <f>SUMPRODUCT(MTOA!B71:G71,MTOA!B$102:G$102,MTOA!B$108:G$108)</f>
        <v>0</v>
      </c>
      <c r="W71" s="108">
        <f>SUMPRODUCT(MTOA!B71:G71,MTOA!B$101:G$101,MTOA!B$108:G$108)</f>
        <v>0</v>
      </c>
      <c r="X71">
        <v>0</v>
      </c>
      <c r="Y71" s="75">
        <f>IEX!M71</f>
        <v>7.22</v>
      </c>
      <c r="Z71" s="75">
        <f>IEX!S71</f>
        <v>0</v>
      </c>
      <c r="AA71" s="117">
        <f>STOA!M71</f>
        <v>0</v>
      </c>
      <c r="AB71" s="117">
        <f>-STOA!S71</f>
        <v>0</v>
      </c>
      <c r="AC71">
        <f t="shared" si="3"/>
        <v>0.190572096</v>
      </c>
      <c r="AD71">
        <f t="shared" si="4"/>
        <v>21.465347903999998</v>
      </c>
      <c r="AE71">
        <v>0</v>
      </c>
      <c r="AF71" s="26"/>
      <c r="AG71">
        <f t="shared" si="5"/>
        <v>21.465347903999998</v>
      </c>
      <c r="AI71" s="75">
        <f>PXIL!M71</f>
        <v>0</v>
      </c>
      <c r="AJ71" s="75">
        <f>PXIL!S71</f>
        <v>0</v>
      </c>
      <c r="AK71" s="75">
        <f>RTM_IEX!M71</f>
        <v>0</v>
      </c>
      <c r="AL71" s="75">
        <f>RTM_IEX!S71</f>
        <v>0</v>
      </c>
      <c r="AM71" s="75">
        <f>RTM_PXI!M71</f>
        <v>0</v>
      </c>
      <c r="AN71" s="75">
        <f>RTM_PXI!S71</f>
        <v>0</v>
      </c>
      <c r="AO71" s="192">
        <f>GDAM_IEX!M71</f>
        <v>0</v>
      </c>
      <c r="AP71" s="192">
        <f>GDAM_IEX!S71</f>
        <v>0</v>
      </c>
      <c r="AQ71" s="192">
        <f>GDAM_PXI!M71</f>
        <v>0</v>
      </c>
      <c r="AR71" s="192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NRail_ISGS_exbus!BB72</f>
        <v>14.28449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SUMPRODUCT(LTA!F72:AJ72,LTA!F$101:AJ$101,LTA!F$108:AJ$108)</f>
        <v>0</v>
      </c>
      <c r="U72" s="78">
        <f>SUMPRODUCT(LTA!F72:AJ72,LTA!F$102:AJ$102,LTA!F$108:AJ$108)</f>
        <v>0</v>
      </c>
      <c r="V72" s="108">
        <f>SUMPRODUCT(MTOA!B72:G72,MTOA!B$102:G$102,MTOA!B$108:G$108)</f>
        <v>0</v>
      </c>
      <c r="W72" s="108">
        <f>SUMPRODUCT(MTOA!B72:G72,MTOA!B$101:G$101,MTOA!B$108:G$108)</f>
        <v>0</v>
      </c>
      <c r="X72">
        <v>0</v>
      </c>
      <c r="Y72" s="75">
        <f>IEX!M72</f>
        <v>0</v>
      </c>
      <c r="Z72" s="75">
        <f>IEX!S72</f>
        <v>0</v>
      </c>
      <c r="AA72" s="117">
        <f>STOA!M72</f>
        <v>0</v>
      </c>
      <c r="AB72" s="117">
        <f>-STOA!S72</f>
        <v>0</v>
      </c>
      <c r="AC72">
        <f t="shared" si="3"/>
        <v>0.12570351200000002</v>
      </c>
      <c r="AD72">
        <f t="shared" si="4"/>
        <v>14.158786488000001</v>
      </c>
      <c r="AE72">
        <v>0</v>
      </c>
      <c r="AF72" s="26"/>
      <c r="AG72">
        <f t="shared" si="5"/>
        <v>14.158786488000001</v>
      </c>
      <c r="AI72" s="75">
        <f>PXIL!M72</f>
        <v>0</v>
      </c>
      <c r="AJ72" s="75">
        <f>PXIL!S72</f>
        <v>0</v>
      </c>
      <c r="AK72" s="75">
        <f>RTM_IEX!M72</f>
        <v>0</v>
      </c>
      <c r="AL72" s="75">
        <f>RTM_IEX!S72</f>
        <v>0</v>
      </c>
      <c r="AM72" s="75">
        <f>RTM_PXI!M72</f>
        <v>0</v>
      </c>
      <c r="AN72" s="75">
        <f>RTM_PXI!S72</f>
        <v>0</v>
      </c>
      <c r="AO72" s="192">
        <f>GDAM_IEX!M72</f>
        <v>0</v>
      </c>
      <c r="AP72" s="192">
        <f>GDAM_IEX!S72</f>
        <v>0</v>
      </c>
      <c r="AQ72" s="192">
        <f>GDAM_PXI!M72</f>
        <v>0</v>
      </c>
      <c r="AR72" s="192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NRail_ISGS_exbus!BB73</f>
        <v>14.435919999999999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SUMPRODUCT(LTA!F73:AJ73,LTA!F$101:AJ$101,LTA!F$108:AJ$108)</f>
        <v>0</v>
      </c>
      <c r="U73" s="78">
        <f>SUMPRODUCT(LTA!F73:AJ73,LTA!F$102:AJ$102,LTA!F$108:AJ$108)</f>
        <v>0</v>
      </c>
      <c r="V73" s="108">
        <f>SUMPRODUCT(MTOA!B73:G73,MTOA!B$102:G$102,MTOA!B$108:G$108)</f>
        <v>0</v>
      </c>
      <c r="W73" s="108">
        <f>SUMPRODUCT(MTOA!B73:G73,MTOA!B$101:G$101,MTOA!B$108:G$108)</f>
        <v>0</v>
      </c>
      <c r="X73">
        <v>0</v>
      </c>
      <c r="Y73" s="75">
        <f>IEX!M73</f>
        <v>6.35</v>
      </c>
      <c r="Z73" s="75">
        <f>IEX!S73</f>
        <v>0</v>
      </c>
      <c r="AA73" s="117">
        <f>STOA!M73</f>
        <v>0</v>
      </c>
      <c r="AB73" s="117">
        <f>-STOA!S73</f>
        <v>0</v>
      </c>
      <c r="AC73">
        <f t="shared" si="3"/>
        <v>0.182916096</v>
      </c>
      <c r="AD73">
        <f t="shared" si="4"/>
        <v>20.603003903999998</v>
      </c>
      <c r="AE73">
        <v>0</v>
      </c>
      <c r="AF73" s="26"/>
      <c r="AG73">
        <f t="shared" si="5"/>
        <v>20.603003903999998</v>
      </c>
      <c r="AI73" s="75">
        <f>PXIL!M73</f>
        <v>0</v>
      </c>
      <c r="AJ73" s="75">
        <f>PXIL!S73</f>
        <v>0</v>
      </c>
      <c r="AK73" s="75">
        <f>RTM_IEX!M73</f>
        <v>0</v>
      </c>
      <c r="AL73" s="75">
        <f>RTM_IEX!S73</f>
        <v>0</v>
      </c>
      <c r="AM73" s="75">
        <f>RTM_PXI!M73</f>
        <v>0</v>
      </c>
      <c r="AN73" s="75">
        <f>RTM_PXI!S73</f>
        <v>0</v>
      </c>
      <c r="AO73" s="192">
        <f>GDAM_IEX!M73</f>
        <v>0</v>
      </c>
      <c r="AP73" s="192">
        <f>GDAM_IEX!S73</f>
        <v>0</v>
      </c>
      <c r="AQ73" s="192">
        <f>GDAM_PXI!M73</f>
        <v>0</v>
      </c>
      <c r="AR73" s="192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NRail_ISGS_exbus!BB74</f>
        <v>14.435919999999999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SUMPRODUCT(LTA!F74:AJ74,LTA!F$101:AJ$101,LTA!F$108:AJ$108)</f>
        <v>0</v>
      </c>
      <c r="U74" s="78">
        <f>SUMPRODUCT(LTA!F74:AJ74,LTA!F$102:AJ$102,LTA!F$108:AJ$108)</f>
        <v>0</v>
      </c>
      <c r="V74" s="108">
        <f>SUMPRODUCT(MTOA!B74:G74,MTOA!B$102:G$102,MTOA!B$108:G$108)</f>
        <v>0</v>
      </c>
      <c r="W74" s="108">
        <f>SUMPRODUCT(MTOA!B74:G74,MTOA!B$101:G$101,MTOA!B$108:G$108)</f>
        <v>0</v>
      </c>
      <c r="X74">
        <v>0</v>
      </c>
      <c r="Y74" s="75">
        <f>IEX!M74</f>
        <v>6.45</v>
      </c>
      <c r="Z74" s="75">
        <f>IEX!S74</f>
        <v>0</v>
      </c>
      <c r="AA74" s="117">
        <f>STOA!M74</f>
        <v>0</v>
      </c>
      <c r="AB74" s="117">
        <f>-STOA!S74</f>
        <v>0</v>
      </c>
      <c r="AC74">
        <f t="shared" si="3"/>
        <v>0.18379609599999999</v>
      </c>
      <c r="AD74">
        <f t="shared" si="4"/>
        <v>20.702123904</v>
      </c>
      <c r="AE74">
        <v>0</v>
      </c>
      <c r="AF74" s="26"/>
      <c r="AG74">
        <f t="shared" si="5"/>
        <v>20.702123904</v>
      </c>
      <c r="AI74" s="75">
        <f>PXIL!M74</f>
        <v>0</v>
      </c>
      <c r="AJ74" s="75">
        <f>PXIL!S74</f>
        <v>0</v>
      </c>
      <c r="AK74" s="75">
        <f>RTM_IEX!M74</f>
        <v>0</v>
      </c>
      <c r="AL74" s="75">
        <f>RTM_IEX!S74</f>
        <v>0</v>
      </c>
      <c r="AM74" s="75">
        <f>RTM_PXI!M74</f>
        <v>0</v>
      </c>
      <c r="AN74" s="75">
        <f>RTM_PXI!S74</f>
        <v>0</v>
      </c>
      <c r="AO74" s="192">
        <f>GDAM_IEX!M74</f>
        <v>0</v>
      </c>
      <c r="AP74" s="192">
        <f>GDAM_IEX!S74</f>
        <v>0</v>
      </c>
      <c r="AQ74" s="192">
        <f>GDAM_PXI!M74</f>
        <v>0</v>
      </c>
      <c r="AR74" s="192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NRail_ISGS_exbus!BB75</f>
        <v>14.435919999999999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SUMPRODUCT(LTA!F75:AJ75,LTA!F$101:AJ$101,LTA!F$108:AJ$108)</f>
        <v>0</v>
      </c>
      <c r="U75" s="78">
        <f>SUMPRODUCT(LTA!F75:AJ75,LTA!F$102:AJ$102,LTA!F$108:AJ$108)</f>
        <v>0</v>
      </c>
      <c r="V75" s="108">
        <f>SUMPRODUCT(MTOA!B75:G75,MTOA!B$102:G$102,MTOA!B$108:G$108)</f>
        <v>0</v>
      </c>
      <c r="W75" s="108">
        <f>SUMPRODUCT(MTOA!B75:G75,MTOA!B$101:G$101,MTOA!B$108:G$108)</f>
        <v>0</v>
      </c>
      <c r="X75">
        <v>0</v>
      </c>
      <c r="Y75" s="75">
        <f>IEX!M75</f>
        <v>9.6300000000000008</v>
      </c>
      <c r="Z75" s="75">
        <f>IEX!S75</f>
        <v>0</v>
      </c>
      <c r="AA75" s="117">
        <f>STOA!M75</f>
        <v>0</v>
      </c>
      <c r="AB75" s="117">
        <f>-STOA!S75</f>
        <v>0</v>
      </c>
      <c r="AC75">
        <f t="shared" si="3"/>
        <v>0.211780096</v>
      </c>
      <c r="AD75">
        <f t="shared" si="4"/>
        <v>23.854139904</v>
      </c>
      <c r="AE75">
        <v>0</v>
      </c>
      <c r="AF75" s="26"/>
      <c r="AG75">
        <f t="shared" si="5"/>
        <v>23.854139904</v>
      </c>
      <c r="AI75" s="75">
        <f>PXIL!M75</f>
        <v>0</v>
      </c>
      <c r="AJ75" s="75">
        <f>PXIL!S75</f>
        <v>0</v>
      </c>
      <c r="AK75" s="75">
        <f>RTM_IEX!M75</f>
        <v>0</v>
      </c>
      <c r="AL75" s="75">
        <f>RTM_IEX!S75</f>
        <v>0</v>
      </c>
      <c r="AM75" s="75">
        <f>RTM_PXI!M75</f>
        <v>0</v>
      </c>
      <c r="AN75" s="75">
        <f>RTM_PXI!S75</f>
        <v>0</v>
      </c>
      <c r="AO75" s="192">
        <f>GDAM_IEX!M75</f>
        <v>0</v>
      </c>
      <c r="AP75" s="192">
        <f>GDAM_IEX!S75</f>
        <v>0</v>
      </c>
      <c r="AQ75" s="192">
        <f>GDAM_PXI!M75</f>
        <v>0</v>
      </c>
      <c r="AR75" s="192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NRail_ISGS_exbus!BB76</f>
        <v>14.435919999999999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SUMPRODUCT(LTA!F76:AJ76,LTA!F$101:AJ$101,LTA!F$108:AJ$108)</f>
        <v>0</v>
      </c>
      <c r="U76" s="78">
        <f>SUMPRODUCT(LTA!F76:AJ76,LTA!F$102:AJ$102,LTA!F$108:AJ$108)</f>
        <v>0</v>
      </c>
      <c r="V76" s="108">
        <f>SUMPRODUCT(MTOA!B76:G76,MTOA!B$102:G$102,MTOA!B$108:G$108)</f>
        <v>0</v>
      </c>
      <c r="W76" s="108">
        <f>SUMPRODUCT(MTOA!B76:G76,MTOA!B$101:G$101,MTOA!B$108:G$108)</f>
        <v>0</v>
      </c>
      <c r="X76">
        <v>0</v>
      </c>
      <c r="Y76" s="75">
        <f>IEX!M76</f>
        <v>2.5</v>
      </c>
      <c r="Z76" s="75">
        <f>IEX!S76</f>
        <v>0</v>
      </c>
      <c r="AA76" s="117">
        <f>STOA!M76</f>
        <v>0</v>
      </c>
      <c r="AB76" s="117">
        <f>-STOA!S76</f>
        <v>0</v>
      </c>
      <c r="AC76">
        <f t="shared" si="3"/>
        <v>0.14903609600000001</v>
      </c>
      <c r="AD76">
        <f t="shared" si="4"/>
        <v>16.786883904</v>
      </c>
      <c r="AE76">
        <v>0</v>
      </c>
      <c r="AF76" s="26"/>
      <c r="AG76">
        <f t="shared" si="5"/>
        <v>16.786883904</v>
      </c>
      <c r="AI76" s="75">
        <f>PXIL!M76</f>
        <v>0</v>
      </c>
      <c r="AJ76" s="75">
        <f>PXIL!S76</f>
        <v>0</v>
      </c>
      <c r="AK76" s="75">
        <f>RTM_IEX!M76</f>
        <v>0</v>
      </c>
      <c r="AL76" s="75">
        <f>RTM_IEX!S76</f>
        <v>0</v>
      </c>
      <c r="AM76" s="75">
        <f>RTM_PXI!M76</f>
        <v>0</v>
      </c>
      <c r="AN76" s="75">
        <f>RTM_PXI!S76</f>
        <v>0</v>
      </c>
      <c r="AO76" s="192">
        <f>GDAM_IEX!M76</f>
        <v>0</v>
      </c>
      <c r="AP76" s="192">
        <f>GDAM_IEX!S76</f>
        <v>0</v>
      </c>
      <c r="AQ76" s="192">
        <f>GDAM_PXI!M76</f>
        <v>0</v>
      </c>
      <c r="AR76" s="192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NRail_ISGS_exbus!BB77</f>
        <v>14.435919999999999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SUMPRODUCT(LTA!F77:AJ77,LTA!F$101:AJ$101,LTA!F$108:AJ$108)</f>
        <v>0</v>
      </c>
      <c r="U77" s="78">
        <f>SUMPRODUCT(LTA!F77:AJ77,LTA!F$102:AJ$102,LTA!F$108:AJ$108)</f>
        <v>0</v>
      </c>
      <c r="V77" s="108">
        <f>SUMPRODUCT(MTOA!B77:G77,MTOA!B$102:G$102,MTOA!B$108:G$108)</f>
        <v>0</v>
      </c>
      <c r="W77" s="108">
        <f>SUMPRODUCT(MTOA!B77:G77,MTOA!B$101:G$101,MTOA!B$108:G$108)</f>
        <v>0</v>
      </c>
      <c r="X77">
        <v>0</v>
      </c>
      <c r="Y77" s="75">
        <f>IEX!M77</f>
        <v>3.08</v>
      </c>
      <c r="Z77" s="75">
        <f>IEX!S77</f>
        <v>0</v>
      </c>
      <c r="AA77" s="117">
        <f>STOA!M77</f>
        <v>0</v>
      </c>
      <c r="AB77" s="117">
        <f>-STOA!S77</f>
        <v>0</v>
      </c>
      <c r="AC77">
        <f t="shared" si="3"/>
        <v>0.15414009600000003</v>
      </c>
      <c r="AD77">
        <f t="shared" si="4"/>
        <v>17.361779904000002</v>
      </c>
      <c r="AE77">
        <v>0</v>
      </c>
      <c r="AF77" s="26"/>
      <c r="AG77">
        <f t="shared" si="5"/>
        <v>17.361779904000002</v>
      </c>
      <c r="AI77" s="75">
        <f>PXIL!M77</f>
        <v>0</v>
      </c>
      <c r="AJ77" s="75">
        <f>PXIL!S77</f>
        <v>0</v>
      </c>
      <c r="AK77" s="75">
        <f>RTM_IEX!M77</f>
        <v>0</v>
      </c>
      <c r="AL77" s="75">
        <f>RTM_IEX!S77</f>
        <v>0</v>
      </c>
      <c r="AM77" s="75">
        <f>RTM_PXI!M77</f>
        <v>0</v>
      </c>
      <c r="AN77" s="75">
        <f>RTM_PXI!S77</f>
        <v>0</v>
      </c>
      <c r="AO77" s="192">
        <f>GDAM_IEX!M77</f>
        <v>0</v>
      </c>
      <c r="AP77" s="192">
        <f>GDAM_IEX!S77</f>
        <v>0</v>
      </c>
      <c r="AQ77" s="192">
        <f>GDAM_PXI!M77</f>
        <v>0</v>
      </c>
      <c r="AR77" s="192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NRail_ISGS_exbus!BB78</f>
        <v>14.435919999999999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SUMPRODUCT(LTA!F78:AJ78,LTA!F$101:AJ$101,LTA!F$108:AJ$108)</f>
        <v>0</v>
      </c>
      <c r="U78" s="78">
        <f>SUMPRODUCT(LTA!F78:AJ78,LTA!F$102:AJ$102,LTA!F$108:AJ$108)</f>
        <v>0</v>
      </c>
      <c r="V78" s="108">
        <f>SUMPRODUCT(MTOA!B78:G78,MTOA!B$102:G$102,MTOA!B$108:G$108)</f>
        <v>0</v>
      </c>
      <c r="W78" s="108">
        <f>SUMPRODUCT(MTOA!B78:G78,MTOA!B$101:G$101,MTOA!B$108:G$108)</f>
        <v>0</v>
      </c>
      <c r="X78">
        <v>0</v>
      </c>
      <c r="Y78" s="75">
        <f>IEX!M78</f>
        <v>2.79</v>
      </c>
      <c r="Z78" s="75">
        <f>IEX!S78</f>
        <v>0</v>
      </c>
      <c r="AA78" s="117">
        <f>STOA!M78</f>
        <v>0</v>
      </c>
      <c r="AB78" s="117">
        <f>-STOA!S78</f>
        <v>0</v>
      </c>
      <c r="AC78">
        <f t="shared" si="3"/>
        <v>0.15158809600000001</v>
      </c>
      <c r="AD78">
        <f t="shared" si="4"/>
        <v>17.074331903999997</v>
      </c>
      <c r="AE78">
        <v>0</v>
      </c>
      <c r="AF78" s="26"/>
      <c r="AG78">
        <f t="shared" si="5"/>
        <v>17.074331903999997</v>
      </c>
      <c r="AI78" s="75">
        <f>PXIL!M78</f>
        <v>0</v>
      </c>
      <c r="AJ78" s="75">
        <f>PXIL!S78</f>
        <v>0</v>
      </c>
      <c r="AK78" s="75">
        <f>RTM_IEX!M78</f>
        <v>0</v>
      </c>
      <c r="AL78" s="75">
        <f>RTM_IEX!S78</f>
        <v>0</v>
      </c>
      <c r="AM78" s="75">
        <f>RTM_PXI!M78</f>
        <v>0</v>
      </c>
      <c r="AN78" s="75">
        <f>RTM_PXI!S78</f>
        <v>0</v>
      </c>
      <c r="AO78" s="192">
        <f>GDAM_IEX!M78</f>
        <v>0</v>
      </c>
      <c r="AP78" s="192">
        <f>GDAM_IEX!S78</f>
        <v>0</v>
      </c>
      <c r="AQ78" s="192">
        <f>GDAM_PXI!M78</f>
        <v>0</v>
      </c>
      <c r="AR78" s="192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NRail_ISGS_exbus!BB79</f>
        <v>14.435919999999999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SUMPRODUCT(LTA!F79:AJ79,LTA!F$101:AJ$101,LTA!F$108:AJ$108)</f>
        <v>0</v>
      </c>
      <c r="U79" s="78">
        <f>SUMPRODUCT(LTA!F79:AJ79,LTA!F$102:AJ$102,LTA!F$108:AJ$108)</f>
        <v>0</v>
      </c>
      <c r="V79" s="108">
        <f>SUMPRODUCT(MTOA!B79:G79,MTOA!B$102:G$102,MTOA!B$108:G$108)</f>
        <v>0</v>
      </c>
      <c r="W79" s="108">
        <f>SUMPRODUCT(MTOA!B79:G79,MTOA!B$101:G$101,MTOA!B$108:G$108)</f>
        <v>0</v>
      </c>
      <c r="X79">
        <v>0</v>
      </c>
      <c r="Y79" s="75">
        <f>IEX!M79</f>
        <v>0.1</v>
      </c>
      <c r="Z79" s="75">
        <f>IEX!S79</f>
        <v>0</v>
      </c>
      <c r="AA79" s="117">
        <f>STOA!M79</f>
        <v>0</v>
      </c>
      <c r="AB79" s="117">
        <f>-STOA!S79</f>
        <v>0</v>
      </c>
      <c r="AC79">
        <f t="shared" si="3"/>
        <v>0.12791609600000001</v>
      </c>
      <c r="AD79">
        <f t="shared" si="4"/>
        <v>14.408003903999999</v>
      </c>
      <c r="AE79">
        <v>0</v>
      </c>
      <c r="AF79" s="26"/>
      <c r="AG79">
        <f t="shared" si="5"/>
        <v>14.408003903999999</v>
      </c>
      <c r="AI79" s="75">
        <f>PXIL!M79</f>
        <v>0</v>
      </c>
      <c r="AJ79" s="75">
        <f>PXIL!S79</f>
        <v>0</v>
      </c>
      <c r="AK79" s="75">
        <f>RTM_IEX!M79</f>
        <v>0</v>
      </c>
      <c r="AL79" s="75">
        <f>RTM_IEX!S79</f>
        <v>0</v>
      </c>
      <c r="AM79" s="75">
        <f>RTM_PXI!M79</f>
        <v>0</v>
      </c>
      <c r="AN79" s="75">
        <f>RTM_PXI!S79</f>
        <v>0</v>
      </c>
      <c r="AO79" s="192">
        <f>GDAM_IEX!M79</f>
        <v>0</v>
      </c>
      <c r="AP79" s="192">
        <f>GDAM_IEX!S79</f>
        <v>0</v>
      </c>
      <c r="AQ79" s="192">
        <f>GDAM_PXI!M79</f>
        <v>0</v>
      </c>
      <c r="AR79" s="192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NRail_ISGS_exbus!BB80</f>
        <v>14.435919999999999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SUMPRODUCT(LTA!F80:AJ80,LTA!F$101:AJ$101,LTA!F$108:AJ$108)</f>
        <v>0</v>
      </c>
      <c r="U80" s="78">
        <f>SUMPRODUCT(LTA!F80:AJ80,LTA!F$102:AJ$102,LTA!F$108:AJ$108)</f>
        <v>0</v>
      </c>
      <c r="V80" s="108">
        <f>SUMPRODUCT(MTOA!B80:G80,MTOA!B$102:G$102,MTOA!B$108:G$108)</f>
        <v>0</v>
      </c>
      <c r="W80" s="108">
        <f>SUMPRODUCT(MTOA!B80:G80,MTOA!B$101:G$101,MTOA!B$108:G$108)</f>
        <v>0</v>
      </c>
      <c r="X80">
        <v>0</v>
      </c>
      <c r="Y80" s="75">
        <f>IEX!M80</f>
        <v>3.95</v>
      </c>
      <c r="Z80" s="75">
        <f>IEX!S80</f>
        <v>0</v>
      </c>
      <c r="AA80" s="117">
        <f>STOA!M80</f>
        <v>0</v>
      </c>
      <c r="AB80" s="117">
        <f>-STOA!S80</f>
        <v>0</v>
      </c>
      <c r="AC80">
        <f t="shared" si="3"/>
        <v>0.161796096</v>
      </c>
      <c r="AD80">
        <f t="shared" si="4"/>
        <v>18.224123903999999</v>
      </c>
      <c r="AE80">
        <v>0</v>
      </c>
      <c r="AF80" s="26"/>
      <c r="AG80">
        <f t="shared" si="5"/>
        <v>18.224123903999999</v>
      </c>
      <c r="AI80" s="75">
        <f>PXIL!M80</f>
        <v>0</v>
      </c>
      <c r="AJ80" s="75">
        <f>PXIL!S80</f>
        <v>0</v>
      </c>
      <c r="AK80" s="75">
        <f>RTM_IEX!M80</f>
        <v>0</v>
      </c>
      <c r="AL80" s="75">
        <f>RTM_IEX!S80</f>
        <v>0</v>
      </c>
      <c r="AM80" s="75">
        <f>RTM_PXI!M80</f>
        <v>0</v>
      </c>
      <c r="AN80" s="75">
        <f>RTM_PXI!S80</f>
        <v>0</v>
      </c>
      <c r="AO80" s="192">
        <f>GDAM_IEX!M80</f>
        <v>0</v>
      </c>
      <c r="AP80" s="192">
        <f>GDAM_IEX!S80</f>
        <v>0</v>
      </c>
      <c r="AQ80" s="192">
        <f>GDAM_PXI!M80</f>
        <v>0</v>
      </c>
      <c r="AR80" s="192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NRail_ISGS_exbus!BB81</f>
        <v>14.435919999999999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SUMPRODUCT(LTA!F81:AJ81,LTA!F$101:AJ$101,LTA!F$108:AJ$108)</f>
        <v>0</v>
      </c>
      <c r="U81" s="78">
        <f>SUMPRODUCT(LTA!F81:AJ81,LTA!F$102:AJ$102,LTA!F$108:AJ$108)</f>
        <v>0</v>
      </c>
      <c r="V81" s="108">
        <f>SUMPRODUCT(MTOA!B81:G81,MTOA!B$102:G$102,MTOA!B$108:G$108)</f>
        <v>0</v>
      </c>
      <c r="W81" s="108">
        <f>SUMPRODUCT(MTOA!B81:G81,MTOA!B$101:G$101,MTOA!B$108:G$108)</f>
        <v>0</v>
      </c>
      <c r="X81">
        <v>0</v>
      </c>
      <c r="Y81" s="75">
        <f>IEX!M81</f>
        <v>3.66</v>
      </c>
      <c r="Z81" s="75">
        <f>IEX!S81</f>
        <v>0</v>
      </c>
      <c r="AA81" s="117">
        <f>STOA!M81</f>
        <v>0</v>
      </c>
      <c r="AB81" s="117">
        <f>-STOA!S81</f>
        <v>0</v>
      </c>
      <c r="AC81">
        <f t="shared" si="3"/>
        <v>0.159244096</v>
      </c>
      <c r="AD81">
        <f t="shared" si="4"/>
        <v>17.936675904000001</v>
      </c>
      <c r="AE81">
        <v>0</v>
      </c>
      <c r="AF81" s="26"/>
      <c r="AG81">
        <f t="shared" si="5"/>
        <v>17.936675904000001</v>
      </c>
      <c r="AI81" s="75">
        <f>PXIL!M81</f>
        <v>0</v>
      </c>
      <c r="AJ81" s="75">
        <f>PXIL!S81</f>
        <v>0</v>
      </c>
      <c r="AK81" s="75">
        <f>RTM_IEX!M81</f>
        <v>0</v>
      </c>
      <c r="AL81" s="75">
        <f>RTM_IEX!S81</f>
        <v>0</v>
      </c>
      <c r="AM81" s="75">
        <f>RTM_PXI!M81</f>
        <v>0</v>
      </c>
      <c r="AN81" s="75">
        <f>RTM_PXI!S81</f>
        <v>0</v>
      </c>
      <c r="AO81" s="192">
        <f>GDAM_IEX!M81</f>
        <v>0</v>
      </c>
      <c r="AP81" s="192">
        <f>GDAM_IEX!S81</f>
        <v>0</v>
      </c>
      <c r="AQ81" s="192">
        <f>GDAM_PXI!M81</f>
        <v>0</v>
      </c>
      <c r="AR81" s="192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NRail_ISGS_exbus!BB82</f>
        <v>14.435919999999999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SUMPRODUCT(LTA!F82:AJ82,LTA!F$101:AJ$101,LTA!F$108:AJ$108)</f>
        <v>0</v>
      </c>
      <c r="U82" s="78">
        <f>SUMPRODUCT(LTA!F82:AJ82,LTA!F$102:AJ$102,LTA!F$108:AJ$108)</f>
        <v>0</v>
      </c>
      <c r="V82" s="108">
        <f>SUMPRODUCT(MTOA!B82:G82,MTOA!B$102:G$102,MTOA!B$108:G$108)</f>
        <v>0</v>
      </c>
      <c r="W82" s="108">
        <f>SUMPRODUCT(MTOA!B82:G82,MTOA!B$101:G$101,MTOA!B$108:G$108)</f>
        <v>0</v>
      </c>
      <c r="X82">
        <v>0</v>
      </c>
      <c r="Y82" s="75">
        <f>IEX!M82</f>
        <v>9.6300000000000008</v>
      </c>
      <c r="Z82" s="75">
        <f>IEX!S82</f>
        <v>0</v>
      </c>
      <c r="AA82" s="117">
        <f>STOA!M82</f>
        <v>0</v>
      </c>
      <c r="AB82" s="117">
        <f>-STOA!S82</f>
        <v>0</v>
      </c>
      <c r="AC82">
        <f t="shared" si="3"/>
        <v>0.211780096</v>
      </c>
      <c r="AD82">
        <f t="shared" si="4"/>
        <v>23.854139904</v>
      </c>
      <c r="AE82">
        <v>0</v>
      </c>
      <c r="AF82" s="26"/>
      <c r="AG82">
        <f t="shared" si="5"/>
        <v>23.854139904</v>
      </c>
      <c r="AI82" s="75">
        <f>PXIL!M82</f>
        <v>0</v>
      </c>
      <c r="AJ82" s="75">
        <f>PXIL!S82</f>
        <v>0</v>
      </c>
      <c r="AK82" s="75">
        <f>RTM_IEX!M82</f>
        <v>0</v>
      </c>
      <c r="AL82" s="75">
        <f>RTM_IEX!S82</f>
        <v>0</v>
      </c>
      <c r="AM82" s="75">
        <f>RTM_PXI!M82</f>
        <v>0</v>
      </c>
      <c r="AN82" s="75">
        <f>RTM_PXI!S82</f>
        <v>0</v>
      </c>
      <c r="AO82" s="192">
        <f>GDAM_IEX!M82</f>
        <v>0</v>
      </c>
      <c r="AP82" s="192">
        <f>GDAM_IEX!S82</f>
        <v>0</v>
      </c>
      <c r="AQ82" s="192">
        <f>GDAM_PXI!M82</f>
        <v>0</v>
      </c>
      <c r="AR82" s="192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NRail_ISGS_exbus!BB83</f>
        <v>14.435919999999999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SUMPRODUCT(LTA!F83:AJ83,LTA!F$101:AJ$101,LTA!F$108:AJ$108)</f>
        <v>0</v>
      </c>
      <c r="U83" s="78">
        <f>SUMPRODUCT(LTA!F83:AJ83,LTA!F$102:AJ$102,LTA!F$108:AJ$108)</f>
        <v>0</v>
      </c>
      <c r="V83" s="108">
        <f>SUMPRODUCT(MTOA!B83:G83,MTOA!B$102:G$102,MTOA!B$108:G$108)</f>
        <v>0</v>
      </c>
      <c r="W83" s="108">
        <f>SUMPRODUCT(MTOA!B83:G83,MTOA!B$101:G$101,MTOA!B$108:G$108)</f>
        <v>0</v>
      </c>
      <c r="X83">
        <v>0</v>
      </c>
      <c r="Y83" s="75">
        <f>IEX!M83</f>
        <v>4.33</v>
      </c>
      <c r="Z83" s="75">
        <f>IEX!S83</f>
        <v>0</v>
      </c>
      <c r="AA83" s="117">
        <f>STOA!M83</f>
        <v>0</v>
      </c>
      <c r="AB83" s="117">
        <f>-STOA!S83</f>
        <v>0</v>
      </c>
      <c r="AC83">
        <f t="shared" si="3"/>
        <v>0.16514009600000001</v>
      </c>
      <c r="AD83">
        <f t="shared" si="4"/>
        <v>18.600779903999999</v>
      </c>
      <c r="AE83">
        <v>0</v>
      </c>
      <c r="AF83" s="26"/>
      <c r="AG83">
        <f t="shared" si="5"/>
        <v>18.600779903999999</v>
      </c>
      <c r="AI83" s="75">
        <f>PXIL!M83</f>
        <v>0</v>
      </c>
      <c r="AJ83" s="75">
        <f>PXIL!S83</f>
        <v>0</v>
      </c>
      <c r="AK83" s="75">
        <f>RTM_IEX!M83</f>
        <v>0</v>
      </c>
      <c r="AL83" s="75">
        <f>RTM_IEX!S83</f>
        <v>0</v>
      </c>
      <c r="AM83" s="75">
        <f>RTM_PXI!M83</f>
        <v>0</v>
      </c>
      <c r="AN83" s="75">
        <f>RTM_PXI!S83</f>
        <v>0</v>
      </c>
      <c r="AO83" s="192">
        <f>GDAM_IEX!M83</f>
        <v>0</v>
      </c>
      <c r="AP83" s="192">
        <f>GDAM_IEX!S83</f>
        <v>0</v>
      </c>
      <c r="AQ83" s="192">
        <f>GDAM_PXI!M83</f>
        <v>0</v>
      </c>
      <c r="AR83" s="192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NRail_ISGS_exbus!BB84</f>
        <v>14.435919999999999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SUMPRODUCT(LTA!F84:AJ84,LTA!F$101:AJ$101,LTA!F$108:AJ$108)</f>
        <v>0</v>
      </c>
      <c r="U84" s="78">
        <f>SUMPRODUCT(LTA!F84:AJ84,LTA!F$102:AJ$102,LTA!F$108:AJ$108)</f>
        <v>0</v>
      </c>
      <c r="V84" s="108">
        <f>SUMPRODUCT(MTOA!B84:G84,MTOA!B$102:G$102,MTOA!B$108:G$108)</f>
        <v>0</v>
      </c>
      <c r="W84" s="108">
        <f>SUMPRODUCT(MTOA!B84:G84,MTOA!B$101:G$101,MTOA!B$108:G$108)</f>
        <v>0</v>
      </c>
      <c r="X84">
        <v>0</v>
      </c>
      <c r="Y84" s="75">
        <f>IEX!M84</f>
        <v>5.01</v>
      </c>
      <c r="Z84" s="75">
        <f>IEX!S84</f>
        <v>0</v>
      </c>
      <c r="AA84" s="117">
        <f>STOA!M84</f>
        <v>0</v>
      </c>
      <c r="AB84" s="117">
        <f>-STOA!S84</f>
        <v>0</v>
      </c>
      <c r="AC84">
        <f t="shared" si="3"/>
        <v>0.17112409600000003</v>
      </c>
      <c r="AD84">
        <f t="shared" si="4"/>
        <v>19.274795904000001</v>
      </c>
      <c r="AE84">
        <v>0</v>
      </c>
      <c r="AF84" s="26"/>
      <c r="AG84">
        <f t="shared" si="5"/>
        <v>19.274795904000001</v>
      </c>
      <c r="AI84" s="75">
        <f>PXIL!M84</f>
        <v>0</v>
      </c>
      <c r="AJ84" s="75">
        <f>PXIL!S84</f>
        <v>0</v>
      </c>
      <c r="AK84" s="75">
        <f>RTM_IEX!M84</f>
        <v>0</v>
      </c>
      <c r="AL84" s="75">
        <f>RTM_IEX!S84</f>
        <v>0</v>
      </c>
      <c r="AM84" s="75">
        <f>RTM_PXI!M84</f>
        <v>0</v>
      </c>
      <c r="AN84" s="75">
        <f>RTM_PXI!S84</f>
        <v>0</v>
      </c>
      <c r="AO84" s="192">
        <f>GDAM_IEX!M84</f>
        <v>0</v>
      </c>
      <c r="AP84" s="192">
        <f>GDAM_IEX!S84</f>
        <v>0</v>
      </c>
      <c r="AQ84" s="192">
        <f>GDAM_PXI!M84</f>
        <v>0</v>
      </c>
      <c r="AR84" s="192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NRail_ISGS_exbus!BB85</f>
        <v>14.435919999999999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SUMPRODUCT(LTA!F85:AJ85,LTA!F$101:AJ$101,LTA!F$108:AJ$108)</f>
        <v>0</v>
      </c>
      <c r="U85" s="78">
        <f>SUMPRODUCT(LTA!F85:AJ85,LTA!F$102:AJ$102,LTA!F$108:AJ$108)</f>
        <v>0</v>
      </c>
      <c r="V85" s="108">
        <f>SUMPRODUCT(MTOA!B85:G85,MTOA!B$102:G$102,MTOA!B$108:G$108)</f>
        <v>0</v>
      </c>
      <c r="W85" s="108">
        <f>SUMPRODUCT(MTOA!B85:G85,MTOA!B$101:G$101,MTOA!B$108:G$108)</f>
        <v>0</v>
      </c>
      <c r="X85">
        <v>0</v>
      </c>
      <c r="Y85" s="75">
        <f>IEX!M85</f>
        <v>5.68</v>
      </c>
      <c r="Z85" s="75">
        <f>IEX!S85</f>
        <v>0</v>
      </c>
      <c r="AA85" s="117">
        <f>STOA!M85</f>
        <v>0</v>
      </c>
      <c r="AB85" s="117">
        <f>-STOA!S85</f>
        <v>0</v>
      </c>
      <c r="AC85">
        <f t="shared" si="3"/>
        <v>0.17702009600000002</v>
      </c>
      <c r="AD85">
        <f t="shared" si="4"/>
        <v>19.938899903999999</v>
      </c>
      <c r="AE85">
        <v>0</v>
      </c>
      <c r="AF85" s="26"/>
      <c r="AG85">
        <f t="shared" si="5"/>
        <v>19.938899903999999</v>
      </c>
      <c r="AI85" s="75">
        <f>PXIL!M85</f>
        <v>0</v>
      </c>
      <c r="AJ85" s="75">
        <f>PXIL!S85</f>
        <v>0</v>
      </c>
      <c r="AK85" s="75">
        <f>RTM_IEX!M85</f>
        <v>0</v>
      </c>
      <c r="AL85" s="75">
        <f>RTM_IEX!S85</f>
        <v>0</v>
      </c>
      <c r="AM85" s="75">
        <f>RTM_PXI!M85</f>
        <v>0</v>
      </c>
      <c r="AN85" s="75">
        <f>RTM_PXI!S85</f>
        <v>0</v>
      </c>
      <c r="AO85" s="192">
        <f>GDAM_IEX!M85</f>
        <v>0</v>
      </c>
      <c r="AP85" s="192">
        <f>GDAM_IEX!S85</f>
        <v>0</v>
      </c>
      <c r="AQ85" s="192">
        <f>GDAM_PXI!M85</f>
        <v>0</v>
      </c>
      <c r="AR85" s="192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NRail_ISGS_exbus!BB86</f>
        <v>13.484737000000001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SUMPRODUCT(LTA!F86:AJ86,LTA!F$101:AJ$101,LTA!F$108:AJ$108)</f>
        <v>0</v>
      </c>
      <c r="U86" s="78">
        <f>SUMPRODUCT(LTA!F86:AJ86,LTA!F$102:AJ$102,LTA!F$108:AJ$108)</f>
        <v>0</v>
      </c>
      <c r="V86" s="108">
        <f>SUMPRODUCT(MTOA!B86:G86,MTOA!B$102:G$102,MTOA!B$108:G$108)</f>
        <v>0</v>
      </c>
      <c r="W86" s="108">
        <f>SUMPRODUCT(MTOA!B86:G86,MTOA!B$101:G$101,MTOA!B$108:G$108)</f>
        <v>0</v>
      </c>
      <c r="X86">
        <v>0</v>
      </c>
      <c r="Y86" s="75">
        <f>IEX!M86</f>
        <v>0</v>
      </c>
      <c r="Z86" s="75">
        <f>IEX!S86</f>
        <v>0</v>
      </c>
      <c r="AA86" s="117">
        <f>STOA!M86</f>
        <v>0</v>
      </c>
      <c r="AB86" s="117">
        <f>-STOA!S86</f>
        <v>0</v>
      </c>
      <c r="AC86">
        <f t="shared" si="3"/>
        <v>0.11866568560000001</v>
      </c>
      <c r="AD86">
        <f t="shared" si="4"/>
        <v>13.366071314400001</v>
      </c>
      <c r="AE86">
        <v>0</v>
      </c>
      <c r="AF86" s="26"/>
      <c r="AG86">
        <f t="shared" si="5"/>
        <v>13.366071314400001</v>
      </c>
      <c r="AI86" s="75">
        <f>PXIL!M86</f>
        <v>0</v>
      </c>
      <c r="AJ86" s="75">
        <f>PXIL!S86</f>
        <v>0</v>
      </c>
      <c r="AK86" s="75">
        <f>RTM_IEX!M86</f>
        <v>0</v>
      </c>
      <c r="AL86" s="75">
        <f>RTM_IEX!S86</f>
        <v>0</v>
      </c>
      <c r="AM86" s="75">
        <f>RTM_PXI!M86</f>
        <v>0</v>
      </c>
      <c r="AN86" s="75">
        <f>RTM_PXI!S86</f>
        <v>0</v>
      </c>
      <c r="AO86" s="192">
        <f>GDAM_IEX!M86</f>
        <v>0</v>
      </c>
      <c r="AP86" s="192">
        <f>GDAM_IEX!S86</f>
        <v>0</v>
      </c>
      <c r="AQ86" s="192">
        <f>GDAM_PXI!M86</f>
        <v>0</v>
      </c>
      <c r="AR86" s="192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NRail_ISGS_exbus!BB87</f>
        <v>14.435919999999999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SUMPRODUCT(LTA!F87:AJ87,LTA!F$101:AJ$101,LTA!F$108:AJ$108)</f>
        <v>0</v>
      </c>
      <c r="U87" s="78">
        <f>SUMPRODUCT(LTA!F87:AJ87,LTA!F$102:AJ$102,LTA!F$108:AJ$108)</f>
        <v>0</v>
      </c>
      <c r="V87" s="108">
        <f>SUMPRODUCT(MTOA!B87:G87,MTOA!B$102:G$102,MTOA!B$108:G$108)</f>
        <v>0</v>
      </c>
      <c r="W87" s="108">
        <f>SUMPRODUCT(MTOA!B87:G87,MTOA!B$101:G$101,MTOA!B$108:G$108)</f>
        <v>0</v>
      </c>
      <c r="X87">
        <v>0</v>
      </c>
      <c r="Y87" s="75">
        <f>IEX!M87</f>
        <v>5.87</v>
      </c>
      <c r="Z87" s="75">
        <f>IEX!S87</f>
        <v>0</v>
      </c>
      <c r="AA87" s="117">
        <f>STOA!M87</f>
        <v>0</v>
      </c>
      <c r="AB87" s="117">
        <f>-STOA!S87</f>
        <v>0</v>
      </c>
      <c r="AC87">
        <f t="shared" si="3"/>
        <v>0.17869209600000002</v>
      </c>
      <c r="AD87">
        <f t="shared" si="4"/>
        <v>20.127227904000002</v>
      </c>
      <c r="AE87">
        <v>0</v>
      </c>
      <c r="AF87" s="26"/>
      <c r="AG87">
        <f t="shared" si="5"/>
        <v>20.127227904000002</v>
      </c>
      <c r="AI87" s="75">
        <f>PXIL!M87</f>
        <v>0</v>
      </c>
      <c r="AJ87" s="75">
        <f>PXIL!S87</f>
        <v>0</v>
      </c>
      <c r="AK87" s="75">
        <f>RTM_IEX!M87</f>
        <v>0</v>
      </c>
      <c r="AL87" s="75">
        <f>RTM_IEX!S87</f>
        <v>0</v>
      </c>
      <c r="AM87" s="75">
        <f>RTM_PXI!M87</f>
        <v>0</v>
      </c>
      <c r="AN87" s="75">
        <f>RTM_PXI!S87</f>
        <v>0</v>
      </c>
      <c r="AO87" s="192">
        <f>GDAM_IEX!M87</f>
        <v>0</v>
      </c>
      <c r="AP87" s="192">
        <f>GDAM_IEX!S87</f>
        <v>0</v>
      </c>
      <c r="AQ87" s="192">
        <f>GDAM_PXI!M87</f>
        <v>0</v>
      </c>
      <c r="AR87" s="192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NRail_ISGS_exbus!BB88</f>
        <v>14.435919999999999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SUMPRODUCT(LTA!F88:AJ88,LTA!F$101:AJ$101,LTA!F$108:AJ$108)</f>
        <v>0</v>
      </c>
      <c r="U88" s="78">
        <f>SUMPRODUCT(LTA!F88:AJ88,LTA!F$102:AJ$102,LTA!F$108:AJ$108)</f>
        <v>0</v>
      </c>
      <c r="V88" s="108">
        <f>SUMPRODUCT(MTOA!B88:G88,MTOA!B$102:G$102,MTOA!B$108:G$108)</f>
        <v>0</v>
      </c>
      <c r="W88" s="108">
        <f>SUMPRODUCT(MTOA!B88:G88,MTOA!B$101:G$101,MTOA!B$108:G$108)</f>
        <v>0</v>
      </c>
      <c r="X88">
        <v>0</v>
      </c>
      <c r="Y88" s="75">
        <f>IEX!M88</f>
        <v>3.95</v>
      </c>
      <c r="Z88" s="75">
        <f>IEX!S88</f>
        <v>0</v>
      </c>
      <c r="AA88" s="117">
        <f>STOA!M88</f>
        <v>0</v>
      </c>
      <c r="AB88" s="117">
        <f>-STOA!S88</f>
        <v>0</v>
      </c>
      <c r="AC88">
        <f t="shared" si="3"/>
        <v>0.161796096</v>
      </c>
      <c r="AD88">
        <f t="shared" si="4"/>
        <v>18.224123903999999</v>
      </c>
      <c r="AE88">
        <v>0</v>
      </c>
      <c r="AF88" s="26"/>
      <c r="AG88">
        <f t="shared" si="5"/>
        <v>18.224123903999999</v>
      </c>
      <c r="AI88" s="75">
        <f>PXIL!M88</f>
        <v>0</v>
      </c>
      <c r="AJ88" s="75">
        <f>PXIL!S88</f>
        <v>0</v>
      </c>
      <c r="AK88" s="75">
        <f>RTM_IEX!M88</f>
        <v>0</v>
      </c>
      <c r="AL88" s="75">
        <f>RTM_IEX!S88</f>
        <v>0</v>
      </c>
      <c r="AM88" s="75">
        <f>RTM_PXI!M88</f>
        <v>0</v>
      </c>
      <c r="AN88" s="75">
        <f>RTM_PXI!S88</f>
        <v>0</v>
      </c>
      <c r="AO88" s="192">
        <f>GDAM_IEX!M88</f>
        <v>0</v>
      </c>
      <c r="AP88" s="192">
        <f>GDAM_IEX!S88</f>
        <v>0</v>
      </c>
      <c r="AQ88" s="192">
        <f>GDAM_PXI!M88</f>
        <v>0</v>
      </c>
      <c r="AR88" s="192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NRail_ISGS_exbus!BB89</f>
        <v>14.435919999999999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SUMPRODUCT(LTA!F89:AJ89,LTA!F$101:AJ$101,LTA!F$108:AJ$108)</f>
        <v>0</v>
      </c>
      <c r="U89" s="78">
        <f>SUMPRODUCT(LTA!F89:AJ89,LTA!F$102:AJ$102,LTA!F$108:AJ$108)</f>
        <v>0</v>
      </c>
      <c r="V89" s="108">
        <f>SUMPRODUCT(MTOA!B89:G89,MTOA!B$102:G$102,MTOA!B$108:G$108)</f>
        <v>0</v>
      </c>
      <c r="W89" s="108">
        <f>SUMPRODUCT(MTOA!B89:G89,MTOA!B$101:G$101,MTOA!B$108:G$108)</f>
        <v>0</v>
      </c>
      <c r="X89">
        <v>0</v>
      </c>
      <c r="Y89" s="75">
        <f>IEX!M89</f>
        <v>9.6300000000000008</v>
      </c>
      <c r="Z89" s="75">
        <f>IEX!S89</f>
        <v>0</v>
      </c>
      <c r="AA89" s="117">
        <f>STOA!M89</f>
        <v>0</v>
      </c>
      <c r="AB89" s="117">
        <f>-STOA!S89</f>
        <v>0</v>
      </c>
      <c r="AC89">
        <f t="shared" si="3"/>
        <v>0.211780096</v>
      </c>
      <c r="AD89">
        <f t="shared" si="4"/>
        <v>23.854139904</v>
      </c>
      <c r="AE89">
        <v>0</v>
      </c>
      <c r="AF89" s="26"/>
      <c r="AG89">
        <f t="shared" si="5"/>
        <v>23.854139904</v>
      </c>
      <c r="AI89" s="75">
        <f>PXIL!M89</f>
        <v>0</v>
      </c>
      <c r="AJ89" s="75">
        <f>PXIL!S89</f>
        <v>0</v>
      </c>
      <c r="AK89" s="75">
        <f>RTM_IEX!M89</f>
        <v>0</v>
      </c>
      <c r="AL89" s="75">
        <f>RTM_IEX!S89</f>
        <v>0</v>
      </c>
      <c r="AM89" s="75">
        <f>RTM_PXI!M89</f>
        <v>0</v>
      </c>
      <c r="AN89" s="75">
        <f>RTM_PXI!S89</f>
        <v>0</v>
      </c>
      <c r="AO89" s="192">
        <f>GDAM_IEX!M89</f>
        <v>0</v>
      </c>
      <c r="AP89" s="192">
        <f>GDAM_IEX!S89</f>
        <v>0</v>
      </c>
      <c r="AQ89" s="192">
        <f>GDAM_PXI!M89</f>
        <v>0</v>
      </c>
      <c r="AR89" s="192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NRail_ISGS_exbus!BB90</f>
        <v>14.435919999999999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SUMPRODUCT(LTA!F90:AJ90,LTA!F$101:AJ$101,LTA!F$108:AJ$108)</f>
        <v>0</v>
      </c>
      <c r="U90" s="78">
        <f>SUMPRODUCT(LTA!F90:AJ90,LTA!F$102:AJ$102,LTA!F$108:AJ$108)</f>
        <v>0</v>
      </c>
      <c r="V90" s="108">
        <f>SUMPRODUCT(MTOA!B90:G90,MTOA!B$102:G$102,MTOA!B$108:G$108)</f>
        <v>0</v>
      </c>
      <c r="W90" s="108">
        <f>SUMPRODUCT(MTOA!B90:G90,MTOA!B$101:G$101,MTOA!B$108:G$108)</f>
        <v>0</v>
      </c>
      <c r="X90">
        <v>0</v>
      </c>
      <c r="Y90" s="75">
        <f>IEX!M90</f>
        <v>1.83</v>
      </c>
      <c r="Z90" s="75">
        <f>IEX!S90</f>
        <v>0</v>
      </c>
      <c r="AA90" s="117">
        <f>STOA!M90</f>
        <v>0</v>
      </c>
      <c r="AB90" s="117">
        <f>-STOA!S90</f>
        <v>0</v>
      </c>
      <c r="AC90">
        <f t="shared" si="3"/>
        <v>0.14314009600000002</v>
      </c>
      <c r="AD90">
        <f t="shared" si="4"/>
        <v>16.122779904000001</v>
      </c>
      <c r="AE90">
        <v>0</v>
      </c>
      <c r="AF90" s="26"/>
      <c r="AG90">
        <f t="shared" si="5"/>
        <v>16.122779904000001</v>
      </c>
      <c r="AI90" s="75">
        <f>PXIL!M90</f>
        <v>0</v>
      </c>
      <c r="AJ90" s="75">
        <f>PXIL!S90</f>
        <v>0</v>
      </c>
      <c r="AK90" s="75">
        <f>RTM_IEX!M90</f>
        <v>0</v>
      </c>
      <c r="AL90" s="75">
        <f>RTM_IEX!S90</f>
        <v>0</v>
      </c>
      <c r="AM90" s="75">
        <f>RTM_PXI!M90</f>
        <v>0</v>
      </c>
      <c r="AN90" s="75">
        <f>RTM_PXI!S90</f>
        <v>0</v>
      </c>
      <c r="AO90" s="192">
        <f>GDAM_IEX!M90</f>
        <v>0</v>
      </c>
      <c r="AP90" s="192">
        <f>GDAM_IEX!S90</f>
        <v>0</v>
      </c>
      <c r="AQ90" s="192">
        <f>GDAM_PXI!M90</f>
        <v>0</v>
      </c>
      <c r="AR90" s="192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NRail_ISGS_exbus!BB91</f>
        <v>14.435919999999999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SUMPRODUCT(LTA!F91:AJ91,LTA!F$101:AJ$101,LTA!F$108:AJ$108)</f>
        <v>0</v>
      </c>
      <c r="U91" s="78">
        <f>SUMPRODUCT(LTA!F91:AJ91,LTA!F$102:AJ$102,LTA!F$108:AJ$108)</f>
        <v>0</v>
      </c>
      <c r="V91" s="108">
        <f>SUMPRODUCT(MTOA!B91:G91,MTOA!B$102:G$102,MTOA!B$108:G$108)</f>
        <v>0</v>
      </c>
      <c r="W91" s="108">
        <f>SUMPRODUCT(MTOA!B91:G91,MTOA!B$101:G$101,MTOA!B$108:G$108)</f>
        <v>0</v>
      </c>
      <c r="X91">
        <v>0</v>
      </c>
      <c r="Y91" s="75">
        <f>IEX!M91</f>
        <v>1.73</v>
      </c>
      <c r="Z91" s="75">
        <f>IEX!S91</f>
        <v>0</v>
      </c>
      <c r="AA91" s="117">
        <f>STOA!M91</f>
        <v>0</v>
      </c>
      <c r="AB91" s="117">
        <f>-STOA!S91</f>
        <v>0</v>
      </c>
      <c r="AC91">
        <f t="shared" si="3"/>
        <v>0.142260096</v>
      </c>
      <c r="AD91">
        <f t="shared" si="4"/>
        <v>16.023659903999999</v>
      </c>
      <c r="AE91">
        <v>0</v>
      </c>
      <c r="AF91" s="26"/>
      <c r="AG91">
        <f t="shared" si="5"/>
        <v>16.023659903999999</v>
      </c>
      <c r="AI91" s="75">
        <f>PXIL!M91</f>
        <v>0</v>
      </c>
      <c r="AJ91" s="75">
        <f>PXIL!S91</f>
        <v>0</v>
      </c>
      <c r="AK91" s="75">
        <f>RTM_IEX!M91</f>
        <v>0</v>
      </c>
      <c r="AL91" s="75">
        <f>RTM_IEX!S91</f>
        <v>0</v>
      </c>
      <c r="AM91" s="75">
        <f>RTM_PXI!M91</f>
        <v>0</v>
      </c>
      <c r="AN91" s="75">
        <f>RTM_PXI!S91</f>
        <v>0</v>
      </c>
      <c r="AO91" s="192">
        <f>GDAM_IEX!M91</f>
        <v>0</v>
      </c>
      <c r="AP91" s="192">
        <f>GDAM_IEX!S91</f>
        <v>0</v>
      </c>
      <c r="AQ91" s="192">
        <f>GDAM_PXI!M91</f>
        <v>0</v>
      </c>
      <c r="AR91" s="192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NRail_ISGS_exbus!BB92</f>
        <v>14.435919999999999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SUMPRODUCT(LTA!F92:AJ92,LTA!F$101:AJ$101,LTA!F$108:AJ$108)</f>
        <v>0</v>
      </c>
      <c r="U92" s="78">
        <f>SUMPRODUCT(LTA!F92:AJ92,LTA!F$102:AJ$102,LTA!F$108:AJ$108)</f>
        <v>0</v>
      </c>
      <c r="V92" s="108">
        <f>SUMPRODUCT(MTOA!B92:G92,MTOA!B$102:G$102,MTOA!B$108:G$108)</f>
        <v>0</v>
      </c>
      <c r="W92" s="108">
        <f>SUMPRODUCT(MTOA!B92:G92,MTOA!B$101:G$101,MTOA!B$108:G$108)</f>
        <v>0</v>
      </c>
      <c r="X92">
        <v>0</v>
      </c>
      <c r="Y92" s="75">
        <f>IEX!M92</f>
        <v>1.1599999999999999</v>
      </c>
      <c r="Z92" s="75">
        <f>IEX!S92</f>
        <v>0</v>
      </c>
      <c r="AA92" s="117">
        <f>STOA!M92</f>
        <v>0</v>
      </c>
      <c r="AB92" s="117">
        <f>-STOA!S92</f>
        <v>0</v>
      </c>
      <c r="AC92">
        <f t="shared" si="3"/>
        <v>0.13724409600000001</v>
      </c>
      <c r="AD92">
        <f t="shared" si="4"/>
        <v>15.458675904</v>
      </c>
      <c r="AE92">
        <v>0</v>
      </c>
      <c r="AF92" s="26"/>
      <c r="AG92">
        <f t="shared" si="5"/>
        <v>15.458675904</v>
      </c>
      <c r="AI92" s="75">
        <f>PXIL!M92</f>
        <v>0</v>
      </c>
      <c r="AJ92" s="75">
        <f>PXIL!S92</f>
        <v>0</v>
      </c>
      <c r="AK92" s="75">
        <f>RTM_IEX!M92</f>
        <v>0</v>
      </c>
      <c r="AL92" s="75">
        <f>RTM_IEX!S92</f>
        <v>0</v>
      </c>
      <c r="AM92" s="75">
        <f>RTM_PXI!M92</f>
        <v>0</v>
      </c>
      <c r="AN92" s="75">
        <f>RTM_PXI!S92</f>
        <v>0</v>
      </c>
      <c r="AO92" s="192">
        <f>GDAM_IEX!M92</f>
        <v>0</v>
      </c>
      <c r="AP92" s="192">
        <f>GDAM_IEX!S92</f>
        <v>0</v>
      </c>
      <c r="AQ92" s="192">
        <f>GDAM_PXI!M92</f>
        <v>0</v>
      </c>
      <c r="AR92" s="192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NRail_ISGS_exbus!BB93</f>
        <v>11.72176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SUMPRODUCT(LTA!F93:AJ93,LTA!F$101:AJ$101,LTA!F$108:AJ$108)</f>
        <v>0</v>
      </c>
      <c r="U93" s="78">
        <f>SUMPRODUCT(LTA!F93:AJ93,LTA!F$102:AJ$102,LTA!F$108:AJ$108)</f>
        <v>0</v>
      </c>
      <c r="V93" s="108">
        <f>SUMPRODUCT(MTOA!B93:G93,MTOA!B$102:G$102,MTOA!B$108:G$108)</f>
        <v>0</v>
      </c>
      <c r="W93" s="108">
        <f>SUMPRODUCT(MTOA!B93:G93,MTOA!B$101:G$101,MTOA!B$108:G$108)</f>
        <v>0</v>
      </c>
      <c r="X93">
        <v>0</v>
      </c>
      <c r="Y93" s="75">
        <f>IEX!M93</f>
        <v>0</v>
      </c>
      <c r="Z93" s="75">
        <f>IEX!S93</f>
        <v>0</v>
      </c>
      <c r="AA93" s="117">
        <f>STOA!M93</f>
        <v>0</v>
      </c>
      <c r="AB93" s="117">
        <f>-STOA!S93</f>
        <v>0</v>
      </c>
      <c r="AC93">
        <f t="shared" si="3"/>
        <v>0.103151488</v>
      </c>
      <c r="AD93">
        <f t="shared" si="4"/>
        <v>11.618608512</v>
      </c>
      <c r="AE93">
        <v>0</v>
      </c>
      <c r="AF93" s="26"/>
      <c r="AG93">
        <f t="shared" si="5"/>
        <v>11.618608512</v>
      </c>
      <c r="AI93" s="75">
        <f>PXIL!M93</f>
        <v>0</v>
      </c>
      <c r="AJ93" s="75">
        <f>PXIL!S93</f>
        <v>0</v>
      </c>
      <c r="AK93" s="75">
        <f>RTM_IEX!M93</f>
        <v>0</v>
      </c>
      <c r="AL93" s="75">
        <f>RTM_IEX!S93</f>
        <v>0</v>
      </c>
      <c r="AM93" s="75">
        <f>RTM_PXI!M93</f>
        <v>0</v>
      </c>
      <c r="AN93" s="75">
        <f>RTM_PXI!S93</f>
        <v>0</v>
      </c>
      <c r="AO93" s="192">
        <f>GDAM_IEX!M93</f>
        <v>0</v>
      </c>
      <c r="AP93" s="192">
        <f>GDAM_IEX!S93</f>
        <v>0</v>
      </c>
      <c r="AQ93" s="192">
        <f>GDAM_PXI!M93</f>
        <v>0</v>
      </c>
      <c r="AR93" s="192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NRail_ISGS_exbus!BB94</f>
        <v>14.435919999999999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SUMPRODUCT(LTA!F94:AJ94,LTA!F$101:AJ$101,LTA!F$108:AJ$108)</f>
        <v>0</v>
      </c>
      <c r="U94" s="78">
        <f>SUMPRODUCT(LTA!F94:AJ94,LTA!F$102:AJ$102,LTA!F$108:AJ$108)</f>
        <v>0</v>
      </c>
      <c r="V94" s="108">
        <f>SUMPRODUCT(MTOA!B94:G94,MTOA!B$102:G$102,MTOA!B$108:G$108)</f>
        <v>0</v>
      </c>
      <c r="W94" s="108">
        <f>SUMPRODUCT(MTOA!B94:G94,MTOA!B$101:G$101,MTOA!B$108:G$108)</f>
        <v>0</v>
      </c>
      <c r="X94">
        <v>0</v>
      </c>
      <c r="Y94" s="75">
        <f>IEX!M94</f>
        <v>0.77</v>
      </c>
      <c r="Z94" s="75">
        <f>IEX!S94</f>
        <v>0</v>
      </c>
      <c r="AA94" s="117">
        <f>STOA!M94</f>
        <v>0</v>
      </c>
      <c r="AB94" s="117">
        <f>-STOA!S94</f>
        <v>0</v>
      </c>
      <c r="AC94">
        <f t="shared" si="3"/>
        <v>0.13381209599999999</v>
      </c>
      <c r="AD94">
        <f t="shared" si="4"/>
        <v>15.072107903999999</v>
      </c>
      <c r="AE94">
        <v>0</v>
      </c>
      <c r="AF94" s="26"/>
      <c r="AG94">
        <f t="shared" si="5"/>
        <v>15.072107903999999</v>
      </c>
      <c r="AI94" s="75">
        <f>PXIL!M94</f>
        <v>0</v>
      </c>
      <c r="AJ94" s="75">
        <f>PXIL!S94</f>
        <v>0</v>
      </c>
      <c r="AK94" s="75">
        <f>RTM_IEX!M94</f>
        <v>0</v>
      </c>
      <c r="AL94" s="75">
        <f>RTM_IEX!S94</f>
        <v>0</v>
      </c>
      <c r="AM94" s="75">
        <f>RTM_PXI!M94</f>
        <v>0</v>
      </c>
      <c r="AN94" s="75">
        <f>RTM_PXI!S94</f>
        <v>0</v>
      </c>
      <c r="AO94" s="192">
        <f>GDAM_IEX!M94</f>
        <v>0</v>
      </c>
      <c r="AP94" s="192">
        <f>GDAM_IEX!S94</f>
        <v>0</v>
      </c>
      <c r="AQ94" s="192">
        <f>GDAM_PXI!M94</f>
        <v>0</v>
      </c>
      <c r="AR94" s="192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NRail_ISGS_exbus!BB95</f>
        <v>14.435919999999999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SUMPRODUCT(LTA!F95:AJ95,LTA!F$101:AJ$101,LTA!F$108:AJ$108)</f>
        <v>0</v>
      </c>
      <c r="U95" s="78">
        <f>SUMPRODUCT(LTA!F95:AJ95,LTA!F$102:AJ$102,LTA!F$108:AJ$108)</f>
        <v>0</v>
      </c>
      <c r="V95" s="108">
        <f>SUMPRODUCT(MTOA!B95:G95,MTOA!B$102:G$102,MTOA!B$108:G$108)</f>
        <v>0</v>
      </c>
      <c r="W95" s="108">
        <f>SUMPRODUCT(MTOA!B95:G95,MTOA!B$101:G$101,MTOA!B$108:G$108)</f>
        <v>0</v>
      </c>
      <c r="X95">
        <v>0</v>
      </c>
      <c r="Y95" s="75">
        <f>IEX!M95</f>
        <v>1.25</v>
      </c>
      <c r="Z95" s="75">
        <f>IEX!S95</f>
        <v>0</v>
      </c>
      <c r="AA95" s="117">
        <f>STOA!M95</f>
        <v>0</v>
      </c>
      <c r="AB95" s="117">
        <f>-STOA!S95</f>
        <v>0</v>
      </c>
      <c r="AC95">
        <f t="shared" si="3"/>
        <v>0.138036096</v>
      </c>
      <c r="AD95">
        <f t="shared" si="4"/>
        <v>15.547883903999999</v>
      </c>
      <c r="AE95">
        <v>0</v>
      </c>
      <c r="AF95" s="26"/>
      <c r="AG95">
        <f t="shared" si="5"/>
        <v>15.547883903999999</v>
      </c>
      <c r="AI95" s="75">
        <f>PXIL!M95</f>
        <v>0</v>
      </c>
      <c r="AJ95" s="75">
        <f>PXIL!S95</f>
        <v>0</v>
      </c>
      <c r="AK95" s="75">
        <f>RTM_IEX!M95</f>
        <v>0</v>
      </c>
      <c r="AL95" s="75">
        <f>RTM_IEX!S95</f>
        <v>0</v>
      </c>
      <c r="AM95" s="75">
        <f>RTM_PXI!M95</f>
        <v>0</v>
      </c>
      <c r="AN95" s="75">
        <f>RTM_PXI!S95</f>
        <v>0</v>
      </c>
      <c r="AO95" s="192">
        <f>GDAM_IEX!M95</f>
        <v>0</v>
      </c>
      <c r="AP95" s="192">
        <f>GDAM_IEX!S95</f>
        <v>0</v>
      </c>
      <c r="AQ95" s="192">
        <f>GDAM_PXI!M95</f>
        <v>0</v>
      </c>
      <c r="AR95" s="192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NRail_ISGS_exbus!BB96</f>
        <v>14.435919999999999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SUMPRODUCT(LTA!F96:AJ96,LTA!F$101:AJ$101,LTA!F$108:AJ$108)</f>
        <v>0</v>
      </c>
      <c r="U96" s="78">
        <f>SUMPRODUCT(LTA!F96:AJ96,LTA!F$102:AJ$102,LTA!F$108:AJ$108)</f>
        <v>0</v>
      </c>
      <c r="V96" s="108">
        <f>SUMPRODUCT(MTOA!B96:G96,MTOA!B$102:G$102,MTOA!B$108:G$108)</f>
        <v>0</v>
      </c>
      <c r="W96" s="108">
        <f>SUMPRODUCT(MTOA!B96:G96,MTOA!B$101:G$101,MTOA!B$108:G$108)</f>
        <v>0</v>
      </c>
      <c r="X96">
        <v>0</v>
      </c>
      <c r="Y96" s="75">
        <f>IEX!M96</f>
        <v>0.48</v>
      </c>
      <c r="Z96" s="75">
        <f>IEX!S96</f>
        <v>0</v>
      </c>
      <c r="AA96" s="117">
        <f>STOA!M96</f>
        <v>0</v>
      </c>
      <c r="AB96" s="117">
        <f>-STOA!S96</f>
        <v>0</v>
      </c>
      <c r="AC96">
        <f t="shared" si="3"/>
        <v>0.13126009599999999</v>
      </c>
      <c r="AD96">
        <f t="shared" si="4"/>
        <v>14.784659904</v>
      </c>
      <c r="AE96">
        <v>0</v>
      </c>
      <c r="AF96" s="26"/>
      <c r="AG96">
        <f t="shared" si="5"/>
        <v>14.784659904</v>
      </c>
      <c r="AI96" s="75">
        <f>PXIL!M96</f>
        <v>0</v>
      </c>
      <c r="AJ96" s="75">
        <f>PXIL!S96</f>
        <v>0</v>
      </c>
      <c r="AK96" s="75">
        <f>RTM_IEX!M96</f>
        <v>0</v>
      </c>
      <c r="AL96" s="75">
        <f>RTM_IEX!S96</f>
        <v>0</v>
      </c>
      <c r="AM96" s="75">
        <f>RTM_PXI!M96</f>
        <v>0</v>
      </c>
      <c r="AN96" s="75">
        <f>RTM_PXI!S96</f>
        <v>0</v>
      </c>
      <c r="AO96" s="192">
        <f>GDAM_IEX!M96</f>
        <v>0</v>
      </c>
      <c r="AP96" s="192">
        <f>GDAM_IEX!S96</f>
        <v>0</v>
      </c>
      <c r="AQ96" s="192">
        <f>GDAM_PXI!M96</f>
        <v>0</v>
      </c>
      <c r="AR96" s="192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NRail_ISGS_exbus!BB97</f>
        <v>13.836453000000001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SUMPRODUCT(LTA!F97:AJ97,LTA!F$101:AJ$101,LTA!F$108:AJ$108)</f>
        <v>0</v>
      </c>
      <c r="U97" s="78">
        <f>SUMPRODUCT(LTA!F97:AJ97,LTA!F$102:AJ$102,LTA!F$108:AJ$108)</f>
        <v>0</v>
      </c>
      <c r="V97" s="108">
        <f>SUMPRODUCT(MTOA!B97:G97,MTOA!B$102:G$102,MTOA!B$108:G$108)</f>
        <v>0</v>
      </c>
      <c r="W97" s="108">
        <f>SUMPRODUCT(MTOA!B97:G97,MTOA!B$101:G$101,MTOA!B$108:G$108)</f>
        <v>0</v>
      </c>
      <c r="X97">
        <v>0</v>
      </c>
      <c r="Y97" s="75">
        <f>IEX!M97</f>
        <v>0</v>
      </c>
      <c r="Z97" s="75">
        <f>IEX!S97</f>
        <v>0</v>
      </c>
      <c r="AA97" s="117">
        <f>STOA!M97</f>
        <v>0</v>
      </c>
      <c r="AB97" s="117">
        <f>-STOA!S97</f>
        <v>0</v>
      </c>
      <c r="AC97">
        <f t="shared" si="3"/>
        <v>0.12176078640000002</v>
      </c>
      <c r="AD97">
        <f t="shared" si="4"/>
        <v>13.714692213600001</v>
      </c>
      <c r="AE97">
        <v>0</v>
      </c>
      <c r="AF97" s="26"/>
      <c r="AG97">
        <f t="shared" si="5"/>
        <v>13.714692213600001</v>
      </c>
      <c r="AI97" s="75">
        <f>PXIL!M97</f>
        <v>0</v>
      </c>
      <c r="AJ97" s="75">
        <f>PXIL!S97</f>
        <v>0</v>
      </c>
      <c r="AK97" s="75">
        <f>RTM_IEX!M97</f>
        <v>0</v>
      </c>
      <c r="AL97" s="75">
        <f>RTM_IEX!S97</f>
        <v>0</v>
      </c>
      <c r="AM97" s="75">
        <f>RTM_PXI!M97</f>
        <v>0</v>
      </c>
      <c r="AN97" s="75">
        <f>RTM_PXI!S97</f>
        <v>0</v>
      </c>
      <c r="AO97" s="192">
        <f>GDAM_IEX!M97</f>
        <v>0</v>
      </c>
      <c r="AP97" s="192">
        <f>GDAM_IEX!S97</f>
        <v>0</v>
      </c>
      <c r="AQ97" s="192">
        <f>GDAM_PXI!M97</f>
        <v>0</v>
      </c>
      <c r="AR97" s="192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NRail_ISGS_exbus!BB98</f>
        <v>14.435919999999999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SUMPRODUCT(LTA!F98:AJ98,LTA!F$101:AJ$101,LTA!F$108:AJ$108)</f>
        <v>0</v>
      </c>
      <c r="U98" s="78">
        <f>SUMPRODUCT(LTA!F98:AJ98,LTA!F$102:AJ$102,LTA!F$108:AJ$108)</f>
        <v>0</v>
      </c>
      <c r="V98" s="108">
        <f>SUMPRODUCT(MTOA!B98:G98,MTOA!B$102:G$102,MTOA!B$108:G$108)</f>
        <v>0</v>
      </c>
      <c r="W98" s="108">
        <f>SUMPRODUCT(MTOA!B98:G98,MTOA!B$101:G$101,MTOA!B$108:G$108)</f>
        <v>0</v>
      </c>
      <c r="X98">
        <v>0</v>
      </c>
      <c r="Y98" s="75">
        <f>IEX!M98</f>
        <v>0.28999999999999998</v>
      </c>
      <c r="Z98" s="75">
        <f>IEX!S98</f>
        <v>0</v>
      </c>
      <c r="AA98" s="117">
        <f>STOA!M98</f>
        <v>0</v>
      </c>
      <c r="AB98" s="117">
        <f>-STOA!S98</f>
        <v>0</v>
      </c>
      <c r="AC98">
        <f t="shared" si="3"/>
        <v>0.12958809599999999</v>
      </c>
      <c r="AD98">
        <f t="shared" si="4"/>
        <v>14.596331903999999</v>
      </c>
      <c r="AE98">
        <v>0</v>
      </c>
      <c r="AF98" s="26"/>
      <c r="AG98">
        <f t="shared" si="5"/>
        <v>14.596331903999999</v>
      </c>
      <c r="AI98" s="75">
        <f>PXIL!M98</f>
        <v>0</v>
      </c>
      <c r="AJ98" s="75">
        <f>PXIL!S98</f>
        <v>0</v>
      </c>
      <c r="AK98" s="75">
        <f>RTM_IEX!M98</f>
        <v>0</v>
      </c>
      <c r="AL98" s="75">
        <f>RTM_IEX!S98</f>
        <v>0</v>
      </c>
      <c r="AM98" s="75">
        <f>RTM_PXI!M98</f>
        <v>0</v>
      </c>
      <c r="AN98" s="75">
        <f>RTM_PXI!S98</f>
        <v>0</v>
      </c>
      <c r="AO98" s="192">
        <f>GDAM_IEX!M98</f>
        <v>0</v>
      </c>
      <c r="AP98" s="192">
        <f>GDAM_IEX!S98</f>
        <v>0</v>
      </c>
      <c r="AQ98" s="192">
        <f>GDAM_PXI!M98</f>
        <v>0</v>
      </c>
      <c r="AR98" s="192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0.33284817349999957</v>
      </c>
      <c r="P99" s="77">
        <f t="shared" ref="P99:X99" si="7">SUM(P3:P98)/4000</f>
        <v>0</v>
      </c>
      <c r="Q99" s="77">
        <f t="shared" si="7"/>
        <v>0</v>
      </c>
      <c r="R99" s="80">
        <f t="shared" si="7"/>
        <v>0</v>
      </c>
      <c r="S99" s="80">
        <f t="shared" si="7"/>
        <v>0</v>
      </c>
      <c r="T99" s="78">
        <f t="shared" si="7"/>
        <v>0</v>
      </c>
      <c r="U99" s="78">
        <f t="shared" si="7"/>
        <v>0</v>
      </c>
      <c r="V99" s="108">
        <f t="shared" si="7"/>
        <v>0</v>
      </c>
      <c r="W99" s="108">
        <f t="shared" si="7"/>
        <v>0</v>
      </c>
      <c r="X99">
        <f t="shared" si="7"/>
        <v>0</v>
      </c>
      <c r="Y99" s="75">
        <f t="shared" si="6"/>
        <v>7.3965000000000003E-2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3.5816499268000001E-3</v>
      </c>
      <c r="AD99">
        <f t="shared" si="6"/>
        <v>0.4034240235731999</v>
      </c>
      <c r="AE99">
        <f t="shared" ref="AE99:AR99" si="8">SUM(AE3:AE98)/4000</f>
        <v>0</v>
      </c>
      <c r="AG99">
        <f t="shared" si="8"/>
        <v>0.4034240235731999</v>
      </c>
      <c r="AI99">
        <f t="shared" si="8"/>
        <v>0</v>
      </c>
      <c r="AJ99">
        <f t="shared" si="8"/>
        <v>0</v>
      </c>
      <c r="AK99">
        <f t="shared" si="8"/>
        <v>1.9250000000000002E-4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0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Allocation!A2</f>
        <v>44882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'[1]17'!B5</f>
        <v>0</v>
      </c>
      <c r="C3" s="16">
        <f>'[1]17'!C5</f>
        <v>210</v>
      </c>
      <c r="D3" s="16">
        <f>'[1]17'!D5</f>
        <v>0</v>
      </c>
      <c r="E3" s="16">
        <f>'[1]17'!E5</f>
        <v>0</v>
      </c>
      <c r="F3" s="15">
        <f>SUM(B3:E3)</f>
        <v>210</v>
      </c>
      <c r="G3" s="15">
        <f>'[1]17'!H5</f>
        <v>0</v>
      </c>
      <c r="H3" s="16">
        <f>'[1]17'!I5</f>
        <v>0</v>
      </c>
      <c r="I3" s="16">
        <f>'[1]17'!J5</f>
        <v>0</v>
      </c>
      <c r="J3" s="16">
        <f>'[1]17'!K5</f>
        <v>0</v>
      </c>
      <c r="K3" s="15">
        <f>SUM(G3:J3)</f>
        <v>0</v>
      </c>
      <c r="L3" s="18">
        <f>frq!C3</f>
        <v>1</v>
      </c>
      <c r="M3" s="16">
        <f t="shared" ref="M3:M34" si="0">IF($L3=1,G3,IF(AND($L3=0.985,G3&gt;0.985*B3),B3*0.985,IF(AND($L3=0.965,G3&gt;0.965*B3),0.965*B3,G3)))</f>
        <v>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0</v>
      </c>
    </row>
    <row r="4" spans="1:18">
      <c r="A4" s="8" t="s">
        <v>46</v>
      </c>
      <c r="B4" s="15">
        <f>'[1]17'!B6</f>
        <v>0</v>
      </c>
      <c r="C4" s="16">
        <f>'[1]17'!C6</f>
        <v>210</v>
      </c>
      <c r="D4" s="16">
        <f>'[1]17'!D6</f>
        <v>0</v>
      </c>
      <c r="E4" s="16">
        <f>'[1]17'!E6</f>
        <v>0</v>
      </c>
      <c r="F4" s="15">
        <f>SUM(B4:E4)</f>
        <v>210</v>
      </c>
      <c r="G4" s="15">
        <f>'[1]17'!H6</f>
        <v>0</v>
      </c>
      <c r="H4" s="16">
        <f>'[1]17'!I6</f>
        <v>0</v>
      </c>
      <c r="I4" s="16">
        <f>'[1]17'!J6</f>
        <v>0</v>
      </c>
      <c r="J4" s="16">
        <f>'[1]17'!K6</f>
        <v>0</v>
      </c>
      <c r="K4" s="15">
        <f t="shared" ref="K4:K67" si="4">SUM(G4:J4)</f>
        <v>0</v>
      </c>
      <c r="L4" s="18">
        <f>frq!C4</f>
        <v>1</v>
      </c>
      <c r="M4" s="16">
        <f t="shared" si="0"/>
        <v>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0</v>
      </c>
    </row>
    <row r="5" spans="1:18">
      <c r="A5" s="8" t="s">
        <v>47</v>
      </c>
      <c r="B5" s="15">
        <f>'[1]17'!B7</f>
        <v>0</v>
      </c>
      <c r="C5" s="16">
        <f>'[1]17'!C7</f>
        <v>210</v>
      </c>
      <c r="D5" s="16">
        <f>'[1]17'!D7</f>
        <v>0</v>
      </c>
      <c r="E5" s="16">
        <f>'[1]17'!E7</f>
        <v>0</v>
      </c>
      <c r="F5" s="15">
        <f t="shared" ref="F5:F68" si="6">SUM(B5:E5)</f>
        <v>210</v>
      </c>
      <c r="G5" s="15">
        <f>'[1]17'!H7</f>
        <v>0</v>
      </c>
      <c r="H5" s="16">
        <f>'[1]17'!I7</f>
        <v>0</v>
      </c>
      <c r="I5" s="16">
        <f>'[1]17'!J7</f>
        <v>0</v>
      </c>
      <c r="J5" s="16">
        <f>'[1]17'!K7</f>
        <v>0</v>
      </c>
      <c r="K5" s="15">
        <f t="shared" si="4"/>
        <v>0</v>
      </c>
      <c r="L5" s="18">
        <f>frq!C5</f>
        <v>1</v>
      </c>
      <c r="M5" s="16">
        <f t="shared" si="0"/>
        <v>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0</v>
      </c>
      <c r="R5" s="168"/>
    </row>
    <row r="6" spans="1:18">
      <c r="A6" s="8" t="s">
        <v>48</v>
      </c>
      <c r="B6" s="15">
        <f>'[1]17'!B8</f>
        <v>0</v>
      </c>
      <c r="C6" s="16">
        <f>'[1]17'!C8</f>
        <v>210</v>
      </c>
      <c r="D6" s="16">
        <f>'[1]17'!D8</f>
        <v>0</v>
      </c>
      <c r="E6" s="16">
        <f>'[1]17'!E8</f>
        <v>0</v>
      </c>
      <c r="F6" s="15">
        <f t="shared" si="6"/>
        <v>210</v>
      </c>
      <c r="G6" s="15">
        <f>'[1]17'!H8</f>
        <v>0</v>
      </c>
      <c r="H6" s="16">
        <f>'[1]17'!I8</f>
        <v>0</v>
      </c>
      <c r="I6" s="16">
        <f>'[1]17'!J8</f>
        <v>0</v>
      </c>
      <c r="J6" s="16">
        <f>'[1]17'!K8</f>
        <v>0</v>
      </c>
      <c r="K6" s="15">
        <f t="shared" si="4"/>
        <v>0</v>
      </c>
      <c r="L6" s="18">
        <f>frq!C6</f>
        <v>1</v>
      </c>
      <c r="M6" s="16">
        <f t="shared" si="0"/>
        <v>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0</v>
      </c>
    </row>
    <row r="7" spans="1:18">
      <c r="A7" s="8" t="s">
        <v>49</v>
      </c>
      <c r="B7" s="15">
        <f>'[1]17'!B9</f>
        <v>0</v>
      </c>
      <c r="C7" s="16">
        <f>'[1]17'!C9</f>
        <v>210</v>
      </c>
      <c r="D7" s="16">
        <f>'[1]17'!D9</f>
        <v>0</v>
      </c>
      <c r="E7" s="16">
        <f>'[1]17'!E9</f>
        <v>0</v>
      </c>
      <c r="F7" s="15">
        <f t="shared" si="6"/>
        <v>210</v>
      </c>
      <c r="G7" s="15">
        <f>'[1]17'!H9</f>
        <v>0</v>
      </c>
      <c r="H7" s="16">
        <f>'[1]17'!I9</f>
        <v>0</v>
      </c>
      <c r="I7" s="16">
        <f>'[1]17'!J9</f>
        <v>0</v>
      </c>
      <c r="J7" s="16">
        <f>'[1]17'!K9</f>
        <v>0</v>
      </c>
      <c r="K7" s="15">
        <f t="shared" si="4"/>
        <v>0</v>
      </c>
      <c r="L7" s="18">
        <f>frq!C7</f>
        <v>1</v>
      </c>
      <c r="M7" s="16">
        <f t="shared" si="0"/>
        <v>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0</v>
      </c>
    </row>
    <row r="8" spans="1:18">
      <c r="A8" s="8" t="s">
        <v>50</v>
      </c>
      <c r="B8" s="15">
        <f>'[1]17'!B10</f>
        <v>0</v>
      </c>
      <c r="C8" s="16">
        <f>'[1]17'!C10</f>
        <v>210</v>
      </c>
      <c r="D8" s="16">
        <f>'[1]17'!D10</f>
        <v>0</v>
      </c>
      <c r="E8" s="16">
        <f>'[1]17'!E10</f>
        <v>0</v>
      </c>
      <c r="F8" s="15">
        <f t="shared" si="6"/>
        <v>210</v>
      </c>
      <c r="G8" s="15">
        <f>'[1]17'!H10</f>
        <v>0</v>
      </c>
      <c r="H8" s="16">
        <f>'[1]17'!I10</f>
        <v>0</v>
      </c>
      <c r="I8" s="16">
        <f>'[1]17'!J10</f>
        <v>0</v>
      </c>
      <c r="J8" s="16">
        <f>'[1]17'!K10</f>
        <v>0</v>
      </c>
      <c r="K8" s="15">
        <f t="shared" si="4"/>
        <v>0</v>
      </c>
      <c r="L8" s="18">
        <f>frq!C8</f>
        <v>1</v>
      </c>
      <c r="M8" s="16">
        <f t="shared" si="0"/>
        <v>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0</v>
      </c>
    </row>
    <row r="9" spans="1:18">
      <c r="A9" s="8" t="s">
        <v>51</v>
      </c>
      <c r="B9" s="15">
        <f>'[1]17'!B11</f>
        <v>0</v>
      </c>
      <c r="C9" s="16">
        <f>'[1]17'!C11</f>
        <v>210</v>
      </c>
      <c r="D9" s="16">
        <f>'[1]17'!D11</f>
        <v>0</v>
      </c>
      <c r="E9" s="16">
        <f>'[1]17'!E11</f>
        <v>0</v>
      </c>
      <c r="F9" s="15">
        <f t="shared" si="6"/>
        <v>210</v>
      </c>
      <c r="G9" s="15">
        <f>'[1]17'!H11</f>
        <v>0</v>
      </c>
      <c r="H9" s="16">
        <f>'[1]17'!I11</f>
        <v>0</v>
      </c>
      <c r="I9" s="16">
        <f>'[1]17'!J11</f>
        <v>0</v>
      </c>
      <c r="J9" s="16">
        <f>'[1]17'!K11</f>
        <v>0</v>
      </c>
      <c r="K9" s="15">
        <f t="shared" si="4"/>
        <v>0</v>
      </c>
      <c r="L9" s="18">
        <f>frq!C9</f>
        <v>1</v>
      </c>
      <c r="M9" s="16">
        <f t="shared" si="0"/>
        <v>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0</v>
      </c>
    </row>
    <row r="10" spans="1:18">
      <c r="A10" s="8" t="s">
        <v>52</v>
      </c>
      <c r="B10" s="15">
        <f>'[1]17'!B12</f>
        <v>0</v>
      </c>
      <c r="C10" s="16">
        <f>'[1]17'!C12</f>
        <v>210</v>
      </c>
      <c r="D10" s="16">
        <f>'[1]17'!D12</f>
        <v>0</v>
      </c>
      <c r="E10" s="16">
        <f>'[1]17'!E12</f>
        <v>0</v>
      </c>
      <c r="F10" s="15">
        <f t="shared" si="6"/>
        <v>210</v>
      </c>
      <c r="G10" s="15">
        <f>'[1]17'!H12</f>
        <v>0</v>
      </c>
      <c r="H10" s="16">
        <f>'[1]17'!I12</f>
        <v>0</v>
      </c>
      <c r="I10" s="16">
        <f>'[1]17'!J12</f>
        <v>0</v>
      </c>
      <c r="J10" s="16">
        <f>'[1]17'!K12</f>
        <v>0</v>
      </c>
      <c r="K10" s="15">
        <f t="shared" si="4"/>
        <v>0</v>
      </c>
      <c r="L10" s="18">
        <f>frq!C10</f>
        <v>1</v>
      </c>
      <c r="M10" s="16">
        <f t="shared" si="0"/>
        <v>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0</v>
      </c>
    </row>
    <row r="11" spans="1:18">
      <c r="A11" s="8" t="s">
        <v>53</v>
      </c>
      <c r="B11" s="15">
        <f>'[1]17'!B13</f>
        <v>0</v>
      </c>
      <c r="C11" s="16">
        <f>'[1]17'!C13</f>
        <v>210</v>
      </c>
      <c r="D11" s="16">
        <f>'[1]17'!D13</f>
        <v>0</v>
      </c>
      <c r="E11" s="16">
        <f>'[1]17'!E13</f>
        <v>0</v>
      </c>
      <c r="F11" s="15">
        <f t="shared" si="6"/>
        <v>210</v>
      </c>
      <c r="G11" s="15">
        <f>'[1]17'!H13</f>
        <v>0</v>
      </c>
      <c r="H11" s="16">
        <f>'[1]17'!I13</f>
        <v>0</v>
      </c>
      <c r="I11" s="16">
        <f>'[1]17'!J13</f>
        <v>0</v>
      </c>
      <c r="J11" s="16">
        <f>'[1]17'!K13</f>
        <v>0</v>
      </c>
      <c r="K11" s="15">
        <f t="shared" si="4"/>
        <v>0</v>
      </c>
      <c r="L11" s="18">
        <f>frq!C11</f>
        <v>1</v>
      </c>
      <c r="M11" s="16">
        <f t="shared" si="0"/>
        <v>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0</v>
      </c>
    </row>
    <row r="12" spans="1:18">
      <c r="A12" s="8" t="s">
        <v>54</v>
      </c>
      <c r="B12" s="15">
        <f>'[1]17'!B14</f>
        <v>0</v>
      </c>
      <c r="C12" s="16">
        <f>'[1]17'!C14</f>
        <v>210</v>
      </c>
      <c r="D12" s="16">
        <f>'[1]17'!D14</f>
        <v>0</v>
      </c>
      <c r="E12" s="16">
        <f>'[1]17'!E14</f>
        <v>0</v>
      </c>
      <c r="F12" s="15">
        <f t="shared" si="6"/>
        <v>210</v>
      </c>
      <c r="G12" s="15">
        <f>'[1]17'!H14</f>
        <v>0</v>
      </c>
      <c r="H12" s="16">
        <f>'[1]17'!I14</f>
        <v>0</v>
      </c>
      <c r="I12" s="16">
        <f>'[1]17'!J14</f>
        <v>0</v>
      </c>
      <c r="J12" s="16">
        <f>'[1]17'!K14</f>
        <v>0</v>
      </c>
      <c r="K12" s="15">
        <f t="shared" si="4"/>
        <v>0</v>
      </c>
      <c r="L12" s="18">
        <f>frq!C12</f>
        <v>1</v>
      </c>
      <c r="M12" s="16">
        <f t="shared" si="0"/>
        <v>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0</v>
      </c>
    </row>
    <row r="13" spans="1:18">
      <c r="A13" s="8" t="s">
        <v>55</v>
      </c>
      <c r="B13" s="15">
        <f>'[1]17'!B15</f>
        <v>0</v>
      </c>
      <c r="C13" s="16">
        <f>'[1]17'!C15</f>
        <v>210</v>
      </c>
      <c r="D13" s="16">
        <f>'[1]17'!D15</f>
        <v>0</v>
      </c>
      <c r="E13" s="16">
        <f>'[1]17'!E15</f>
        <v>0</v>
      </c>
      <c r="F13" s="15">
        <f t="shared" si="6"/>
        <v>210</v>
      </c>
      <c r="G13" s="15">
        <f>'[1]17'!H15</f>
        <v>0</v>
      </c>
      <c r="H13" s="16">
        <f>'[1]17'!I15</f>
        <v>0</v>
      </c>
      <c r="I13" s="16">
        <f>'[1]17'!J15</f>
        <v>0</v>
      </c>
      <c r="J13" s="16">
        <f>'[1]17'!K15</f>
        <v>0</v>
      </c>
      <c r="K13" s="15">
        <f t="shared" si="4"/>
        <v>0</v>
      </c>
      <c r="L13" s="18">
        <f>frq!C13</f>
        <v>1</v>
      </c>
      <c r="M13" s="16">
        <f t="shared" si="0"/>
        <v>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0</v>
      </c>
    </row>
    <row r="14" spans="1:18">
      <c r="A14" s="8" t="s">
        <v>56</v>
      </c>
      <c r="B14" s="15">
        <f>'[1]17'!B16</f>
        <v>0</v>
      </c>
      <c r="C14" s="16">
        <f>'[1]17'!C16</f>
        <v>210</v>
      </c>
      <c r="D14" s="16">
        <f>'[1]17'!D16</f>
        <v>0</v>
      </c>
      <c r="E14" s="16">
        <f>'[1]17'!E16</f>
        <v>0</v>
      </c>
      <c r="F14" s="15">
        <f t="shared" si="6"/>
        <v>210</v>
      </c>
      <c r="G14" s="15">
        <f>'[1]17'!H16</f>
        <v>0</v>
      </c>
      <c r="H14" s="16">
        <f>'[1]17'!I16</f>
        <v>0</v>
      </c>
      <c r="I14" s="16">
        <f>'[1]17'!J16</f>
        <v>0</v>
      </c>
      <c r="J14" s="16">
        <f>'[1]17'!K16</f>
        <v>0</v>
      </c>
      <c r="K14" s="15">
        <f t="shared" si="4"/>
        <v>0</v>
      </c>
      <c r="L14" s="18">
        <f>frq!C14</f>
        <v>1</v>
      </c>
      <c r="M14" s="16">
        <f t="shared" si="0"/>
        <v>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0</v>
      </c>
    </row>
    <row r="15" spans="1:18">
      <c r="A15" s="8" t="s">
        <v>57</v>
      </c>
      <c r="B15" s="15">
        <f>'[1]17'!B17</f>
        <v>0</v>
      </c>
      <c r="C15" s="16">
        <f>'[1]17'!C17</f>
        <v>210</v>
      </c>
      <c r="D15" s="16">
        <f>'[1]17'!D17</f>
        <v>0</v>
      </c>
      <c r="E15" s="16">
        <f>'[1]17'!E17</f>
        <v>0</v>
      </c>
      <c r="F15" s="15">
        <f t="shared" si="6"/>
        <v>210</v>
      </c>
      <c r="G15" s="15">
        <f>'[1]17'!H17</f>
        <v>0</v>
      </c>
      <c r="H15" s="16">
        <f>'[1]17'!I17</f>
        <v>0</v>
      </c>
      <c r="I15" s="16">
        <f>'[1]17'!J17</f>
        <v>0</v>
      </c>
      <c r="J15" s="16">
        <f>'[1]17'!K17</f>
        <v>0</v>
      </c>
      <c r="K15" s="15">
        <f t="shared" si="4"/>
        <v>0</v>
      </c>
      <c r="L15" s="18">
        <f>frq!C15</f>
        <v>1</v>
      </c>
      <c r="M15" s="16">
        <f t="shared" si="0"/>
        <v>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0</v>
      </c>
    </row>
    <row r="16" spans="1:18">
      <c r="A16" s="8" t="s">
        <v>58</v>
      </c>
      <c r="B16" s="15">
        <f>'[1]17'!B18</f>
        <v>0</v>
      </c>
      <c r="C16" s="16">
        <f>'[1]17'!C18</f>
        <v>210</v>
      </c>
      <c r="D16" s="16">
        <f>'[1]17'!D18</f>
        <v>0</v>
      </c>
      <c r="E16" s="16">
        <f>'[1]17'!E18</f>
        <v>0</v>
      </c>
      <c r="F16" s="15">
        <f t="shared" si="6"/>
        <v>210</v>
      </c>
      <c r="G16" s="15">
        <f>'[1]17'!H18</f>
        <v>0</v>
      </c>
      <c r="H16" s="16">
        <f>'[1]17'!I18</f>
        <v>0</v>
      </c>
      <c r="I16" s="16">
        <f>'[1]17'!J18</f>
        <v>0</v>
      </c>
      <c r="J16" s="16">
        <f>'[1]17'!K18</f>
        <v>0</v>
      </c>
      <c r="K16" s="15">
        <f t="shared" si="4"/>
        <v>0</v>
      </c>
      <c r="L16" s="18">
        <f>frq!C16</f>
        <v>1</v>
      </c>
      <c r="M16" s="16">
        <f t="shared" si="0"/>
        <v>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0</v>
      </c>
    </row>
    <row r="17" spans="1:17">
      <c r="A17" s="8" t="s">
        <v>59</v>
      </c>
      <c r="B17" s="15">
        <f>'[1]17'!B19</f>
        <v>0</v>
      </c>
      <c r="C17" s="16">
        <f>'[1]17'!C19</f>
        <v>210</v>
      </c>
      <c r="D17" s="16">
        <f>'[1]17'!D19</f>
        <v>0</v>
      </c>
      <c r="E17" s="16">
        <f>'[1]17'!E19</f>
        <v>0</v>
      </c>
      <c r="F17" s="15">
        <f t="shared" si="6"/>
        <v>210</v>
      </c>
      <c r="G17" s="15">
        <f>'[1]17'!H19</f>
        <v>0</v>
      </c>
      <c r="H17" s="16">
        <f>'[1]17'!I19</f>
        <v>0</v>
      </c>
      <c r="I17" s="16">
        <f>'[1]17'!J19</f>
        <v>0</v>
      </c>
      <c r="J17" s="16">
        <f>'[1]17'!K19</f>
        <v>0</v>
      </c>
      <c r="K17" s="15">
        <f t="shared" si="4"/>
        <v>0</v>
      </c>
      <c r="L17" s="18">
        <f>frq!C17</f>
        <v>1</v>
      </c>
      <c r="M17" s="16">
        <f t="shared" si="0"/>
        <v>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0</v>
      </c>
    </row>
    <row r="18" spans="1:17">
      <c r="A18" s="8" t="s">
        <v>60</v>
      </c>
      <c r="B18" s="15">
        <f>'[1]17'!B20</f>
        <v>0</v>
      </c>
      <c r="C18" s="16">
        <f>'[1]17'!C20</f>
        <v>210</v>
      </c>
      <c r="D18" s="16">
        <f>'[1]17'!D20</f>
        <v>0</v>
      </c>
      <c r="E18" s="16">
        <f>'[1]17'!E20</f>
        <v>0</v>
      </c>
      <c r="F18" s="15">
        <f t="shared" si="6"/>
        <v>210</v>
      </c>
      <c r="G18" s="15">
        <f>'[1]17'!H20</f>
        <v>0</v>
      </c>
      <c r="H18" s="16">
        <f>'[1]17'!I20</f>
        <v>0</v>
      </c>
      <c r="I18" s="16">
        <f>'[1]17'!J20</f>
        <v>0</v>
      </c>
      <c r="J18" s="16">
        <f>'[1]17'!K20</f>
        <v>0</v>
      </c>
      <c r="K18" s="15">
        <f t="shared" si="4"/>
        <v>0</v>
      </c>
      <c r="L18" s="18">
        <f>frq!C18</f>
        <v>1</v>
      </c>
      <c r="M18" s="16">
        <f t="shared" si="0"/>
        <v>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0</v>
      </c>
    </row>
    <row r="19" spans="1:17">
      <c r="A19" s="8" t="s">
        <v>61</v>
      </c>
      <c r="B19" s="15">
        <f>'[1]17'!B21</f>
        <v>0</v>
      </c>
      <c r="C19" s="16">
        <f>'[1]17'!C21</f>
        <v>210</v>
      </c>
      <c r="D19" s="16">
        <f>'[1]17'!D21</f>
        <v>0</v>
      </c>
      <c r="E19" s="16">
        <f>'[1]17'!E21</f>
        <v>0</v>
      </c>
      <c r="F19" s="15">
        <f t="shared" si="6"/>
        <v>210</v>
      </c>
      <c r="G19" s="15">
        <f>'[1]17'!H21</f>
        <v>0</v>
      </c>
      <c r="H19" s="16">
        <f>'[1]17'!I21</f>
        <v>0</v>
      </c>
      <c r="I19" s="16">
        <f>'[1]17'!J21</f>
        <v>0</v>
      </c>
      <c r="J19" s="16">
        <f>'[1]17'!K21</f>
        <v>0</v>
      </c>
      <c r="K19" s="15">
        <f t="shared" si="4"/>
        <v>0</v>
      </c>
      <c r="L19" s="18">
        <f>frq!C19</f>
        <v>1</v>
      </c>
      <c r="M19" s="16">
        <f t="shared" si="0"/>
        <v>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0</v>
      </c>
    </row>
    <row r="20" spans="1:17">
      <c r="A20" s="8" t="s">
        <v>62</v>
      </c>
      <c r="B20" s="15">
        <f>'[1]17'!B22</f>
        <v>0</v>
      </c>
      <c r="C20" s="16">
        <f>'[1]17'!C22</f>
        <v>210</v>
      </c>
      <c r="D20" s="16">
        <f>'[1]17'!D22</f>
        <v>0</v>
      </c>
      <c r="E20" s="16">
        <f>'[1]17'!E22</f>
        <v>0</v>
      </c>
      <c r="F20" s="15">
        <f t="shared" si="6"/>
        <v>210</v>
      </c>
      <c r="G20" s="15">
        <f>'[1]17'!H22</f>
        <v>0</v>
      </c>
      <c r="H20" s="16">
        <f>'[1]17'!I22</f>
        <v>0</v>
      </c>
      <c r="I20" s="16">
        <f>'[1]17'!J22</f>
        <v>0</v>
      </c>
      <c r="J20" s="16">
        <f>'[1]17'!K22</f>
        <v>0</v>
      </c>
      <c r="K20" s="15">
        <f t="shared" si="4"/>
        <v>0</v>
      </c>
      <c r="L20" s="18">
        <f>frq!C20</f>
        <v>1</v>
      </c>
      <c r="M20" s="16">
        <f t="shared" si="0"/>
        <v>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0</v>
      </c>
    </row>
    <row r="21" spans="1:17">
      <c r="A21" s="8" t="s">
        <v>63</v>
      </c>
      <c r="B21" s="15">
        <f>'[1]17'!B23</f>
        <v>0</v>
      </c>
      <c r="C21" s="16">
        <f>'[1]17'!C23</f>
        <v>210</v>
      </c>
      <c r="D21" s="16">
        <f>'[1]17'!D23</f>
        <v>0</v>
      </c>
      <c r="E21" s="16">
        <f>'[1]17'!E23</f>
        <v>0</v>
      </c>
      <c r="F21" s="15">
        <f t="shared" si="6"/>
        <v>210</v>
      </c>
      <c r="G21" s="15">
        <f>'[1]17'!H23</f>
        <v>0</v>
      </c>
      <c r="H21" s="16">
        <f>'[1]17'!I23</f>
        <v>0</v>
      </c>
      <c r="I21" s="16">
        <f>'[1]17'!J23</f>
        <v>0</v>
      </c>
      <c r="J21" s="16">
        <f>'[1]17'!K23</f>
        <v>0</v>
      </c>
      <c r="K21" s="15">
        <f t="shared" si="4"/>
        <v>0</v>
      </c>
      <c r="L21" s="18">
        <f>frq!C21</f>
        <v>1</v>
      </c>
      <c r="M21" s="16">
        <f t="shared" si="0"/>
        <v>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0</v>
      </c>
    </row>
    <row r="22" spans="1:17">
      <c r="A22" s="8" t="s">
        <v>64</v>
      </c>
      <c r="B22" s="15">
        <f>'[1]17'!B24</f>
        <v>0</v>
      </c>
      <c r="C22" s="16">
        <f>'[1]17'!C24</f>
        <v>210</v>
      </c>
      <c r="D22" s="16">
        <f>'[1]17'!D24</f>
        <v>0</v>
      </c>
      <c r="E22" s="16">
        <f>'[1]17'!E24</f>
        <v>0</v>
      </c>
      <c r="F22" s="15">
        <f t="shared" si="6"/>
        <v>210</v>
      </c>
      <c r="G22" s="15">
        <f>'[1]17'!H24</f>
        <v>0</v>
      </c>
      <c r="H22" s="16">
        <f>'[1]17'!I24</f>
        <v>0</v>
      </c>
      <c r="I22" s="16">
        <f>'[1]17'!J24</f>
        <v>0</v>
      </c>
      <c r="J22" s="16">
        <f>'[1]17'!K24</f>
        <v>0</v>
      </c>
      <c r="K22" s="15">
        <f t="shared" si="4"/>
        <v>0</v>
      </c>
      <c r="L22" s="18">
        <f>frq!C22</f>
        <v>1</v>
      </c>
      <c r="M22" s="16">
        <f t="shared" si="0"/>
        <v>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0</v>
      </c>
    </row>
    <row r="23" spans="1:17">
      <c r="A23" s="8" t="s">
        <v>65</v>
      </c>
      <c r="B23" s="15">
        <f>'[1]17'!B25</f>
        <v>0</v>
      </c>
      <c r="C23" s="16">
        <f>'[1]17'!C25</f>
        <v>210</v>
      </c>
      <c r="D23" s="16">
        <f>'[1]17'!D25</f>
        <v>0</v>
      </c>
      <c r="E23" s="16">
        <f>'[1]17'!E25</f>
        <v>0</v>
      </c>
      <c r="F23" s="15">
        <f t="shared" si="6"/>
        <v>210</v>
      </c>
      <c r="G23" s="15">
        <f>'[1]17'!H25</f>
        <v>0</v>
      </c>
      <c r="H23" s="16">
        <f>'[1]17'!I25</f>
        <v>0</v>
      </c>
      <c r="I23" s="16">
        <f>'[1]17'!J25</f>
        <v>0</v>
      </c>
      <c r="J23" s="16">
        <f>'[1]17'!K25</f>
        <v>0</v>
      </c>
      <c r="K23" s="15">
        <f t="shared" si="4"/>
        <v>0</v>
      </c>
      <c r="L23" s="18">
        <f>frq!C23</f>
        <v>1</v>
      </c>
      <c r="M23" s="16">
        <f t="shared" si="0"/>
        <v>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0</v>
      </c>
    </row>
    <row r="24" spans="1:17">
      <c r="A24" s="8" t="s">
        <v>66</v>
      </c>
      <c r="B24" s="15">
        <f>'[1]17'!B26</f>
        <v>0</v>
      </c>
      <c r="C24" s="16">
        <f>'[1]17'!C26</f>
        <v>210</v>
      </c>
      <c r="D24" s="16">
        <f>'[1]17'!D26</f>
        <v>0</v>
      </c>
      <c r="E24" s="16">
        <f>'[1]17'!E26</f>
        <v>0</v>
      </c>
      <c r="F24" s="15">
        <f t="shared" si="6"/>
        <v>210</v>
      </c>
      <c r="G24" s="15">
        <f>'[1]17'!H26</f>
        <v>0</v>
      </c>
      <c r="H24" s="16">
        <f>'[1]17'!I26</f>
        <v>0</v>
      </c>
      <c r="I24" s="16">
        <f>'[1]17'!J26</f>
        <v>0</v>
      </c>
      <c r="J24" s="16">
        <f>'[1]17'!K26</f>
        <v>0</v>
      </c>
      <c r="K24" s="15">
        <f t="shared" si="4"/>
        <v>0</v>
      </c>
      <c r="L24" s="18">
        <f>frq!C24</f>
        <v>1</v>
      </c>
      <c r="M24" s="16">
        <f t="shared" si="0"/>
        <v>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0</v>
      </c>
    </row>
    <row r="25" spans="1:17">
      <c r="A25" s="8" t="s">
        <v>67</v>
      </c>
      <c r="B25" s="15">
        <f>'[1]17'!B27</f>
        <v>0</v>
      </c>
      <c r="C25" s="16">
        <f>'[1]17'!C27</f>
        <v>210</v>
      </c>
      <c r="D25" s="16">
        <f>'[1]17'!D27</f>
        <v>0</v>
      </c>
      <c r="E25" s="16">
        <f>'[1]17'!E27</f>
        <v>0</v>
      </c>
      <c r="F25" s="15">
        <f t="shared" si="6"/>
        <v>210</v>
      </c>
      <c r="G25" s="15">
        <f>'[1]17'!H27</f>
        <v>0</v>
      </c>
      <c r="H25" s="16">
        <f>'[1]17'!I27</f>
        <v>0</v>
      </c>
      <c r="I25" s="16">
        <f>'[1]17'!J27</f>
        <v>0</v>
      </c>
      <c r="J25" s="16">
        <f>'[1]17'!K27</f>
        <v>0</v>
      </c>
      <c r="K25" s="15">
        <f t="shared" si="4"/>
        <v>0</v>
      </c>
      <c r="L25" s="18">
        <f>frq!C25</f>
        <v>1</v>
      </c>
      <c r="M25" s="16">
        <f t="shared" si="0"/>
        <v>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0</v>
      </c>
    </row>
    <row r="26" spans="1:17">
      <c r="A26" s="8" t="s">
        <v>68</v>
      </c>
      <c r="B26" s="15">
        <f>'[1]17'!B28</f>
        <v>0</v>
      </c>
      <c r="C26" s="16">
        <f>'[1]17'!C28</f>
        <v>210</v>
      </c>
      <c r="D26" s="16">
        <f>'[1]17'!D28</f>
        <v>0</v>
      </c>
      <c r="E26" s="16">
        <f>'[1]17'!E28</f>
        <v>0</v>
      </c>
      <c r="F26" s="15">
        <f t="shared" si="6"/>
        <v>210</v>
      </c>
      <c r="G26" s="15">
        <f>'[1]17'!H28</f>
        <v>0</v>
      </c>
      <c r="H26" s="16">
        <f>'[1]17'!I28</f>
        <v>0</v>
      </c>
      <c r="I26" s="16">
        <f>'[1]17'!J28</f>
        <v>0</v>
      </c>
      <c r="J26" s="16">
        <f>'[1]17'!K28</f>
        <v>0</v>
      </c>
      <c r="K26" s="15">
        <f t="shared" si="4"/>
        <v>0</v>
      </c>
      <c r="L26" s="18">
        <f>frq!C26</f>
        <v>1</v>
      </c>
      <c r="M26" s="16">
        <f t="shared" si="0"/>
        <v>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0</v>
      </c>
    </row>
    <row r="27" spans="1:17">
      <c r="A27" s="8" t="s">
        <v>69</v>
      </c>
      <c r="B27" s="15">
        <f>'[1]17'!B29</f>
        <v>0</v>
      </c>
      <c r="C27" s="16">
        <f>'[1]17'!C29</f>
        <v>210</v>
      </c>
      <c r="D27" s="16">
        <f>'[1]17'!D29</f>
        <v>0</v>
      </c>
      <c r="E27" s="16">
        <f>'[1]17'!E29</f>
        <v>0</v>
      </c>
      <c r="F27" s="15">
        <f t="shared" si="6"/>
        <v>210</v>
      </c>
      <c r="G27" s="15">
        <f>'[1]17'!H29</f>
        <v>0</v>
      </c>
      <c r="H27" s="16">
        <f>'[1]17'!I29</f>
        <v>0</v>
      </c>
      <c r="I27" s="16">
        <f>'[1]17'!J29</f>
        <v>0</v>
      </c>
      <c r="J27" s="16">
        <f>'[1]17'!K29</f>
        <v>0</v>
      </c>
      <c r="K27" s="15">
        <f t="shared" si="4"/>
        <v>0</v>
      </c>
      <c r="L27" s="18">
        <f>frq!C27</f>
        <v>1</v>
      </c>
      <c r="M27" s="16">
        <f t="shared" si="0"/>
        <v>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0</v>
      </c>
    </row>
    <row r="28" spans="1:17">
      <c r="A28" s="8" t="s">
        <v>70</v>
      </c>
      <c r="B28" s="15">
        <f>'[1]17'!B30</f>
        <v>0</v>
      </c>
      <c r="C28" s="16">
        <f>'[1]17'!C30</f>
        <v>210</v>
      </c>
      <c r="D28" s="16">
        <f>'[1]17'!D30</f>
        <v>0</v>
      </c>
      <c r="E28" s="16">
        <f>'[1]17'!E30</f>
        <v>0</v>
      </c>
      <c r="F28" s="15">
        <f t="shared" si="6"/>
        <v>210</v>
      </c>
      <c r="G28" s="15">
        <f>'[1]17'!H30</f>
        <v>0</v>
      </c>
      <c r="H28" s="16">
        <f>'[1]17'!I30</f>
        <v>0</v>
      </c>
      <c r="I28" s="16">
        <f>'[1]17'!J30</f>
        <v>0</v>
      </c>
      <c r="J28" s="16">
        <f>'[1]17'!K30</f>
        <v>0</v>
      </c>
      <c r="K28" s="15">
        <f t="shared" si="4"/>
        <v>0</v>
      </c>
      <c r="L28" s="18">
        <f>frq!C28</f>
        <v>1</v>
      </c>
      <c r="M28" s="16">
        <f t="shared" si="0"/>
        <v>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0</v>
      </c>
    </row>
    <row r="29" spans="1:17">
      <c r="A29" s="8" t="s">
        <v>71</v>
      </c>
      <c r="B29" s="15">
        <f>'[1]17'!B31</f>
        <v>0</v>
      </c>
      <c r="C29" s="16">
        <f>'[1]17'!C31</f>
        <v>210</v>
      </c>
      <c r="D29" s="16">
        <f>'[1]17'!D31</f>
        <v>0</v>
      </c>
      <c r="E29" s="16">
        <f>'[1]17'!E31</f>
        <v>0</v>
      </c>
      <c r="F29" s="15">
        <f t="shared" si="6"/>
        <v>210</v>
      </c>
      <c r="G29" s="15">
        <f>'[1]17'!H31</f>
        <v>0</v>
      </c>
      <c r="H29" s="16">
        <f>'[1]17'!I31</f>
        <v>0</v>
      </c>
      <c r="I29" s="16">
        <f>'[1]17'!J31</f>
        <v>0</v>
      </c>
      <c r="J29" s="16">
        <f>'[1]17'!K31</f>
        <v>0</v>
      </c>
      <c r="K29" s="15">
        <f t="shared" si="4"/>
        <v>0</v>
      </c>
      <c r="L29" s="18">
        <f>frq!C29</f>
        <v>1</v>
      </c>
      <c r="M29" s="16">
        <f t="shared" si="0"/>
        <v>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0</v>
      </c>
    </row>
    <row r="30" spans="1:17">
      <c r="A30" s="8" t="s">
        <v>72</v>
      </c>
      <c r="B30" s="15">
        <f>'[1]17'!B32</f>
        <v>0</v>
      </c>
      <c r="C30" s="16">
        <f>'[1]17'!C32</f>
        <v>210</v>
      </c>
      <c r="D30" s="16">
        <f>'[1]17'!D32</f>
        <v>0</v>
      </c>
      <c r="E30" s="16">
        <f>'[1]17'!E32</f>
        <v>0</v>
      </c>
      <c r="F30" s="15">
        <f t="shared" si="6"/>
        <v>210</v>
      </c>
      <c r="G30" s="15">
        <f>'[1]17'!H32</f>
        <v>0</v>
      </c>
      <c r="H30" s="16">
        <f>'[1]17'!I32</f>
        <v>0</v>
      </c>
      <c r="I30" s="16">
        <f>'[1]17'!J32</f>
        <v>0</v>
      </c>
      <c r="J30" s="16">
        <f>'[1]17'!K32</f>
        <v>0</v>
      </c>
      <c r="K30" s="15">
        <f t="shared" si="4"/>
        <v>0</v>
      </c>
      <c r="L30" s="18">
        <f>frq!C30</f>
        <v>1</v>
      </c>
      <c r="M30" s="16">
        <f t="shared" si="0"/>
        <v>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0</v>
      </c>
    </row>
    <row r="31" spans="1:17">
      <c r="A31" s="8" t="s">
        <v>73</v>
      </c>
      <c r="B31" s="15">
        <f>'[1]17'!B33</f>
        <v>0</v>
      </c>
      <c r="C31" s="16">
        <f>'[1]17'!C33</f>
        <v>210</v>
      </c>
      <c r="D31" s="16">
        <f>'[1]17'!D33</f>
        <v>0</v>
      </c>
      <c r="E31" s="16">
        <f>'[1]17'!E33</f>
        <v>0</v>
      </c>
      <c r="F31" s="15">
        <f t="shared" si="6"/>
        <v>210</v>
      </c>
      <c r="G31" s="15">
        <f>'[1]17'!H33</f>
        <v>0</v>
      </c>
      <c r="H31" s="16">
        <f>'[1]17'!I33</f>
        <v>0</v>
      </c>
      <c r="I31" s="16">
        <f>'[1]17'!J33</f>
        <v>0</v>
      </c>
      <c r="J31" s="16">
        <f>'[1]17'!K33</f>
        <v>0</v>
      </c>
      <c r="K31" s="15">
        <f t="shared" si="4"/>
        <v>0</v>
      </c>
      <c r="L31" s="18">
        <f>frq!C31</f>
        <v>1</v>
      </c>
      <c r="M31" s="16">
        <f t="shared" si="0"/>
        <v>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0</v>
      </c>
    </row>
    <row r="32" spans="1:17">
      <c r="A32" s="8" t="s">
        <v>74</v>
      </c>
      <c r="B32" s="15">
        <f>'[1]17'!B34</f>
        <v>0</v>
      </c>
      <c r="C32" s="16">
        <f>'[1]17'!C34</f>
        <v>210</v>
      </c>
      <c r="D32" s="16">
        <f>'[1]17'!D34</f>
        <v>0</v>
      </c>
      <c r="E32" s="16">
        <f>'[1]17'!E34</f>
        <v>0</v>
      </c>
      <c r="F32" s="15">
        <f t="shared" si="6"/>
        <v>210</v>
      </c>
      <c r="G32" s="15">
        <f>'[1]17'!H34</f>
        <v>0</v>
      </c>
      <c r="H32" s="16">
        <f>'[1]17'!I34</f>
        <v>0</v>
      </c>
      <c r="I32" s="16">
        <f>'[1]17'!J34</f>
        <v>0</v>
      </c>
      <c r="J32" s="16">
        <f>'[1]17'!K34</f>
        <v>0</v>
      </c>
      <c r="K32" s="15">
        <f t="shared" si="4"/>
        <v>0</v>
      </c>
      <c r="L32" s="18">
        <f>frq!C32</f>
        <v>1</v>
      </c>
      <c r="M32" s="16">
        <f t="shared" si="0"/>
        <v>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0</v>
      </c>
    </row>
    <row r="33" spans="1:17">
      <c r="A33" s="8" t="s">
        <v>75</v>
      </c>
      <c r="B33" s="15">
        <f>'[1]17'!B35</f>
        <v>0</v>
      </c>
      <c r="C33" s="16">
        <f>'[1]17'!C35</f>
        <v>210</v>
      </c>
      <c r="D33" s="16">
        <f>'[1]17'!D35</f>
        <v>0</v>
      </c>
      <c r="E33" s="16">
        <f>'[1]17'!E35</f>
        <v>0</v>
      </c>
      <c r="F33" s="15">
        <f t="shared" si="6"/>
        <v>210</v>
      </c>
      <c r="G33" s="15">
        <f>'[1]17'!H35</f>
        <v>0</v>
      </c>
      <c r="H33" s="16">
        <f>'[1]17'!I35</f>
        <v>0</v>
      </c>
      <c r="I33" s="16">
        <f>'[1]17'!J35</f>
        <v>0</v>
      </c>
      <c r="J33" s="16">
        <f>'[1]17'!K35</f>
        <v>0</v>
      </c>
      <c r="K33" s="15">
        <f t="shared" si="4"/>
        <v>0</v>
      </c>
      <c r="L33" s="18">
        <f>frq!C33</f>
        <v>1</v>
      </c>
      <c r="M33" s="16">
        <f t="shared" si="0"/>
        <v>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0</v>
      </c>
    </row>
    <row r="34" spans="1:17">
      <c r="A34" s="8" t="s">
        <v>76</v>
      </c>
      <c r="B34" s="15">
        <f>'[1]17'!B36</f>
        <v>0</v>
      </c>
      <c r="C34" s="16">
        <f>'[1]17'!C36</f>
        <v>210</v>
      </c>
      <c r="D34" s="16">
        <f>'[1]17'!D36</f>
        <v>0</v>
      </c>
      <c r="E34" s="16">
        <f>'[1]17'!E36</f>
        <v>0</v>
      </c>
      <c r="F34" s="15">
        <f t="shared" si="6"/>
        <v>210</v>
      </c>
      <c r="G34" s="15">
        <f>'[1]17'!H36</f>
        <v>0</v>
      </c>
      <c r="H34" s="16">
        <f>'[1]17'!I36</f>
        <v>0</v>
      </c>
      <c r="I34" s="16">
        <f>'[1]17'!J36</f>
        <v>0</v>
      </c>
      <c r="J34" s="16">
        <f>'[1]17'!K36</f>
        <v>0</v>
      </c>
      <c r="K34" s="15">
        <f t="shared" si="4"/>
        <v>0</v>
      </c>
      <c r="L34" s="18">
        <f>frq!C34</f>
        <v>1</v>
      </c>
      <c r="M34" s="16">
        <f t="shared" si="0"/>
        <v>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0</v>
      </c>
    </row>
    <row r="35" spans="1:17">
      <c r="A35" s="8" t="s">
        <v>77</v>
      </c>
      <c r="B35" s="15">
        <f>'[1]17'!B37</f>
        <v>0</v>
      </c>
      <c r="C35" s="16">
        <f>'[1]17'!C37</f>
        <v>210</v>
      </c>
      <c r="D35" s="16">
        <f>'[1]17'!D37</f>
        <v>0</v>
      </c>
      <c r="E35" s="16">
        <f>'[1]17'!E37</f>
        <v>0</v>
      </c>
      <c r="F35" s="15">
        <f t="shared" si="6"/>
        <v>210</v>
      </c>
      <c r="G35" s="15">
        <f>'[1]17'!H37</f>
        <v>0</v>
      </c>
      <c r="H35" s="16">
        <f>'[1]17'!I37</f>
        <v>0</v>
      </c>
      <c r="I35" s="16">
        <f>'[1]17'!J37</f>
        <v>0</v>
      </c>
      <c r="J35" s="16">
        <f>'[1]17'!K37</f>
        <v>0</v>
      </c>
      <c r="K35" s="15">
        <f t="shared" si="4"/>
        <v>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0</v>
      </c>
    </row>
    <row r="36" spans="1:17">
      <c r="A36" s="8" t="s">
        <v>78</v>
      </c>
      <c r="B36" s="15">
        <f>'[1]17'!B38</f>
        <v>0</v>
      </c>
      <c r="C36" s="16">
        <f>'[1]17'!C38</f>
        <v>210</v>
      </c>
      <c r="D36" s="16">
        <f>'[1]17'!D38</f>
        <v>0</v>
      </c>
      <c r="E36" s="16">
        <f>'[1]17'!E38</f>
        <v>0</v>
      </c>
      <c r="F36" s="15">
        <f t="shared" si="6"/>
        <v>210</v>
      </c>
      <c r="G36" s="15">
        <f>'[1]17'!H38</f>
        <v>0</v>
      </c>
      <c r="H36" s="16">
        <f>'[1]17'!I38</f>
        <v>0</v>
      </c>
      <c r="I36" s="16">
        <f>'[1]17'!J38</f>
        <v>0</v>
      </c>
      <c r="J36" s="16">
        <f>'[1]17'!K38</f>
        <v>0</v>
      </c>
      <c r="K36" s="15">
        <f t="shared" si="4"/>
        <v>0</v>
      </c>
      <c r="L36" s="18">
        <f>frq!C36</f>
        <v>1</v>
      </c>
      <c r="M36" s="16">
        <f t="shared" si="7"/>
        <v>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0</v>
      </c>
    </row>
    <row r="37" spans="1:17">
      <c r="A37" s="8" t="s">
        <v>79</v>
      </c>
      <c r="B37" s="15">
        <f>'[1]17'!B39</f>
        <v>0</v>
      </c>
      <c r="C37" s="16">
        <f>'[1]17'!C39</f>
        <v>210</v>
      </c>
      <c r="D37" s="16">
        <f>'[1]17'!D39</f>
        <v>0</v>
      </c>
      <c r="E37" s="16">
        <f>'[1]17'!E39</f>
        <v>0</v>
      </c>
      <c r="F37" s="15">
        <f t="shared" si="6"/>
        <v>210</v>
      </c>
      <c r="G37" s="15">
        <f>'[1]17'!H39</f>
        <v>0</v>
      </c>
      <c r="H37" s="16">
        <f>'[1]17'!I39</f>
        <v>0</v>
      </c>
      <c r="I37" s="16">
        <f>'[1]17'!J39</f>
        <v>0</v>
      </c>
      <c r="J37" s="16">
        <f>'[1]17'!K39</f>
        <v>0</v>
      </c>
      <c r="K37" s="15">
        <f t="shared" si="4"/>
        <v>0</v>
      </c>
      <c r="L37" s="18">
        <f>frq!C37</f>
        <v>1</v>
      </c>
      <c r="M37" s="16">
        <f t="shared" si="7"/>
        <v>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0</v>
      </c>
    </row>
    <row r="38" spans="1:17">
      <c r="A38" s="8" t="s">
        <v>80</v>
      </c>
      <c r="B38" s="15">
        <f>'[1]17'!B40</f>
        <v>0</v>
      </c>
      <c r="C38" s="16">
        <f>'[1]17'!C40</f>
        <v>210</v>
      </c>
      <c r="D38" s="16">
        <f>'[1]17'!D40</f>
        <v>0</v>
      </c>
      <c r="E38" s="16">
        <f>'[1]17'!E40</f>
        <v>0</v>
      </c>
      <c r="F38" s="15">
        <f t="shared" si="6"/>
        <v>210</v>
      </c>
      <c r="G38" s="15">
        <f>'[1]17'!H40</f>
        <v>0</v>
      </c>
      <c r="H38" s="16">
        <f>'[1]17'!I40</f>
        <v>0</v>
      </c>
      <c r="I38" s="16">
        <f>'[1]17'!J40</f>
        <v>0</v>
      </c>
      <c r="J38" s="16">
        <f>'[1]17'!K40</f>
        <v>0</v>
      </c>
      <c r="K38" s="15">
        <f t="shared" si="4"/>
        <v>0</v>
      </c>
      <c r="L38" s="18">
        <f>frq!C38</f>
        <v>1</v>
      </c>
      <c r="M38" s="16">
        <f t="shared" si="7"/>
        <v>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0</v>
      </c>
    </row>
    <row r="39" spans="1:17">
      <c r="A39" s="8" t="s">
        <v>81</v>
      </c>
      <c r="B39" s="15">
        <f>'[1]17'!B41</f>
        <v>0</v>
      </c>
      <c r="C39" s="16">
        <f>'[1]17'!C41</f>
        <v>210</v>
      </c>
      <c r="D39" s="16">
        <f>'[1]17'!D41</f>
        <v>0</v>
      </c>
      <c r="E39" s="16">
        <f>'[1]17'!E41</f>
        <v>0</v>
      </c>
      <c r="F39" s="15">
        <f t="shared" si="6"/>
        <v>210</v>
      </c>
      <c r="G39" s="15">
        <f>'[1]17'!H41</f>
        <v>0</v>
      </c>
      <c r="H39" s="16">
        <f>'[1]17'!I41</f>
        <v>0</v>
      </c>
      <c r="I39" s="16">
        <f>'[1]17'!J41</f>
        <v>0</v>
      </c>
      <c r="J39" s="16">
        <f>'[1]17'!K41</f>
        <v>0</v>
      </c>
      <c r="K39" s="15">
        <f t="shared" si="4"/>
        <v>0</v>
      </c>
      <c r="L39" s="18">
        <f>frq!C39</f>
        <v>1</v>
      </c>
      <c r="M39" s="16">
        <f t="shared" si="7"/>
        <v>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0</v>
      </c>
    </row>
    <row r="40" spans="1:17">
      <c r="A40" s="8" t="s">
        <v>82</v>
      </c>
      <c r="B40" s="15">
        <f>'[1]17'!B42</f>
        <v>0</v>
      </c>
      <c r="C40" s="16">
        <f>'[1]17'!C42</f>
        <v>210</v>
      </c>
      <c r="D40" s="16">
        <f>'[1]17'!D42</f>
        <v>0</v>
      </c>
      <c r="E40" s="16">
        <f>'[1]17'!E42</f>
        <v>0</v>
      </c>
      <c r="F40" s="15">
        <f t="shared" si="6"/>
        <v>210</v>
      </c>
      <c r="G40" s="15">
        <f>'[1]17'!H42</f>
        <v>0</v>
      </c>
      <c r="H40" s="16">
        <f>'[1]17'!I42</f>
        <v>0</v>
      </c>
      <c r="I40" s="16">
        <f>'[1]17'!J42</f>
        <v>0</v>
      </c>
      <c r="J40" s="16">
        <f>'[1]17'!K42</f>
        <v>0</v>
      </c>
      <c r="K40" s="15">
        <f t="shared" si="4"/>
        <v>0</v>
      </c>
      <c r="L40" s="18">
        <f>frq!C40</f>
        <v>1</v>
      </c>
      <c r="M40" s="16">
        <f t="shared" si="7"/>
        <v>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0</v>
      </c>
    </row>
    <row r="41" spans="1:17">
      <c r="A41" s="8" t="s">
        <v>83</v>
      </c>
      <c r="B41" s="15">
        <f>'[1]17'!B43</f>
        <v>0</v>
      </c>
      <c r="C41" s="16">
        <f>'[1]17'!C43</f>
        <v>210</v>
      </c>
      <c r="D41" s="16">
        <f>'[1]17'!D43</f>
        <v>0</v>
      </c>
      <c r="E41" s="16">
        <f>'[1]17'!E43</f>
        <v>0</v>
      </c>
      <c r="F41" s="15">
        <f t="shared" si="6"/>
        <v>210</v>
      </c>
      <c r="G41" s="15">
        <f>'[1]17'!H43</f>
        <v>0</v>
      </c>
      <c r="H41" s="16">
        <f>'[1]17'!I43</f>
        <v>0</v>
      </c>
      <c r="I41" s="16">
        <f>'[1]17'!J43</f>
        <v>0</v>
      </c>
      <c r="J41" s="16">
        <f>'[1]17'!K43</f>
        <v>0</v>
      </c>
      <c r="K41" s="15">
        <f t="shared" si="4"/>
        <v>0</v>
      </c>
      <c r="L41" s="18">
        <f>frq!C41</f>
        <v>1</v>
      </c>
      <c r="M41" s="16">
        <f t="shared" si="7"/>
        <v>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0</v>
      </c>
    </row>
    <row r="42" spans="1:17">
      <c r="A42" s="8" t="s">
        <v>84</v>
      </c>
      <c r="B42" s="15">
        <f>'[1]17'!B44</f>
        <v>0</v>
      </c>
      <c r="C42" s="16">
        <f>'[1]17'!C44</f>
        <v>210</v>
      </c>
      <c r="D42" s="16">
        <f>'[1]17'!D44</f>
        <v>0</v>
      </c>
      <c r="E42" s="16">
        <f>'[1]17'!E44</f>
        <v>0</v>
      </c>
      <c r="F42" s="15">
        <f t="shared" si="6"/>
        <v>210</v>
      </c>
      <c r="G42" s="15">
        <f>'[1]17'!H44</f>
        <v>0</v>
      </c>
      <c r="H42" s="16">
        <f>'[1]17'!I44</f>
        <v>0</v>
      </c>
      <c r="I42" s="16">
        <f>'[1]17'!J44</f>
        <v>0</v>
      </c>
      <c r="J42" s="16">
        <f>'[1]17'!K44</f>
        <v>0</v>
      </c>
      <c r="K42" s="15">
        <f t="shared" si="4"/>
        <v>0</v>
      </c>
      <c r="L42" s="18">
        <f>frq!C42</f>
        <v>1</v>
      </c>
      <c r="M42" s="16">
        <f t="shared" si="7"/>
        <v>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0</v>
      </c>
    </row>
    <row r="43" spans="1:17">
      <c r="A43" s="8" t="s">
        <v>85</v>
      </c>
      <c r="B43" s="15">
        <f>'[1]17'!B45</f>
        <v>0</v>
      </c>
      <c r="C43" s="16">
        <f>'[1]17'!C45</f>
        <v>210</v>
      </c>
      <c r="D43" s="16">
        <f>'[1]17'!D45</f>
        <v>0</v>
      </c>
      <c r="E43" s="16">
        <f>'[1]17'!E45</f>
        <v>0</v>
      </c>
      <c r="F43" s="15">
        <f t="shared" si="6"/>
        <v>210</v>
      </c>
      <c r="G43" s="15">
        <f>'[1]17'!H45</f>
        <v>0</v>
      </c>
      <c r="H43" s="16">
        <f>'[1]17'!I45</f>
        <v>0</v>
      </c>
      <c r="I43" s="16">
        <f>'[1]17'!J45</f>
        <v>0</v>
      </c>
      <c r="J43" s="16">
        <f>'[1]17'!K45</f>
        <v>0</v>
      </c>
      <c r="K43" s="15">
        <f t="shared" si="4"/>
        <v>0</v>
      </c>
      <c r="L43" s="18">
        <f>frq!C43</f>
        <v>1</v>
      </c>
      <c r="M43" s="16">
        <f t="shared" si="7"/>
        <v>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0</v>
      </c>
    </row>
    <row r="44" spans="1:17">
      <c r="A44" s="8" t="s">
        <v>86</v>
      </c>
      <c r="B44" s="15">
        <f>'[1]17'!B46</f>
        <v>0</v>
      </c>
      <c r="C44" s="16">
        <f>'[1]17'!C46</f>
        <v>210</v>
      </c>
      <c r="D44" s="16">
        <f>'[1]17'!D46</f>
        <v>0</v>
      </c>
      <c r="E44" s="16">
        <f>'[1]17'!E46</f>
        <v>0</v>
      </c>
      <c r="F44" s="15">
        <f t="shared" si="6"/>
        <v>210</v>
      </c>
      <c r="G44" s="15">
        <f>'[1]17'!H46</f>
        <v>0</v>
      </c>
      <c r="H44" s="16">
        <f>'[1]17'!I46</f>
        <v>0</v>
      </c>
      <c r="I44" s="16">
        <f>'[1]17'!J46</f>
        <v>0</v>
      </c>
      <c r="J44" s="16">
        <f>'[1]17'!K46</f>
        <v>0</v>
      </c>
      <c r="K44" s="15">
        <f t="shared" si="4"/>
        <v>0</v>
      </c>
      <c r="L44" s="18">
        <f>frq!C44</f>
        <v>1</v>
      </c>
      <c r="M44" s="16">
        <f t="shared" si="7"/>
        <v>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0</v>
      </c>
    </row>
    <row r="45" spans="1:17">
      <c r="A45" s="8" t="s">
        <v>87</v>
      </c>
      <c r="B45" s="15">
        <f>'[1]17'!B47</f>
        <v>0</v>
      </c>
      <c r="C45" s="16">
        <f>'[1]17'!C47</f>
        <v>210</v>
      </c>
      <c r="D45" s="16">
        <f>'[1]17'!D47</f>
        <v>0</v>
      </c>
      <c r="E45" s="16">
        <f>'[1]17'!E47</f>
        <v>0</v>
      </c>
      <c r="F45" s="15">
        <f t="shared" si="6"/>
        <v>210</v>
      </c>
      <c r="G45" s="15">
        <f>'[1]17'!H47</f>
        <v>0</v>
      </c>
      <c r="H45" s="16">
        <f>'[1]17'!I47</f>
        <v>0</v>
      </c>
      <c r="I45" s="16">
        <f>'[1]17'!J47</f>
        <v>0</v>
      </c>
      <c r="J45" s="16">
        <f>'[1]17'!K47</f>
        <v>0</v>
      </c>
      <c r="K45" s="15">
        <f t="shared" si="4"/>
        <v>0</v>
      </c>
      <c r="L45" s="18">
        <f>frq!C45</f>
        <v>1</v>
      </c>
      <c r="M45" s="16">
        <f t="shared" si="7"/>
        <v>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0</v>
      </c>
    </row>
    <row r="46" spans="1:17">
      <c r="A46" s="8" t="s">
        <v>88</v>
      </c>
      <c r="B46" s="15">
        <f>'[1]17'!B48</f>
        <v>0</v>
      </c>
      <c r="C46" s="16">
        <f>'[1]17'!C48</f>
        <v>210</v>
      </c>
      <c r="D46" s="16">
        <f>'[1]17'!D48</f>
        <v>0</v>
      </c>
      <c r="E46" s="16">
        <f>'[1]17'!E48</f>
        <v>0</v>
      </c>
      <c r="F46" s="15">
        <f t="shared" si="6"/>
        <v>210</v>
      </c>
      <c r="G46" s="15">
        <f>'[1]17'!H48</f>
        <v>0</v>
      </c>
      <c r="H46" s="16">
        <f>'[1]17'!I48</f>
        <v>0</v>
      </c>
      <c r="I46" s="16">
        <f>'[1]17'!J48</f>
        <v>0</v>
      </c>
      <c r="J46" s="16">
        <f>'[1]17'!K48</f>
        <v>0</v>
      </c>
      <c r="K46" s="15">
        <f t="shared" si="4"/>
        <v>0</v>
      </c>
      <c r="L46" s="18">
        <f>frq!C46</f>
        <v>1</v>
      </c>
      <c r="M46" s="16">
        <f t="shared" si="7"/>
        <v>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0</v>
      </c>
    </row>
    <row r="47" spans="1:17">
      <c r="A47" s="8" t="s">
        <v>89</v>
      </c>
      <c r="B47" s="15">
        <f>'[1]17'!B49</f>
        <v>0</v>
      </c>
      <c r="C47" s="16">
        <f>'[1]17'!C49</f>
        <v>210</v>
      </c>
      <c r="D47" s="16">
        <f>'[1]17'!D49</f>
        <v>0</v>
      </c>
      <c r="E47" s="16">
        <f>'[1]17'!E49</f>
        <v>0</v>
      </c>
      <c r="F47" s="15">
        <f t="shared" si="6"/>
        <v>210</v>
      </c>
      <c r="G47" s="15">
        <f>'[1]17'!H49</f>
        <v>0</v>
      </c>
      <c r="H47" s="16">
        <f>'[1]17'!I49</f>
        <v>0</v>
      </c>
      <c r="I47" s="16">
        <f>'[1]17'!J49</f>
        <v>0</v>
      </c>
      <c r="J47" s="16">
        <f>'[1]17'!K49</f>
        <v>0</v>
      </c>
      <c r="K47" s="15">
        <f t="shared" si="4"/>
        <v>0</v>
      </c>
      <c r="L47" s="18">
        <f>frq!C47</f>
        <v>1</v>
      </c>
      <c r="M47" s="16">
        <f t="shared" si="7"/>
        <v>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0</v>
      </c>
    </row>
    <row r="48" spans="1:17">
      <c r="A48" s="8" t="s">
        <v>90</v>
      </c>
      <c r="B48" s="15">
        <f>'[1]17'!B50</f>
        <v>0</v>
      </c>
      <c r="C48" s="16">
        <f>'[1]17'!C50</f>
        <v>210</v>
      </c>
      <c r="D48" s="16">
        <f>'[1]17'!D50</f>
        <v>0</v>
      </c>
      <c r="E48" s="16">
        <f>'[1]17'!E50</f>
        <v>0</v>
      </c>
      <c r="F48" s="15">
        <f t="shared" si="6"/>
        <v>210</v>
      </c>
      <c r="G48" s="15">
        <f>'[1]17'!H50</f>
        <v>0</v>
      </c>
      <c r="H48" s="16">
        <f>'[1]17'!I50</f>
        <v>0</v>
      </c>
      <c r="I48" s="16">
        <f>'[1]17'!J50</f>
        <v>0</v>
      </c>
      <c r="J48" s="16">
        <f>'[1]17'!K50</f>
        <v>0</v>
      </c>
      <c r="K48" s="15">
        <f t="shared" si="4"/>
        <v>0</v>
      </c>
      <c r="L48" s="18">
        <f>frq!C48</f>
        <v>1</v>
      </c>
      <c r="M48" s="16">
        <f t="shared" si="7"/>
        <v>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0</v>
      </c>
    </row>
    <row r="49" spans="1:17">
      <c r="A49" s="8" t="s">
        <v>91</v>
      </c>
      <c r="B49" s="15">
        <f>'[1]17'!B51</f>
        <v>0</v>
      </c>
      <c r="C49" s="16">
        <f>'[1]17'!C51</f>
        <v>210</v>
      </c>
      <c r="D49" s="16">
        <f>'[1]17'!D51</f>
        <v>0</v>
      </c>
      <c r="E49" s="16">
        <f>'[1]17'!E51</f>
        <v>0</v>
      </c>
      <c r="F49" s="15">
        <f t="shared" si="6"/>
        <v>210</v>
      </c>
      <c r="G49" s="15">
        <f>'[1]17'!H51</f>
        <v>0</v>
      </c>
      <c r="H49" s="16">
        <f>'[1]17'!I51</f>
        <v>0</v>
      </c>
      <c r="I49" s="16">
        <f>'[1]17'!J51</f>
        <v>0</v>
      </c>
      <c r="J49" s="16">
        <f>'[1]17'!K51</f>
        <v>0</v>
      </c>
      <c r="K49" s="15">
        <f t="shared" si="4"/>
        <v>0</v>
      </c>
      <c r="L49" s="18">
        <f>frq!C49</f>
        <v>1</v>
      </c>
      <c r="M49" s="16">
        <f t="shared" si="7"/>
        <v>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0</v>
      </c>
    </row>
    <row r="50" spans="1:17">
      <c r="A50" s="8" t="s">
        <v>92</v>
      </c>
      <c r="B50" s="15">
        <f>'[1]17'!B52</f>
        <v>0</v>
      </c>
      <c r="C50" s="16">
        <f>'[1]17'!C52</f>
        <v>210</v>
      </c>
      <c r="D50" s="16">
        <f>'[1]17'!D52</f>
        <v>0</v>
      </c>
      <c r="E50" s="16">
        <f>'[1]17'!E52</f>
        <v>0</v>
      </c>
      <c r="F50" s="15">
        <f t="shared" si="6"/>
        <v>210</v>
      </c>
      <c r="G50" s="15">
        <f>'[1]17'!H52</f>
        <v>0</v>
      </c>
      <c r="H50" s="16">
        <f>'[1]17'!I52</f>
        <v>0</v>
      </c>
      <c r="I50" s="16">
        <f>'[1]17'!J52</f>
        <v>0</v>
      </c>
      <c r="J50" s="16">
        <f>'[1]17'!K52</f>
        <v>0</v>
      </c>
      <c r="K50" s="15">
        <f t="shared" si="4"/>
        <v>0</v>
      </c>
      <c r="L50" s="18">
        <f>frq!C50</f>
        <v>1</v>
      </c>
      <c r="M50" s="16">
        <f t="shared" si="7"/>
        <v>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0</v>
      </c>
    </row>
    <row r="51" spans="1:17">
      <c r="A51" s="8" t="s">
        <v>93</v>
      </c>
      <c r="B51" s="15">
        <f>'[1]17'!B53</f>
        <v>0</v>
      </c>
      <c r="C51" s="16">
        <f>'[1]17'!C53</f>
        <v>210</v>
      </c>
      <c r="D51" s="16">
        <f>'[1]17'!D53</f>
        <v>0</v>
      </c>
      <c r="E51" s="16">
        <f>'[1]17'!E53</f>
        <v>0</v>
      </c>
      <c r="F51" s="15">
        <f t="shared" si="6"/>
        <v>210</v>
      </c>
      <c r="G51" s="15">
        <f>'[1]17'!H53</f>
        <v>0</v>
      </c>
      <c r="H51" s="16">
        <f>'[1]17'!I53</f>
        <v>0</v>
      </c>
      <c r="I51" s="16">
        <f>'[1]17'!J53</f>
        <v>0</v>
      </c>
      <c r="J51" s="16">
        <f>'[1]17'!K53</f>
        <v>0</v>
      </c>
      <c r="K51" s="15">
        <f t="shared" si="4"/>
        <v>0</v>
      </c>
      <c r="L51" s="18">
        <f>frq!C51</f>
        <v>1</v>
      </c>
      <c r="M51" s="16">
        <f t="shared" si="7"/>
        <v>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0</v>
      </c>
    </row>
    <row r="52" spans="1:17">
      <c r="A52" s="8" t="s">
        <v>94</v>
      </c>
      <c r="B52" s="15">
        <f>'[1]17'!B54</f>
        <v>0</v>
      </c>
      <c r="C52" s="16">
        <f>'[1]17'!C54</f>
        <v>210</v>
      </c>
      <c r="D52" s="16">
        <f>'[1]17'!D54</f>
        <v>0</v>
      </c>
      <c r="E52" s="16">
        <f>'[1]17'!E54</f>
        <v>0</v>
      </c>
      <c r="F52" s="15">
        <f t="shared" si="6"/>
        <v>210</v>
      </c>
      <c r="G52" s="15">
        <f>'[1]17'!H54</f>
        <v>0</v>
      </c>
      <c r="H52" s="16">
        <f>'[1]17'!I54</f>
        <v>0</v>
      </c>
      <c r="I52" s="16">
        <f>'[1]17'!J54</f>
        <v>0</v>
      </c>
      <c r="J52" s="16">
        <f>'[1]17'!K54</f>
        <v>0</v>
      </c>
      <c r="K52" s="15">
        <f t="shared" si="4"/>
        <v>0</v>
      </c>
      <c r="L52" s="18">
        <f>frq!C52</f>
        <v>1</v>
      </c>
      <c r="M52" s="16">
        <f t="shared" si="7"/>
        <v>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0</v>
      </c>
    </row>
    <row r="53" spans="1:17">
      <c r="A53" s="8" t="s">
        <v>95</v>
      </c>
      <c r="B53" s="15">
        <f>'[1]17'!B55</f>
        <v>0</v>
      </c>
      <c r="C53" s="16">
        <f>'[1]17'!C55</f>
        <v>210</v>
      </c>
      <c r="D53" s="16">
        <f>'[1]17'!D55</f>
        <v>0</v>
      </c>
      <c r="E53" s="16">
        <f>'[1]17'!E55</f>
        <v>0</v>
      </c>
      <c r="F53" s="15">
        <f t="shared" si="6"/>
        <v>210</v>
      </c>
      <c r="G53" s="15">
        <f>'[1]17'!H55</f>
        <v>0</v>
      </c>
      <c r="H53" s="16">
        <f>'[1]17'!I55</f>
        <v>0</v>
      </c>
      <c r="I53" s="16">
        <f>'[1]17'!J55</f>
        <v>0</v>
      </c>
      <c r="J53" s="16">
        <f>'[1]17'!K55</f>
        <v>0</v>
      </c>
      <c r="K53" s="15">
        <f t="shared" si="4"/>
        <v>0</v>
      </c>
      <c r="L53" s="18">
        <f>frq!C53</f>
        <v>1</v>
      </c>
      <c r="M53" s="16">
        <f t="shared" si="7"/>
        <v>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0</v>
      </c>
    </row>
    <row r="54" spans="1:17">
      <c r="A54" s="8" t="s">
        <v>96</v>
      </c>
      <c r="B54" s="15">
        <f>'[1]17'!B56</f>
        <v>0</v>
      </c>
      <c r="C54" s="16">
        <f>'[1]17'!C56</f>
        <v>210</v>
      </c>
      <c r="D54" s="16">
        <f>'[1]17'!D56</f>
        <v>0</v>
      </c>
      <c r="E54" s="16">
        <f>'[1]17'!E56</f>
        <v>0</v>
      </c>
      <c r="F54" s="15">
        <f t="shared" si="6"/>
        <v>210</v>
      </c>
      <c r="G54" s="15">
        <f>'[1]17'!H56</f>
        <v>0</v>
      </c>
      <c r="H54" s="16">
        <f>'[1]17'!I56</f>
        <v>0</v>
      </c>
      <c r="I54" s="16">
        <f>'[1]17'!J56</f>
        <v>0</v>
      </c>
      <c r="J54" s="16">
        <f>'[1]17'!K56</f>
        <v>0</v>
      </c>
      <c r="K54" s="15">
        <f t="shared" si="4"/>
        <v>0</v>
      </c>
      <c r="L54" s="18">
        <f>frq!C54</f>
        <v>1</v>
      </c>
      <c r="M54" s="16">
        <f t="shared" si="7"/>
        <v>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0</v>
      </c>
    </row>
    <row r="55" spans="1:17">
      <c r="A55" s="8" t="s">
        <v>97</v>
      </c>
      <c r="B55" s="15">
        <f>'[1]17'!B57</f>
        <v>0</v>
      </c>
      <c r="C55" s="16">
        <f>'[1]17'!C57</f>
        <v>210</v>
      </c>
      <c r="D55" s="16">
        <f>'[1]17'!D57</f>
        <v>0</v>
      </c>
      <c r="E55" s="16">
        <f>'[1]17'!E57</f>
        <v>0</v>
      </c>
      <c r="F55" s="15">
        <f t="shared" si="6"/>
        <v>210</v>
      </c>
      <c r="G55" s="15">
        <f>'[1]17'!H57</f>
        <v>0</v>
      </c>
      <c r="H55" s="16">
        <f>'[1]17'!I57</f>
        <v>0</v>
      </c>
      <c r="I55" s="16">
        <f>'[1]17'!J57</f>
        <v>0</v>
      </c>
      <c r="J55" s="16">
        <f>'[1]17'!K57</f>
        <v>0</v>
      </c>
      <c r="K55" s="15">
        <f t="shared" si="4"/>
        <v>0</v>
      </c>
      <c r="L55" s="18">
        <f>frq!C55</f>
        <v>1</v>
      </c>
      <c r="M55" s="16">
        <f t="shared" si="7"/>
        <v>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0</v>
      </c>
    </row>
    <row r="56" spans="1:17">
      <c r="A56" s="8" t="s">
        <v>98</v>
      </c>
      <c r="B56" s="15">
        <f>'[1]17'!B58</f>
        <v>0</v>
      </c>
      <c r="C56" s="16">
        <f>'[1]17'!C58</f>
        <v>210</v>
      </c>
      <c r="D56" s="16">
        <f>'[1]17'!D58</f>
        <v>0</v>
      </c>
      <c r="E56" s="16">
        <f>'[1]17'!E58</f>
        <v>0</v>
      </c>
      <c r="F56" s="15">
        <f t="shared" si="6"/>
        <v>210</v>
      </c>
      <c r="G56" s="15">
        <f>'[1]17'!H58</f>
        <v>0</v>
      </c>
      <c r="H56" s="16">
        <f>'[1]17'!I58</f>
        <v>0</v>
      </c>
      <c r="I56" s="16">
        <f>'[1]17'!J58</f>
        <v>0</v>
      </c>
      <c r="J56" s="16">
        <f>'[1]17'!K58</f>
        <v>0</v>
      </c>
      <c r="K56" s="15">
        <f t="shared" si="4"/>
        <v>0</v>
      </c>
      <c r="L56" s="18">
        <f>frq!C56</f>
        <v>1</v>
      </c>
      <c r="M56" s="16">
        <f t="shared" si="7"/>
        <v>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0</v>
      </c>
    </row>
    <row r="57" spans="1:17">
      <c r="A57" s="8" t="s">
        <v>99</v>
      </c>
      <c r="B57" s="15">
        <f>'[1]17'!B59</f>
        <v>0</v>
      </c>
      <c r="C57" s="16">
        <f>'[1]17'!C59</f>
        <v>210</v>
      </c>
      <c r="D57" s="16">
        <f>'[1]17'!D59</f>
        <v>0</v>
      </c>
      <c r="E57" s="16">
        <f>'[1]17'!E59</f>
        <v>0</v>
      </c>
      <c r="F57" s="15">
        <f t="shared" si="6"/>
        <v>210</v>
      </c>
      <c r="G57" s="15">
        <f>'[1]17'!H59</f>
        <v>0</v>
      </c>
      <c r="H57" s="16">
        <f>'[1]17'!I59</f>
        <v>0</v>
      </c>
      <c r="I57" s="16">
        <f>'[1]17'!J59</f>
        <v>0</v>
      </c>
      <c r="J57" s="16">
        <f>'[1]17'!K59</f>
        <v>0</v>
      </c>
      <c r="K57" s="15">
        <f t="shared" si="4"/>
        <v>0</v>
      </c>
      <c r="L57" s="18">
        <f>frq!C57</f>
        <v>1</v>
      </c>
      <c r="M57" s="16">
        <f t="shared" si="7"/>
        <v>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0</v>
      </c>
    </row>
    <row r="58" spans="1:17">
      <c r="A58" s="8" t="s">
        <v>100</v>
      </c>
      <c r="B58" s="15">
        <f>'[1]17'!B60</f>
        <v>0</v>
      </c>
      <c r="C58" s="16">
        <f>'[1]17'!C60</f>
        <v>210</v>
      </c>
      <c r="D58" s="16">
        <f>'[1]17'!D60</f>
        <v>0</v>
      </c>
      <c r="E58" s="16">
        <f>'[1]17'!E60</f>
        <v>0</v>
      </c>
      <c r="F58" s="15">
        <f t="shared" si="6"/>
        <v>210</v>
      </c>
      <c r="G58" s="15">
        <f>'[1]17'!H60</f>
        <v>0</v>
      </c>
      <c r="H58" s="16">
        <f>'[1]17'!I60</f>
        <v>0</v>
      </c>
      <c r="I58" s="16">
        <f>'[1]17'!J60</f>
        <v>0</v>
      </c>
      <c r="J58" s="16">
        <f>'[1]17'!K60</f>
        <v>0</v>
      </c>
      <c r="K58" s="15">
        <f t="shared" si="4"/>
        <v>0</v>
      </c>
      <c r="L58" s="18">
        <f>frq!C58</f>
        <v>1</v>
      </c>
      <c r="M58" s="16">
        <f t="shared" si="7"/>
        <v>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0</v>
      </c>
    </row>
    <row r="59" spans="1:17">
      <c r="A59" s="8" t="s">
        <v>101</v>
      </c>
      <c r="B59" s="15">
        <f>'[1]17'!B61</f>
        <v>0</v>
      </c>
      <c r="C59" s="16">
        <f>'[1]17'!C61</f>
        <v>210</v>
      </c>
      <c r="D59" s="16">
        <f>'[1]17'!D61</f>
        <v>0</v>
      </c>
      <c r="E59" s="16">
        <f>'[1]17'!E61</f>
        <v>0</v>
      </c>
      <c r="F59" s="15">
        <f t="shared" si="6"/>
        <v>210</v>
      </c>
      <c r="G59" s="15">
        <f>'[1]17'!H61</f>
        <v>0</v>
      </c>
      <c r="H59" s="16">
        <f>'[1]17'!I61</f>
        <v>0</v>
      </c>
      <c r="I59" s="16">
        <f>'[1]17'!J61</f>
        <v>0</v>
      </c>
      <c r="J59" s="16">
        <f>'[1]17'!K61</f>
        <v>0</v>
      </c>
      <c r="K59" s="15">
        <f t="shared" si="4"/>
        <v>0</v>
      </c>
      <c r="L59" s="18">
        <f>frq!C59</f>
        <v>1</v>
      </c>
      <c r="M59" s="16">
        <f t="shared" si="7"/>
        <v>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0</v>
      </c>
    </row>
    <row r="60" spans="1:17">
      <c r="A60" s="8" t="s">
        <v>102</v>
      </c>
      <c r="B60" s="15">
        <f>'[1]17'!B62</f>
        <v>0</v>
      </c>
      <c r="C60" s="16">
        <f>'[1]17'!C62</f>
        <v>210</v>
      </c>
      <c r="D60" s="16">
        <f>'[1]17'!D62</f>
        <v>0</v>
      </c>
      <c r="E60" s="16">
        <f>'[1]17'!E62</f>
        <v>0</v>
      </c>
      <c r="F60" s="15">
        <f t="shared" si="6"/>
        <v>210</v>
      </c>
      <c r="G60" s="15">
        <f>'[1]17'!H62</f>
        <v>0</v>
      </c>
      <c r="H60" s="16">
        <f>'[1]17'!I62</f>
        <v>0</v>
      </c>
      <c r="I60" s="16">
        <f>'[1]17'!J62</f>
        <v>0</v>
      </c>
      <c r="J60" s="16">
        <f>'[1]17'!K62</f>
        <v>0</v>
      </c>
      <c r="K60" s="15">
        <f t="shared" si="4"/>
        <v>0</v>
      </c>
      <c r="L60" s="18">
        <f>frq!C60</f>
        <v>1</v>
      </c>
      <c r="M60" s="16">
        <f t="shared" si="7"/>
        <v>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0</v>
      </c>
    </row>
    <row r="61" spans="1:17">
      <c r="A61" s="8" t="s">
        <v>103</v>
      </c>
      <c r="B61" s="15">
        <f>'[1]17'!B63</f>
        <v>0</v>
      </c>
      <c r="C61" s="16">
        <f>'[1]17'!C63</f>
        <v>210</v>
      </c>
      <c r="D61" s="16">
        <f>'[1]17'!D63</f>
        <v>0</v>
      </c>
      <c r="E61" s="16">
        <f>'[1]17'!E63</f>
        <v>0</v>
      </c>
      <c r="F61" s="15">
        <f t="shared" si="6"/>
        <v>210</v>
      </c>
      <c r="G61" s="15">
        <f>'[1]17'!H63</f>
        <v>0</v>
      </c>
      <c r="H61" s="16">
        <f>'[1]17'!I63</f>
        <v>0</v>
      </c>
      <c r="I61" s="16">
        <f>'[1]17'!J63</f>
        <v>0</v>
      </c>
      <c r="J61" s="16">
        <f>'[1]17'!K63</f>
        <v>0</v>
      </c>
      <c r="K61" s="15">
        <f t="shared" si="4"/>
        <v>0</v>
      </c>
      <c r="L61" s="18">
        <f>frq!C61</f>
        <v>1</v>
      </c>
      <c r="M61" s="16">
        <f t="shared" si="7"/>
        <v>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0</v>
      </c>
    </row>
    <row r="62" spans="1:17">
      <c r="A62" s="8" t="s">
        <v>104</v>
      </c>
      <c r="B62" s="15">
        <f>'[1]17'!B64</f>
        <v>0</v>
      </c>
      <c r="C62" s="16">
        <f>'[1]17'!C64</f>
        <v>210</v>
      </c>
      <c r="D62" s="16">
        <f>'[1]17'!D64</f>
        <v>0</v>
      </c>
      <c r="E62" s="16">
        <f>'[1]17'!E64</f>
        <v>0</v>
      </c>
      <c r="F62" s="15">
        <f t="shared" si="6"/>
        <v>210</v>
      </c>
      <c r="G62" s="15">
        <f>'[1]17'!H64</f>
        <v>0</v>
      </c>
      <c r="H62" s="16">
        <f>'[1]17'!I64</f>
        <v>0</v>
      </c>
      <c r="I62" s="16">
        <f>'[1]17'!J64</f>
        <v>0</v>
      </c>
      <c r="J62" s="16">
        <f>'[1]17'!K64</f>
        <v>0</v>
      </c>
      <c r="K62" s="15">
        <f t="shared" si="4"/>
        <v>0</v>
      </c>
      <c r="L62" s="18">
        <f>frq!C62</f>
        <v>1</v>
      </c>
      <c r="M62" s="16">
        <f t="shared" si="7"/>
        <v>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0</v>
      </c>
    </row>
    <row r="63" spans="1:17">
      <c r="A63" s="8" t="s">
        <v>105</v>
      </c>
      <c r="B63" s="15">
        <f>'[1]17'!B65</f>
        <v>0</v>
      </c>
      <c r="C63" s="16">
        <f>'[1]17'!C65</f>
        <v>210</v>
      </c>
      <c r="D63" s="16">
        <f>'[1]17'!D65</f>
        <v>0</v>
      </c>
      <c r="E63" s="16">
        <f>'[1]17'!E65</f>
        <v>0</v>
      </c>
      <c r="F63" s="15">
        <f t="shared" si="6"/>
        <v>210</v>
      </c>
      <c r="G63" s="15">
        <f>'[1]17'!H65</f>
        <v>0</v>
      </c>
      <c r="H63" s="16">
        <f>'[1]17'!I65</f>
        <v>0</v>
      </c>
      <c r="I63" s="16">
        <f>'[1]17'!J65</f>
        <v>0</v>
      </c>
      <c r="J63" s="16">
        <f>'[1]17'!K65</f>
        <v>0</v>
      </c>
      <c r="K63" s="15">
        <f t="shared" si="4"/>
        <v>0</v>
      </c>
      <c r="L63" s="18">
        <f>frq!C63</f>
        <v>1</v>
      </c>
      <c r="M63" s="16">
        <f t="shared" si="7"/>
        <v>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0</v>
      </c>
    </row>
    <row r="64" spans="1:17">
      <c r="A64" s="8" t="s">
        <v>106</v>
      </c>
      <c r="B64" s="15">
        <f>'[1]17'!B66</f>
        <v>0</v>
      </c>
      <c r="C64" s="16">
        <f>'[1]17'!C66</f>
        <v>210</v>
      </c>
      <c r="D64" s="16">
        <f>'[1]17'!D66</f>
        <v>0</v>
      </c>
      <c r="E64" s="16">
        <f>'[1]17'!E66</f>
        <v>0</v>
      </c>
      <c r="F64" s="15">
        <f t="shared" si="6"/>
        <v>210</v>
      </c>
      <c r="G64" s="15">
        <f>'[1]17'!H66</f>
        <v>0</v>
      </c>
      <c r="H64" s="16">
        <f>'[1]17'!I66</f>
        <v>0</v>
      </c>
      <c r="I64" s="16">
        <f>'[1]17'!J66</f>
        <v>0</v>
      </c>
      <c r="J64" s="16">
        <f>'[1]17'!K66</f>
        <v>0</v>
      </c>
      <c r="K64" s="15">
        <f t="shared" si="4"/>
        <v>0</v>
      </c>
      <c r="L64" s="18">
        <f>frq!C64</f>
        <v>1</v>
      </c>
      <c r="M64" s="16">
        <f t="shared" si="7"/>
        <v>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0</v>
      </c>
    </row>
    <row r="65" spans="1:19">
      <c r="A65" s="8" t="s">
        <v>107</v>
      </c>
      <c r="B65" s="15">
        <f>'[1]17'!B67</f>
        <v>0</v>
      </c>
      <c r="C65" s="16">
        <f>'[1]17'!C67</f>
        <v>210</v>
      </c>
      <c r="D65" s="16">
        <f>'[1]17'!D67</f>
        <v>0</v>
      </c>
      <c r="E65" s="16">
        <f>'[1]17'!E67</f>
        <v>0</v>
      </c>
      <c r="F65" s="15">
        <f t="shared" si="6"/>
        <v>210</v>
      </c>
      <c r="G65" s="15">
        <f>'[1]17'!H67</f>
        <v>0</v>
      </c>
      <c r="H65" s="16">
        <f>'[1]17'!I67</f>
        <v>0</v>
      </c>
      <c r="I65" s="16">
        <f>'[1]17'!J67</f>
        <v>0</v>
      </c>
      <c r="J65" s="16">
        <f>'[1]17'!K67</f>
        <v>0</v>
      </c>
      <c r="K65" s="15">
        <f t="shared" si="4"/>
        <v>0</v>
      </c>
      <c r="L65" s="18">
        <f>frq!C65</f>
        <v>1</v>
      </c>
      <c r="M65" s="16">
        <f t="shared" si="7"/>
        <v>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0</v>
      </c>
    </row>
    <row r="66" spans="1:19">
      <c r="A66" s="8" t="s">
        <v>108</v>
      </c>
      <c r="B66" s="15">
        <f>'[1]17'!B68</f>
        <v>0</v>
      </c>
      <c r="C66" s="16">
        <f>'[1]17'!C68</f>
        <v>210</v>
      </c>
      <c r="D66" s="16">
        <f>'[1]17'!D68</f>
        <v>0</v>
      </c>
      <c r="E66" s="16">
        <f>'[1]17'!E68</f>
        <v>0</v>
      </c>
      <c r="F66" s="15">
        <f t="shared" si="6"/>
        <v>210</v>
      </c>
      <c r="G66" s="15">
        <f>'[1]17'!H68</f>
        <v>0</v>
      </c>
      <c r="H66" s="16">
        <f>'[1]17'!I68</f>
        <v>0</v>
      </c>
      <c r="I66" s="16">
        <f>'[1]17'!J68</f>
        <v>0</v>
      </c>
      <c r="J66" s="16">
        <f>'[1]17'!K68</f>
        <v>0</v>
      </c>
      <c r="K66" s="15">
        <f t="shared" si="4"/>
        <v>0</v>
      </c>
      <c r="L66" s="18">
        <f>frq!C66</f>
        <v>1</v>
      </c>
      <c r="M66" s="16">
        <f t="shared" si="7"/>
        <v>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0</v>
      </c>
    </row>
    <row r="67" spans="1:19">
      <c r="A67" s="8" t="s">
        <v>109</v>
      </c>
      <c r="B67" s="15">
        <f>'[1]17'!B69</f>
        <v>0</v>
      </c>
      <c r="C67" s="16">
        <f>'[1]17'!C69</f>
        <v>210</v>
      </c>
      <c r="D67" s="16">
        <f>'[1]17'!D69</f>
        <v>0</v>
      </c>
      <c r="E67" s="16">
        <f>'[1]17'!E69</f>
        <v>0</v>
      </c>
      <c r="F67" s="15">
        <f t="shared" si="6"/>
        <v>210</v>
      </c>
      <c r="G67" s="15">
        <f>'[1]17'!H69</f>
        <v>0</v>
      </c>
      <c r="H67" s="16">
        <f>'[1]17'!I69</f>
        <v>0</v>
      </c>
      <c r="I67" s="16">
        <f>'[1]17'!J69</f>
        <v>0</v>
      </c>
      <c r="J67" s="16">
        <f>'[1]17'!K69</f>
        <v>0</v>
      </c>
      <c r="K67" s="15">
        <f t="shared" si="4"/>
        <v>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0</v>
      </c>
    </row>
    <row r="68" spans="1:19">
      <c r="A68" s="8" t="s">
        <v>110</v>
      </c>
      <c r="B68" s="15">
        <f>'[1]17'!B70</f>
        <v>0</v>
      </c>
      <c r="C68" s="16">
        <f>'[1]17'!C70</f>
        <v>210</v>
      </c>
      <c r="D68" s="16">
        <f>'[1]17'!D70</f>
        <v>0</v>
      </c>
      <c r="E68" s="16">
        <f>'[1]17'!E70</f>
        <v>0</v>
      </c>
      <c r="F68" s="15">
        <f t="shared" si="6"/>
        <v>210</v>
      </c>
      <c r="G68" s="15">
        <f>'[1]17'!H70</f>
        <v>0</v>
      </c>
      <c r="H68" s="16">
        <f>'[1]17'!I70</f>
        <v>0</v>
      </c>
      <c r="I68" s="16">
        <f>'[1]17'!J70</f>
        <v>0</v>
      </c>
      <c r="J68" s="16">
        <f>'[1]17'!K70</f>
        <v>0</v>
      </c>
      <c r="K68" s="15">
        <f t="shared" ref="K68:K98" si="15">SUM(G68:J68)</f>
        <v>0</v>
      </c>
      <c r="L68" s="18">
        <f>frq!C68</f>
        <v>1</v>
      </c>
      <c r="M68" s="16">
        <f t="shared" si="11"/>
        <v>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0</v>
      </c>
    </row>
    <row r="69" spans="1:19">
      <c r="A69" s="8" t="s">
        <v>111</v>
      </c>
      <c r="B69" s="15">
        <f>'[1]17'!B71</f>
        <v>0</v>
      </c>
      <c r="C69" s="16">
        <f>'[1]17'!C71</f>
        <v>210</v>
      </c>
      <c r="D69" s="16">
        <f>'[1]17'!D71</f>
        <v>0</v>
      </c>
      <c r="E69" s="16">
        <f>'[1]17'!E71</f>
        <v>0</v>
      </c>
      <c r="F69" s="15">
        <f t="shared" ref="F69:F98" si="17">SUM(B69:E69)</f>
        <v>210</v>
      </c>
      <c r="G69" s="15">
        <f>'[1]17'!H71</f>
        <v>0</v>
      </c>
      <c r="H69" s="16">
        <f>'[1]17'!I71</f>
        <v>0</v>
      </c>
      <c r="I69" s="16">
        <f>'[1]17'!J71</f>
        <v>0</v>
      </c>
      <c r="J69" s="16">
        <f>'[1]17'!K71</f>
        <v>0</v>
      </c>
      <c r="K69" s="15">
        <f t="shared" si="15"/>
        <v>0</v>
      </c>
      <c r="L69" s="18">
        <f>frq!C69</f>
        <v>1</v>
      </c>
      <c r="M69" s="16">
        <f t="shared" si="11"/>
        <v>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0</v>
      </c>
      <c r="S69">
        <f>96*4</f>
        <v>384</v>
      </c>
    </row>
    <row r="70" spans="1:19">
      <c r="A70" s="8" t="s">
        <v>112</v>
      </c>
      <c r="B70" s="15">
        <f>'[1]17'!B72</f>
        <v>0</v>
      </c>
      <c r="C70" s="16">
        <f>'[1]17'!C72</f>
        <v>210</v>
      </c>
      <c r="D70" s="16">
        <f>'[1]17'!D72</f>
        <v>0</v>
      </c>
      <c r="E70" s="16">
        <f>'[1]17'!E72</f>
        <v>0</v>
      </c>
      <c r="F70" s="15">
        <f t="shared" si="17"/>
        <v>210</v>
      </c>
      <c r="G70" s="15">
        <f>'[1]17'!H72</f>
        <v>0</v>
      </c>
      <c r="H70" s="16">
        <f>'[1]17'!I72</f>
        <v>0</v>
      </c>
      <c r="I70" s="16">
        <f>'[1]17'!J72</f>
        <v>0</v>
      </c>
      <c r="J70" s="16">
        <f>'[1]17'!K72</f>
        <v>0</v>
      </c>
      <c r="K70" s="15">
        <f t="shared" si="15"/>
        <v>0</v>
      </c>
      <c r="L70" s="18">
        <f>frq!C70</f>
        <v>1</v>
      </c>
      <c r="M70" s="16">
        <f t="shared" si="11"/>
        <v>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0</v>
      </c>
    </row>
    <row r="71" spans="1:19">
      <c r="A71" s="8" t="s">
        <v>113</v>
      </c>
      <c r="B71" s="15">
        <f>'[1]17'!B73</f>
        <v>0</v>
      </c>
      <c r="C71" s="16">
        <f>'[1]17'!C73</f>
        <v>210</v>
      </c>
      <c r="D71" s="16">
        <f>'[1]17'!D73</f>
        <v>0</v>
      </c>
      <c r="E71" s="16">
        <f>'[1]17'!E73</f>
        <v>0</v>
      </c>
      <c r="F71" s="15">
        <f t="shared" si="17"/>
        <v>210</v>
      </c>
      <c r="G71" s="15">
        <f>'[1]17'!H73</f>
        <v>0</v>
      </c>
      <c r="H71" s="16">
        <f>'[1]17'!I73</f>
        <v>0</v>
      </c>
      <c r="I71" s="16">
        <f>'[1]17'!J73</f>
        <v>0</v>
      </c>
      <c r="J71" s="16">
        <f>'[1]17'!K73</f>
        <v>0</v>
      </c>
      <c r="K71" s="15">
        <f t="shared" si="15"/>
        <v>0</v>
      </c>
      <c r="L71" s="18">
        <f>frq!C71</f>
        <v>1</v>
      </c>
      <c r="M71" s="16">
        <f t="shared" si="11"/>
        <v>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0</v>
      </c>
    </row>
    <row r="72" spans="1:19">
      <c r="A72" s="8" t="s">
        <v>114</v>
      </c>
      <c r="B72" s="15">
        <f>'[1]17'!B74</f>
        <v>0</v>
      </c>
      <c r="C72" s="16">
        <f>'[1]17'!C74</f>
        <v>210</v>
      </c>
      <c r="D72" s="16">
        <f>'[1]17'!D74</f>
        <v>0</v>
      </c>
      <c r="E72" s="16">
        <f>'[1]17'!E74</f>
        <v>0</v>
      </c>
      <c r="F72" s="15">
        <f t="shared" si="17"/>
        <v>210</v>
      </c>
      <c r="G72" s="15">
        <f>'[1]17'!H74</f>
        <v>0</v>
      </c>
      <c r="H72" s="16">
        <f>'[1]17'!I74</f>
        <v>0</v>
      </c>
      <c r="I72" s="16">
        <f>'[1]17'!J74</f>
        <v>0</v>
      </c>
      <c r="J72" s="16">
        <f>'[1]17'!K74</f>
        <v>0</v>
      </c>
      <c r="K72" s="15">
        <f t="shared" si="15"/>
        <v>0</v>
      </c>
      <c r="L72" s="18">
        <f>frq!C72</f>
        <v>1</v>
      </c>
      <c r="M72" s="16">
        <f t="shared" si="11"/>
        <v>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0</v>
      </c>
    </row>
    <row r="73" spans="1:19">
      <c r="A73" s="8" t="s">
        <v>115</v>
      </c>
      <c r="B73" s="15">
        <f>'[1]17'!B75</f>
        <v>0</v>
      </c>
      <c r="C73" s="16">
        <f>'[1]17'!C75</f>
        <v>210</v>
      </c>
      <c r="D73" s="16">
        <f>'[1]17'!D75</f>
        <v>0</v>
      </c>
      <c r="E73" s="16">
        <f>'[1]17'!E75</f>
        <v>0</v>
      </c>
      <c r="F73" s="15">
        <f t="shared" si="17"/>
        <v>210</v>
      </c>
      <c r="G73" s="15">
        <f>'[1]17'!H75</f>
        <v>0</v>
      </c>
      <c r="H73" s="16">
        <f>'[1]17'!I75</f>
        <v>0</v>
      </c>
      <c r="I73" s="16">
        <f>'[1]17'!J75</f>
        <v>0</v>
      </c>
      <c r="J73" s="16">
        <f>'[1]17'!K75</f>
        <v>0</v>
      </c>
      <c r="K73" s="15">
        <f t="shared" si="15"/>
        <v>0</v>
      </c>
      <c r="L73" s="18">
        <f>frq!C73</f>
        <v>1</v>
      </c>
      <c r="M73" s="16">
        <f t="shared" si="11"/>
        <v>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0</v>
      </c>
    </row>
    <row r="74" spans="1:19">
      <c r="A74" s="8" t="s">
        <v>116</v>
      </c>
      <c r="B74" s="15">
        <f>'[1]17'!B76</f>
        <v>0</v>
      </c>
      <c r="C74" s="16">
        <f>'[1]17'!C76</f>
        <v>210</v>
      </c>
      <c r="D74" s="16">
        <f>'[1]17'!D76</f>
        <v>0</v>
      </c>
      <c r="E74" s="16">
        <f>'[1]17'!E76</f>
        <v>0</v>
      </c>
      <c r="F74" s="15">
        <f t="shared" si="17"/>
        <v>210</v>
      </c>
      <c r="G74" s="15">
        <f>'[1]17'!H76</f>
        <v>0</v>
      </c>
      <c r="H74" s="16">
        <f>'[1]17'!I76</f>
        <v>0</v>
      </c>
      <c r="I74" s="16">
        <f>'[1]17'!J76</f>
        <v>0</v>
      </c>
      <c r="J74" s="16">
        <f>'[1]17'!K76</f>
        <v>0</v>
      </c>
      <c r="K74" s="15">
        <f t="shared" si="15"/>
        <v>0</v>
      </c>
      <c r="L74" s="18">
        <f>frq!C74</f>
        <v>1</v>
      </c>
      <c r="M74" s="16">
        <f t="shared" si="11"/>
        <v>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0</v>
      </c>
    </row>
    <row r="75" spans="1:19">
      <c r="A75" s="8" t="s">
        <v>117</v>
      </c>
      <c r="B75" s="15">
        <f>'[1]17'!B77</f>
        <v>0</v>
      </c>
      <c r="C75" s="16">
        <f>'[1]17'!C77</f>
        <v>210</v>
      </c>
      <c r="D75" s="16">
        <f>'[1]17'!D77</f>
        <v>0</v>
      </c>
      <c r="E75" s="16">
        <f>'[1]17'!E77</f>
        <v>0</v>
      </c>
      <c r="F75" s="15">
        <f t="shared" si="17"/>
        <v>210</v>
      </c>
      <c r="G75" s="15">
        <f>'[1]17'!H77</f>
        <v>0</v>
      </c>
      <c r="H75" s="16">
        <f>'[1]17'!I77</f>
        <v>0</v>
      </c>
      <c r="I75" s="16">
        <f>'[1]17'!J77</f>
        <v>0</v>
      </c>
      <c r="J75" s="16">
        <f>'[1]17'!K77</f>
        <v>0</v>
      </c>
      <c r="K75" s="15">
        <f t="shared" si="15"/>
        <v>0</v>
      </c>
      <c r="L75" s="18">
        <f>frq!C75</f>
        <v>1</v>
      </c>
      <c r="M75" s="16">
        <f t="shared" si="11"/>
        <v>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0</v>
      </c>
    </row>
    <row r="76" spans="1:19">
      <c r="A76" s="8" t="s">
        <v>118</v>
      </c>
      <c r="B76" s="15">
        <f>'[1]17'!B78</f>
        <v>0</v>
      </c>
      <c r="C76" s="16">
        <f>'[1]17'!C78</f>
        <v>210</v>
      </c>
      <c r="D76" s="16">
        <f>'[1]17'!D78</f>
        <v>0</v>
      </c>
      <c r="E76" s="16">
        <f>'[1]17'!E78</f>
        <v>0</v>
      </c>
      <c r="F76" s="15">
        <f t="shared" si="17"/>
        <v>210</v>
      </c>
      <c r="G76" s="15">
        <f>'[1]17'!H78</f>
        <v>0</v>
      </c>
      <c r="H76" s="16">
        <f>'[1]17'!I78</f>
        <v>0</v>
      </c>
      <c r="I76" s="16">
        <f>'[1]17'!J78</f>
        <v>0</v>
      </c>
      <c r="J76" s="16">
        <f>'[1]17'!K78</f>
        <v>0</v>
      </c>
      <c r="K76" s="15">
        <f t="shared" si="15"/>
        <v>0</v>
      </c>
      <c r="L76" s="18">
        <f>frq!C76</f>
        <v>1</v>
      </c>
      <c r="M76" s="16">
        <f t="shared" si="11"/>
        <v>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0</v>
      </c>
    </row>
    <row r="77" spans="1:19">
      <c r="A77" s="8" t="s">
        <v>119</v>
      </c>
      <c r="B77" s="15">
        <f>'[1]17'!B79</f>
        <v>0</v>
      </c>
      <c r="C77" s="16">
        <f>'[1]17'!C79</f>
        <v>210</v>
      </c>
      <c r="D77" s="16">
        <f>'[1]17'!D79</f>
        <v>0</v>
      </c>
      <c r="E77" s="16">
        <f>'[1]17'!E79</f>
        <v>0</v>
      </c>
      <c r="F77" s="15">
        <f t="shared" si="17"/>
        <v>210</v>
      </c>
      <c r="G77" s="15">
        <f>'[1]17'!H79</f>
        <v>0</v>
      </c>
      <c r="H77" s="16">
        <f>'[1]17'!I79</f>
        <v>0</v>
      </c>
      <c r="I77" s="16">
        <f>'[1]17'!J79</f>
        <v>0</v>
      </c>
      <c r="J77" s="16">
        <f>'[1]17'!K79</f>
        <v>0</v>
      </c>
      <c r="K77" s="15">
        <f t="shared" si="15"/>
        <v>0</v>
      </c>
      <c r="L77" s="18">
        <f>frq!C77</f>
        <v>1</v>
      </c>
      <c r="M77" s="16">
        <f t="shared" si="11"/>
        <v>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0</v>
      </c>
    </row>
    <row r="78" spans="1:19">
      <c r="A78" s="8" t="s">
        <v>120</v>
      </c>
      <c r="B78" s="15">
        <f>'[1]17'!B80</f>
        <v>0</v>
      </c>
      <c r="C78" s="16">
        <f>'[1]17'!C80</f>
        <v>210</v>
      </c>
      <c r="D78" s="16">
        <f>'[1]17'!D80</f>
        <v>0</v>
      </c>
      <c r="E78" s="16">
        <f>'[1]17'!E80</f>
        <v>0</v>
      </c>
      <c r="F78" s="15">
        <f t="shared" si="17"/>
        <v>210</v>
      </c>
      <c r="G78" s="15">
        <f>'[1]17'!H80</f>
        <v>0</v>
      </c>
      <c r="H78" s="16">
        <f>'[1]17'!I80</f>
        <v>0</v>
      </c>
      <c r="I78" s="16">
        <f>'[1]17'!J80</f>
        <v>0</v>
      </c>
      <c r="J78" s="16">
        <f>'[1]17'!K80</f>
        <v>0</v>
      </c>
      <c r="K78" s="15">
        <f t="shared" si="15"/>
        <v>0</v>
      </c>
      <c r="L78" s="18">
        <f>frq!C78</f>
        <v>1</v>
      </c>
      <c r="M78" s="16">
        <f t="shared" si="11"/>
        <v>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0</v>
      </c>
    </row>
    <row r="79" spans="1:19">
      <c r="A79" s="8" t="s">
        <v>121</v>
      </c>
      <c r="B79" s="15">
        <f>'[1]17'!B81</f>
        <v>0</v>
      </c>
      <c r="C79" s="16">
        <f>'[1]17'!C81</f>
        <v>210</v>
      </c>
      <c r="D79" s="16">
        <f>'[1]17'!D81</f>
        <v>0</v>
      </c>
      <c r="E79" s="16">
        <f>'[1]17'!E81</f>
        <v>0</v>
      </c>
      <c r="F79" s="15">
        <f t="shared" si="17"/>
        <v>210</v>
      </c>
      <c r="G79" s="15">
        <f>'[1]17'!H81</f>
        <v>0</v>
      </c>
      <c r="H79" s="16">
        <f>'[1]17'!I81</f>
        <v>0</v>
      </c>
      <c r="I79" s="16">
        <f>'[1]17'!J81</f>
        <v>0</v>
      </c>
      <c r="J79" s="16">
        <f>'[1]17'!K81</f>
        <v>0</v>
      </c>
      <c r="K79" s="15">
        <f t="shared" si="15"/>
        <v>0</v>
      </c>
      <c r="L79" s="18">
        <f>frq!C79</f>
        <v>1</v>
      </c>
      <c r="M79" s="16">
        <f t="shared" si="11"/>
        <v>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0</v>
      </c>
    </row>
    <row r="80" spans="1:19">
      <c r="A80" s="8" t="s">
        <v>122</v>
      </c>
      <c r="B80" s="15">
        <f>'[1]17'!B82</f>
        <v>0</v>
      </c>
      <c r="C80" s="16">
        <f>'[1]17'!C82</f>
        <v>210</v>
      </c>
      <c r="D80" s="16">
        <f>'[1]17'!D82</f>
        <v>0</v>
      </c>
      <c r="E80" s="16">
        <f>'[1]17'!E82</f>
        <v>0</v>
      </c>
      <c r="F80" s="15">
        <f t="shared" si="17"/>
        <v>210</v>
      </c>
      <c r="G80" s="15">
        <f>'[1]17'!H82</f>
        <v>0</v>
      </c>
      <c r="H80" s="16">
        <f>'[1]17'!I82</f>
        <v>0</v>
      </c>
      <c r="I80" s="16">
        <f>'[1]17'!J82</f>
        <v>0</v>
      </c>
      <c r="J80" s="16">
        <f>'[1]17'!K82</f>
        <v>0</v>
      </c>
      <c r="K80" s="15">
        <f t="shared" si="15"/>
        <v>0</v>
      </c>
      <c r="L80" s="18">
        <f>frq!C80</f>
        <v>1</v>
      </c>
      <c r="M80" s="16">
        <f t="shared" si="11"/>
        <v>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0</v>
      </c>
    </row>
    <row r="81" spans="1:17">
      <c r="A81" s="8" t="s">
        <v>123</v>
      </c>
      <c r="B81" s="15">
        <f>'[1]17'!B83</f>
        <v>0</v>
      </c>
      <c r="C81" s="16">
        <f>'[1]17'!C83</f>
        <v>210</v>
      </c>
      <c r="D81" s="16">
        <f>'[1]17'!D83</f>
        <v>0</v>
      </c>
      <c r="E81" s="16">
        <f>'[1]17'!E83</f>
        <v>0</v>
      </c>
      <c r="F81" s="15">
        <f t="shared" si="17"/>
        <v>210</v>
      </c>
      <c r="G81" s="15">
        <f>'[1]17'!H83</f>
        <v>0</v>
      </c>
      <c r="H81" s="16">
        <f>'[1]17'!I83</f>
        <v>0</v>
      </c>
      <c r="I81" s="16">
        <f>'[1]17'!J83</f>
        <v>0</v>
      </c>
      <c r="J81" s="16">
        <f>'[1]17'!K83</f>
        <v>0</v>
      </c>
      <c r="K81" s="15">
        <f t="shared" si="15"/>
        <v>0</v>
      </c>
      <c r="L81" s="18">
        <f>frq!C81</f>
        <v>1</v>
      </c>
      <c r="M81" s="16">
        <f t="shared" si="11"/>
        <v>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0</v>
      </c>
    </row>
    <row r="82" spans="1:17">
      <c r="A82" s="8" t="s">
        <v>124</v>
      </c>
      <c r="B82" s="15">
        <f>'[1]17'!B84</f>
        <v>0</v>
      </c>
      <c r="C82" s="16">
        <f>'[1]17'!C84</f>
        <v>210</v>
      </c>
      <c r="D82" s="16">
        <f>'[1]17'!D84</f>
        <v>0</v>
      </c>
      <c r="E82" s="16">
        <f>'[1]17'!E84</f>
        <v>0</v>
      </c>
      <c r="F82" s="15">
        <f t="shared" si="17"/>
        <v>210</v>
      </c>
      <c r="G82" s="15">
        <f>'[1]17'!H84</f>
        <v>0</v>
      </c>
      <c r="H82" s="16">
        <f>'[1]17'!I84</f>
        <v>0</v>
      </c>
      <c r="I82" s="16">
        <f>'[1]17'!J84</f>
        <v>0</v>
      </c>
      <c r="J82" s="16">
        <f>'[1]17'!K84</f>
        <v>0</v>
      </c>
      <c r="K82" s="15">
        <f t="shared" si="15"/>
        <v>0</v>
      </c>
      <c r="L82" s="18">
        <f>frq!C82</f>
        <v>1</v>
      </c>
      <c r="M82" s="16">
        <f t="shared" si="11"/>
        <v>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0</v>
      </c>
    </row>
    <row r="83" spans="1:17">
      <c r="A83" s="8" t="s">
        <v>125</v>
      </c>
      <c r="B83" s="15">
        <f>'[1]17'!B85</f>
        <v>0</v>
      </c>
      <c r="C83" s="16">
        <f>'[1]17'!C85</f>
        <v>210</v>
      </c>
      <c r="D83" s="16">
        <f>'[1]17'!D85</f>
        <v>0</v>
      </c>
      <c r="E83" s="16">
        <f>'[1]17'!E85</f>
        <v>0</v>
      </c>
      <c r="F83" s="15">
        <f t="shared" si="17"/>
        <v>210</v>
      </c>
      <c r="G83" s="15">
        <f>'[1]17'!H85</f>
        <v>0</v>
      </c>
      <c r="H83" s="16">
        <f>'[1]17'!I85</f>
        <v>0</v>
      </c>
      <c r="I83" s="16">
        <f>'[1]17'!J85</f>
        <v>0</v>
      </c>
      <c r="J83" s="16">
        <f>'[1]17'!K85</f>
        <v>0</v>
      </c>
      <c r="K83" s="15">
        <f t="shared" si="15"/>
        <v>0</v>
      </c>
      <c r="L83" s="18">
        <f>frq!C83</f>
        <v>1</v>
      </c>
      <c r="M83" s="16">
        <f t="shared" si="11"/>
        <v>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0</v>
      </c>
    </row>
    <row r="84" spans="1:17">
      <c r="A84" s="8" t="s">
        <v>126</v>
      </c>
      <c r="B84" s="15">
        <f>'[1]17'!B86</f>
        <v>0</v>
      </c>
      <c r="C84" s="16">
        <f>'[1]17'!C86</f>
        <v>210</v>
      </c>
      <c r="D84" s="16">
        <f>'[1]17'!D86</f>
        <v>0</v>
      </c>
      <c r="E84" s="16">
        <f>'[1]17'!E86</f>
        <v>0</v>
      </c>
      <c r="F84" s="15">
        <f t="shared" si="17"/>
        <v>210</v>
      </c>
      <c r="G84" s="15">
        <f>'[1]17'!H86</f>
        <v>0</v>
      </c>
      <c r="H84" s="16">
        <f>'[1]17'!I86</f>
        <v>0</v>
      </c>
      <c r="I84" s="16">
        <f>'[1]17'!J86</f>
        <v>0</v>
      </c>
      <c r="J84" s="16">
        <f>'[1]17'!K86</f>
        <v>0</v>
      </c>
      <c r="K84" s="15">
        <f t="shared" si="15"/>
        <v>0</v>
      </c>
      <c r="L84" s="18">
        <f>frq!C84</f>
        <v>1</v>
      </c>
      <c r="M84" s="16">
        <f t="shared" si="11"/>
        <v>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0</v>
      </c>
    </row>
    <row r="85" spans="1:17">
      <c r="A85" s="8" t="s">
        <v>127</v>
      </c>
      <c r="B85" s="15">
        <f>'[1]17'!B87</f>
        <v>0</v>
      </c>
      <c r="C85" s="16">
        <f>'[1]17'!C87</f>
        <v>210</v>
      </c>
      <c r="D85" s="16">
        <f>'[1]17'!D87</f>
        <v>0</v>
      </c>
      <c r="E85" s="16">
        <f>'[1]17'!E87</f>
        <v>0</v>
      </c>
      <c r="F85" s="15">
        <f t="shared" si="17"/>
        <v>210</v>
      </c>
      <c r="G85" s="15">
        <f>'[1]17'!H87</f>
        <v>0</v>
      </c>
      <c r="H85" s="16">
        <f>'[1]17'!I87</f>
        <v>0</v>
      </c>
      <c r="I85" s="16">
        <f>'[1]17'!J87</f>
        <v>0</v>
      </c>
      <c r="J85" s="16">
        <f>'[1]17'!K87</f>
        <v>0</v>
      </c>
      <c r="K85" s="15">
        <f t="shared" si="15"/>
        <v>0</v>
      </c>
      <c r="L85" s="18">
        <f>frq!C85</f>
        <v>1</v>
      </c>
      <c r="M85" s="16">
        <f t="shared" si="11"/>
        <v>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0</v>
      </c>
    </row>
    <row r="86" spans="1:17">
      <c r="A86" s="8" t="s">
        <v>128</v>
      </c>
      <c r="B86" s="15">
        <f>'[1]17'!B88</f>
        <v>0</v>
      </c>
      <c r="C86" s="16">
        <f>'[1]17'!C88</f>
        <v>210</v>
      </c>
      <c r="D86" s="16">
        <f>'[1]17'!D88</f>
        <v>0</v>
      </c>
      <c r="E86" s="16">
        <f>'[1]17'!E88</f>
        <v>0</v>
      </c>
      <c r="F86" s="15">
        <f t="shared" si="17"/>
        <v>210</v>
      </c>
      <c r="G86" s="15">
        <f>'[1]17'!H88</f>
        <v>0</v>
      </c>
      <c r="H86" s="16">
        <f>'[1]17'!I88</f>
        <v>0</v>
      </c>
      <c r="I86" s="16">
        <f>'[1]17'!J88</f>
        <v>0</v>
      </c>
      <c r="J86" s="16">
        <f>'[1]17'!K88</f>
        <v>0</v>
      </c>
      <c r="K86" s="15">
        <f t="shared" si="15"/>
        <v>0</v>
      </c>
      <c r="L86" s="18">
        <f>frq!C86</f>
        <v>1</v>
      </c>
      <c r="M86" s="16">
        <f t="shared" si="11"/>
        <v>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0</v>
      </c>
    </row>
    <row r="87" spans="1:17">
      <c r="A87" s="8" t="s">
        <v>129</v>
      </c>
      <c r="B87" s="15">
        <f>'[1]17'!B89</f>
        <v>0</v>
      </c>
      <c r="C87" s="16">
        <f>'[1]17'!C89</f>
        <v>210</v>
      </c>
      <c r="D87" s="16">
        <f>'[1]17'!D89</f>
        <v>0</v>
      </c>
      <c r="E87" s="16">
        <f>'[1]17'!E89</f>
        <v>0</v>
      </c>
      <c r="F87" s="15">
        <f t="shared" si="17"/>
        <v>210</v>
      </c>
      <c r="G87" s="15">
        <f>'[1]17'!H89</f>
        <v>0</v>
      </c>
      <c r="H87" s="16">
        <f>'[1]17'!I89</f>
        <v>0</v>
      </c>
      <c r="I87" s="16">
        <f>'[1]17'!J89</f>
        <v>0</v>
      </c>
      <c r="J87" s="16">
        <f>'[1]17'!K89</f>
        <v>0</v>
      </c>
      <c r="K87" s="15">
        <f t="shared" si="15"/>
        <v>0</v>
      </c>
      <c r="L87" s="18">
        <f>frq!C87</f>
        <v>1</v>
      </c>
      <c r="M87" s="16">
        <f t="shared" si="11"/>
        <v>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0</v>
      </c>
    </row>
    <row r="88" spans="1:17">
      <c r="A88" s="8" t="s">
        <v>130</v>
      </c>
      <c r="B88" s="15">
        <f>'[1]17'!B90</f>
        <v>0</v>
      </c>
      <c r="C88" s="16">
        <f>'[1]17'!C90</f>
        <v>210</v>
      </c>
      <c r="D88" s="16">
        <f>'[1]17'!D90</f>
        <v>0</v>
      </c>
      <c r="E88" s="16">
        <f>'[1]17'!E90</f>
        <v>0</v>
      </c>
      <c r="F88" s="15">
        <f t="shared" si="17"/>
        <v>210</v>
      </c>
      <c r="G88" s="15">
        <f>'[1]17'!H90</f>
        <v>0</v>
      </c>
      <c r="H88" s="16">
        <f>'[1]17'!I90</f>
        <v>0</v>
      </c>
      <c r="I88" s="16">
        <f>'[1]17'!J90</f>
        <v>0</v>
      </c>
      <c r="J88" s="16">
        <f>'[1]17'!K90</f>
        <v>0</v>
      </c>
      <c r="K88" s="15">
        <f t="shared" si="15"/>
        <v>0</v>
      </c>
      <c r="L88" s="18">
        <f>frq!C88</f>
        <v>1</v>
      </c>
      <c r="M88" s="16">
        <f t="shared" si="11"/>
        <v>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0</v>
      </c>
    </row>
    <row r="89" spans="1:17">
      <c r="A89" s="8" t="s">
        <v>131</v>
      </c>
      <c r="B89" s="15">
        <f>'[1]17'!B91</f>
        <v>0</v>
      </c>
      <c r="C89" s="16">
        <f>'[1]17'!C91</f>
        <v>210</v>
      </c>
      <c r="D89" s="16">
        <f>'[1]17'!D91</f>
        <v>0</v>
      </c>
      <c r="E89" s="16">
        <f>'[1]17'!E91</f>
        <v>0</v>
      </c>
      <c r="F89" s="15">
        <f t="shared" si="17"/>
        <v>210</v>
      </c>
      <c r="G89" s="15">
        <f>'[1]17'!H91</f>
        <v>0</v>
      </c>
      <c r="H89" s="16">
        <f>'[1]17'!I91</f>
        <v>0</v>
      </c>
      <c r="I89" s="16">
        <f>'[1]17'!J91</f>
        <v>0</v>
      </c>
      <c r="J89" s="16">
        <f>'[1]17'!K91</f>
        <v>0</v>
      </c>
      <c r="K89" s="15">
        <f t="shared" si="15"/>
        <v>0</v>
      </c>
      <c r="L89" s="18">
        <f>frq!C89</f>
        <v>1</v>
      </c>
      <c r="M89" s="16">
        <f t="shared" si="11"/>
        <v>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0</v>
      </c>
    </row>
    <row r="90" spans="1:17">
      <c r="A90" s="8" t="s">
        <v>132</v>
      </c>
      <c r="B90" s="15">
        <f>'[1]17'!B92</f>
        <v>0</v>
      </c>
      <c r="C90" s="16">
        <f>'[1]17'!C92</f>
        <v>210</v>
      </c>
      <c r="D90" s="16">
        <f>'[1]17'!D92</f>
        <v>0</v>
      </c>
      <c r="E90" s="16">
        <f>'[1]17'!E92</f>
        <v>0</v>
      </c>
      <c r="F90" s="15">
        <f t="shared" si="17"/>
        <v>210</v>
      </c>
      <c r="G90" s="15">
        <f>'[1]17'!H92</f>
        <v>0</v>
      </c>
      <c r="H90" s="16">
        <f>'[1]17'!I92</f>
        <v>0</v>
      </c>
      <c r="I90" s="16">
        <f>'[1]17'!J92</f>
        <v>0</v>
      </c>
      <c r="J90" s="16">
        <f>'[1]17'!K92</f>
        <v>0</v>
      </c>
      <c r="K90" s="15">
        <f t="shared" si="15"/>
        <v>0</v>
      </c>
      <c r="L90" s="18">
        <f>frq!C90</f>
        <v>1</v>
      </c>
      <c r="M90" s="16">
        <f t="shared" si="11"/>
        <v>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0</v>
      </c>
    </row>
    <row r="91" spans="1:17">
      <c r="A91" s="8" t="s">
        <v>133</v>
      </c>
      <c r="B91" s="15">
        <f>'[1]17'!B93</f>
        <v>0</v>
      </c>
      <c r="C91" s="16">
        <f>'[1]17'!C93</f>
        <v>210</v>
      </c>
      <c r="D91" s="16">
        <f>'[1]17'!D93</f>
        <v>0</v>
      </c>
      <c r="E91" s="16">
        <f>'[1]17'!E93</f>
        <v>0</v>
      </c>
      <c r="F91" s="15">
        <f t="shared" si="17"/>
        <v>210</v>
      </c>
      <c r="G91" s="15">
        <f>'[1]17'!H93</f>
        <v>0</v>
      </c>
      <c r="H91" s="16">
        <f>'[1]17'!I93</f>
        <v>0</v>
      </c>
      <c r="I91" s="16">
        <f>'[1]17'!J93</f>
        <v>0</v>
      </c>
      <c r="J91" s="16">
        <f>'[1]17'!K93</f>
        <v>0</v>
      </c>
      <c r="K91" s="15">
        <f t="shared" si="15"/>
        <v>0</v>
      </c>
      <c r="L91" s="18">
        <f>frq!C91</f>
        <v>1</v>
      </c>
      <c r="M91" s="16">
        <f t="shared" si="11"/>
        <v>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0</v>
      </c>
    </row>
    <row r="92" spans="1:17">
      <c r="A92" s="8" t="s">
        <v>134</v>
      </c>
      <c r="B92" s="15">
        <f>'[1]17'!B94</f>
        <v>0</v>
      </c>
      <c r="C92" s="16">
        <f>'[1]17'!C94</f>
        <v>210</v>
      </c>
      <c r="D92" s="16">
        <f>'[1]17'!D94</f>
        <v>0</v>
      </c>
      <c r="E92" s="16">
        <f>'[1]17'!E94</f>
        <v>0</v>
      </c>
      <c r="F92" s="15">
        <f t="shared" si="17"/>
        <v>210</v>
      </c>
      <c r="G92" s="15">
        <f>'[1]17'!H94</f>
        <v>0</v>
      </c>
      <c r="H92" s="16">
        <f>'[1]17'!I94</f>
        <v>0</v>
      </c>
      <c r="I92" s="16">
        <f>'[1]17'!J94</f>
        <v>0</v>
      </c>
      <c r="J92" s="16">
        <f>'[1]17'!K94</f>
        <v>0</v>
      </c>
      <c r="K92" s="15">
        <f t="shared" si="15"/>
        <v>0</v>
      </c>
      <c r="L92" s="18">
        <f>frq!C92</f>
        <v>1</v>
      </c>
      <c r="M92" s="16">
        <f t="shared" si="11"/>
        <v>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0</v>
      </c>
    </row>
    <row r="93" spans="1:17">
      <c r="A93" s="8" t="s">
        <v>135</v>
      </c>
      <c r="B93" s="15">
        <f>'[1]17'!B95</f>
        <v>0</v>
      </c>
      <c r="C93" s="16">
        <f>'[1]17'!C95</f>
        <v>210</v>
      </c>
      <c r="D93" s="16">
        <f>'[1]17'!D95</f>
        <v>0</v>
      </c>
      <c r="E93" s="16">
        <f>'[1]17'!E95</f>
        <v>0</v>
      </c>
      <c r="F93" s="15">
        <f t="shared" si="17"/>
        <v>210</v>
      </c>
      <c r="G93" s="15">
        <f>'[1]17'!H95</f>
        <v>0</v>
      </c>
      <c r="H93" s="16">
        <f>'[1]17'!I95</f>
        <v>0</v>
      </c>
      <c r="I93" s="16">
        <f>'[1]17'!J95</f>
        <v>0</v>
      </c>
      <c r="J93" s="16">
        <f>'[1]17'!K95</f>
        <v>0</v>
      </c>
      <c r="K93" s="15">
        <f t="shared" si="15"/>
        <v>0</v>
      </c>
      <c r="L93" s="18">
        <f>frq!C93</f>
        <v>1</v>
      </c>
      <c r="M93" s="16">
        <f t="shared" si="11"/>
        <v>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0</v>
      </c>
    </row>
    <row r="94" spans="1:17">
      <c r="A94" s="8" t="s">
        <v>136</v>
      </c>
      <c r="B94" s="15">
        <f>'[1]17'!B96</f>
        <v>0</v>
      </c>
      <c r="C94" s="16">
        <f>'[1]17'!C96</f>
        <v>210</v>
      </c>
      <c r="D94" s="16">
        <f>'[1]17'!D96</f>
        <v>0</v>
      </c>
      <c r="E94" s="16">
        <f>'[1]17'!E96</f>
        <v>0</v>
      </c>
      <c r="F94" s="15">
        <f t="shared" si="17"/>
        <v>210</v>
      </c>
      <c r="G94" s="15">
        <f>'[1]17'!H96</f>
        <v>0</v>
      </c>
      <c r="H94" s="16">
        <f>'[1]17'!I96</f>
        <v>0</v>
      </c>
      <c r="I94" s="16">
        <f>'[1]17'!J96</f>
        <v>0</v>
      </c>
      <c r="J94" s="16">
        <f>'[1]17'!K96</f>
        <v>0</v>
      </c>
      <c r="K94" s="15">
        <f t="shared" si="15"/>
        <v>0</v>
      </c>
      <c r="L94" s="18">
        <f>frq!C94</f>
        <v>1</v>
      </c>
      <c r="M94" s="16">
        <f t="shared" si="11"/>
        <v>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0</v>
      </c>
    </row>
    <row r="95" spans="1:17">
      <c r="A95" s="8" t="s">
        <v>137</v>
      </c>
      <c r="B95" s="15">
        <f>'[1]17'!B97</f>
        <v>0</v>
      </c>
      <c r="C95" s="16">
        <f>'[1]17'!C97</f>
        <v>210</v>
      </c>
      <c r="D95" s="16">
        <f>'[1]17'!D97</f>
        <v>0</v>
      </c>
      <c r="E95" s="16">
        <f>'[1]17'!E97</f>
        <v>0</v>
      </c>
      <c r="F95" s="15">
        <f t="shared" si="17"/>
        <v>210</v>
      </c>
      <c r="G95" s="15">
        <f>'[1]17'!H97</f>
        <v>0</v>
      </c>
      <c r="H95" s="16">
        <f>'[1]17'!I97</f>
        <v>0</v>
      </c>
      <c r="I95" s="16">
        <f>'[1]17'!J97</f>
        <v>0</v>
      </c>
      <c r="J95" s="16">
        <f>'[1]17'!K97</f>
        <v>0</v>
      </c>
      <c r="K95" s="15">
        <f t="shared" si="15"/>
        <v>0</v>
      </c>
      <c r="L95" s="18">
        <f>frq!C95</f>
        <v>1</v>
      </c>
      <c r="M95" s="16">
        <f t="shared" si="11"/>
        <v>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0</v>
      </c>
    </row>
    <row r="96" spans="1:17">
      <c r="A96" s="8" t="s">
        <v>138</v>
      </c>
      <c r="B96" s="15">
        <f>'[1]17'!B98</f>
        <v>0</v>
      </c>
      <c r="C96" s="16">
        <f>'[1]17'!C98</f>
        <v>210</v>
      </c>
      <c r="D96" s="16">
        <f>'[1]17'!D98</f>
        <v>0</v>
      </c>
      <c r="E96" s="16">
        <f>'[1]17'!E98</f>
        <v>0</v>
      </c>
      <c r="F96" s="15">
        <f t="shared" si="17"/>
        <v>210</v>
      </c>
      <c r="G96" s="15">
        <f>'[1]17'!H98</f>
        <v>0</v>
      </c>
      <c r="H96" s="16">
        <f>'[1]17'!I98</f>
        <v>0</v>
      </c>
      <c r="I96" s="16">
        <f>'[1]17'!J98</f>
        <v>0</v>
      </c>
      <c r="J96" s="16">
        <f>'[1]17'!K98</f>
        <v>0</v>
      </c>
      <c r="K96" s="15">
        <f t="shared" si="15"/>
        <v>0</v>
      </c>
      <c r="L96" s="18">
        <f>frq!C96</f>
        <v>1</v>
      </c>
      <c r="M96" s="16">
        <f t="shared" si="11"/>
        <v>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0</v>
      </c>
    </row>
    <row r="97" spans="1:17">
      <c r="A97" s="8" t="s">
        <v>139</v>
      </c>
      <c r="B97" s="15">
        <f>'[1]17'!B99</f>
        <v>0</v>
      </c>
      <c r="C97" s="16">
        <f>'[1]17'!C99</f>
        <v>210</v>
      </c>
      <c r="D97" s="16">
        <f>'[1]17'!D99</f>
        <v>0</v>
      </c>
      <c r="E97" s="16">
        <f>'[1]17'!E99</f>
        <v>0</v>
      </c>
      <c r="F97" s="15">
        <f t="shared" si="17"/>
        <v>210</v>
      </c>
      <c r="G97" s="15">
        <f>'[1]17'!H99</f>
        <v>0</v>
      </c>
      <c r="H97" s="16">
        <f>'[1]17'!I99</f>
        <v>0</v>
      </c>
      <c r="I97" s="16">
        <f>'[1]17'!J99</f>
        <v>0</v>
      </c>
      <c r="J97" s="16">
        <f>'[1]17'!K99</f>
        <v>0</v>
      </c>
      <c r="K97" s="15">
        <f t="shared" si="15"/>
        <v>0</v>
      </c>
      <c r="L97" s="18">
        <f>frq!C97</f>
        <v>1</v>
      </c>
      <c r="M97" s="16">
        <f t="shared" si="11"/>
        <v>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0</v>
      </c>
    </row>
    <row r="98" spans="1:17">
      <c r="A98" s="8" t="s">
        <v>140</v>
      </c>
      <c r="B98" s="15">
        <f>'[1]17'!B100</f>
        <v>0</v>
      </c>
      <c r="C98" s="16">
        <f>'[1]17'!C100</f>
        <v>210</v>
      </c>
      <c r="D98" s="16">
        <f>'[1]17'!D100</f>
        <v>0</v>
      </c>
      <c r="E98" s="16">
        <f>'[1]17'!E100</f>
        <v>0</v>
      </c>
      <c r="F98" s="15">
        <f t="shared" si="17"/>
        <v>210</v>
      </c>
      <c r="G98" s="15">
        <f>'[1]17'!H100</f>
        <v>0</v>
      </c>
      <c r="H98" s="16">
        <f>'[1]17'!I100</f>
        <v>0</v>
      </c>
      <c r="I98" s="16">
        <f>'[1]17'!J100</f>
        <v>0</v>
      </c>
      <c r="J98" s="16">
        <f>'[1]17'!K100</f>
        <v>0</v>
      </c>
      <c r="K98" s="15">
        <f t="shared" si="15"/>
        <v>0</v>
      </c>
      <c r="L98" s="18">
        <f>frq!C98</f>
        <v>1</v>
      </c>
      <c r="M98" s="16">
        <f t="shared" si="11"/>
        <v>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0</v>
      </c>
    </row>
    <row r="99" spans="1:17">
      <c r="A99" s="8" t="s">
        <v>175</v>
      </c>
      <c r="B99" s="15">
        <f t="shared" ref="B99:Q99" si="18">SUM(B3:B98)/4000</f>
        <v>0</v>
      </c>
      <c r="C99" s="15">
        <f t="shared" si="18"/>
        <v>5.04</v>
      </c>
      <c r="D99" s="15">
        <f t="shared" si="18"/>
        <v>0</v>
      </c>
      <c r="E99" s="15">
        <f t="shared" si="18"/>
        <v>0</v>
      </c>
      <c r="F99" s="15">
        <f t="shared" si="18"/>
        <v>5.04</v>
      </c>
      <c r="G99" s="15">
        <f t="shared" si="18"/>
        <v>0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0</v>
      </c>
      <c r="L99" s="15">
        <f t="shared" si="18"/>
        <v>2.4E-2</v>
      </c>
      <c r="M99" s="15">
        <f t="shared" si="18"/>
        <v>0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>
      <selection activeCell="R3" sqref="R3:R98"/>
    </sheetView>
  </sheetViews>
  <sheetFormatPr defaultRowHeight="15"/>
  <cols>
    <col min="1" max="1" width="13.28515625" bestFit="1" customWidth="1"/>
  </cols>
  <sheetData>
    <row r="1" spans="1:18" ht="39">
      <c r="A1" s="162">
        <f>Allocation!A2</f>
        <v>44882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63" t="s">
        <v>164</v>
      </c>
      <c r="B2" s="163" t="s">
        <v>165</v>
      </c>
      <c r="C2" s="164" t="s">
        <v>166</v>
      </c>
      <c r="D2" s="164" t="s">
        <v>169</v>
      </c>
      <c r="E2" s="164" t="s">
        <v>170</v>
      </c>
      <c r="F2" s="165" t="s">
        <v>188</v>
      </c>
      <c r="G2" s="163" t="s">
        <v>165</v>
      </c>
      <c r="H2" s="164" t="s">
        <v>166</v>
      </c>
      <c r="I2" s="164" t="s">
        <v>169</v>
      </c>
      <c r="J2" s="164" t="s">
        <v>170</v>
      </c>
      <c r="K2" s="165" t="s">
        <v>188</v>
      </c>
      <c r="L2" s="166" t="s">
        <v>172</v>
      </c>
      <c r="M2" s="163" t="s">
        <v>165</v>
      </c>
      <c r="N2" s="164" t="s">
        <v>166</v>
      </c>
      <c r="O2" s="164" t="s">
        <v>169</v>
      </c>
      <c r="P2" s="164" t="s">
        <v>170</v>
      </c>
      <c r="Q2" s="164" t="s">
        <v>188</v>
      </c>
      <c r="R2" s="166" t="s">
        <v>358</v>
      </c>
    </row>
    <row r="3" spans="1:18">
      <c r="A3" s="8" t="s">
        <v>45</v>
      </c>
      <c r="B3" s="204">
        <f>'[2]17'!B5</f>
        <v>84</v>
      </c>
      <c r="C3" s="205">
        <f>'[2]17'!C5</f>
        <v>0</v>
      </c>
      <c r="D3" s="205">
        <f>'[2]17'!D5</f>
        <v>0</v>
      </c>
      <c r="E3" s="205">
        <f>'[2]17'!E5</f>
        <v>0</v>
      </c>
      <c r="F3" s="15">
        <f>SUM(B3:E3)</f>
        <v>84</v>
      </c>
      <c r="G3" s="204">
        <f>'[2]17'!H5</f>
        <v>38</v>
      </c>
      <c r="H3" s="205">
        <f>'[2]17'!I5</f>
        <v>0</v>
      </c>
      <c r="I3" s="205">
        <f>'[2]17'!J5</f>
        <v>0</v>
      </c>
      <c r="J3" s="205">
        <f>'[2]17'!K5</f>
        <v>0</v>
      </c>
      <c r="K3" s="15">
        <f>SUM(G3:J3)</f>
        <v>38</v>
      </c>
      <c r="L3" s="18">
        <f>frq!C3</f>
        <v>1</v>
      </c>
      <c r="M3" s="167">
        <f>IF($L3=1,G3,IF(AND($L3=0.985,G3&gt;0.985*B3),B3*0.985,IF(AND($L3=0.965,G3&gt;0.965*B3),0.965*B3,G3)))-R3</f>
        <v>37.6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37.6</v>
      </c>
      <c r="R3" s="18">
        <v>0.4</v>
      </c>
    </row>
    <row r="4" spans="1:18">
      <c r="A4" s="8" t="s">
        <v>46</v>
      </c>
      <c r="B4" s="204">
        <f>'[2]17'!B6</f>
        <v>84</v>
      </c>
      <c r="C4" s="205">
        <f>'[2]17'!C6</f>
        <v>0</v>
      </c>
      <c r="D4" s="205">
        <f>'[2]17'!D6</f>
        <v>0</v>
      </c>
      <c r="E4" s="205">
        <f>'[2]17'!E6</f>
        <v>0</v>
      </c>
      <c r="F4" s="15">
        <f>SUM(B4:E4)</f>
        <v>84</v>
      </c>
      <c r="G4" s="204">
        <f>'[2]17'!H6</f>
        <v>38</v>
      </c>
      <c r="H4" s="205">
        <f>'[2]17'!I6</f>
        <v>0</v>
      </c>
      <c r="I4" s="205">
        <f>'[2]17'!J6</f>
        <v>0</v>
      </c>
      <c r="J4" s="205">
        <f>'[2]17'!K6</f>
        <v>0</v>
      </c>
      <c r="K4" s="15">
        <f t="shared" ref="K4:K67" si="3">SUM(G4:J4)</f>
        <v>38</v>
      </c>
      <c r="L4" s="18">
        <f>frq!C4</f>
        <v>1</v>
      </c>
      <c r="M4" s="167">
        <f t="shared" ref="M4:M67" si="4">IF($L4=1,G4,IF(AND($L4=0.985,G4&gt;0.985*B4),B4*0.985,IF(AND($L4=0.965,G4&gt;0.965*B4),0.965*B4,G4)))-R4</f>
        <v>37.6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37.6</v>
      </c>
      <c r="R4" s="18">
        <v>0.4</v>
      </c>
    </row>
    <row r="5" spans="1:18">
      <c r="A5" s="8" t="s">
        <v>47</v>
      </c>
      <c r="B5" s="204">
        <f>'[2]17'!B7</f>
        <v>84</v>
      </c>
      <c r="C5" s="205">
        <f>'[2]17'!C7</f>
        <v>0</v>
      </c>
      <c r="D5" s="205">
        <f>'[2]17'!D7</f>
        <v>0</v>
      </c>
      <c r="E5" s="205">
        <f>'[2]17'!E7</f>
        <v>0</v>
      </c>
      <c r="F5" s="15">
        <f t="shared" ref="F5:F68" si="6">SUM(B5:E5)</f>
        <v>84</v>
      </c>
      <c r="G5" s="204">
        <f>'[2]17'!H7</f>
        <v>38</v>
      </c>
      <c r="H5" s="205">
        <f>'[2]17'!I7</f>
        <v>0</v>
      </c>
      <c r="I5" s="205">
        <f>'[2]17'!J7</f>
        <v>0</v>
      </c>
      <c r="J5" s="205">
        <f>'[2]17'!K7</f>
        <v>0</v>
      </c>
      <c r="K5" s="15">
        <f t="shared" si="3"/>
        <v>38</v>
      </c>
      <c r="L5" s="18">
        <f>frq!C5</f>
        <v>1</v>
      </c>
      <c r="M5" s="167">
        <f t="shared" si="4"/>
        <v>37.6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37.6</v>
      </c>
      <c r="R5" s="18">
        <v>0.4</v>
      </c>
    </row>
    <row r="6" spans="1:18">
      <c r="A6" s="8" t="s">
        <v>48</v>
      </c>
      <c r="B6" s="204">
        <f>'[2]17'!B8</f>
        <v>84</v>
      </c>
      <c r="C6" s="205">
        <f>'[2]17'!C8</f>
        <v>0</v>
      </c>
      <c r="D6" s="205">
        <f>'[2]17'!D8</f>
        <v>0</v>
      </c>
      <c r="E6" s="205">
        <f>'[2]17'!E8</f>
        <v>0</v>
      </c>
      <c r="F6" s="15">
        <f t="shared" si="6"/>
        <v>84</v>
      </c>
      <c r="G6" s="204">
        <f>'[2]17'!H8</f>
        <v>38</v>
      </c>
      <c r="H6" s="205">
        <f>'[2]17'!I8</f>
        <v>0</v>
      </c>
      <c r="I6" s="205">
        <f>'[2]17'!J8</f>
        <v>0</v>
      </c>
      <c r="J6" s="205">
        <f>'[2]17'!K8</f>
        <v>0</v>
      </c>
      <c r="K6" s="15">
        <f t="shared" si="3"/>
        <v>38</v>
      </c>
      <c r="L6" s="18">
        <f>frq!C6</f>
        <v>1</v>
      </c>
      <c r="M6" s="167">
        <f t="shared" si="4"/>
        <v>37.6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37.6</v>
      </c>
      <c r="R6" s="18">
        <v>0.4</v>
      </c>
    </row>
    <row r="7" spans="1:18">
      <c r="A7" s="8" t="s">
        <v>49</v>
      </c>
      <c r="B7" s="204">
        <f>'[2]17'!B9</f>
        <v>84</v>
      </c>
      <c r="C7" s="205">
        <f>'[2]17'!C9</f>
        <v>0</v>
      </c>
      <c r="D7" s="205">
        <f>'[2]17'!D9</f>
        <v>0</v>
      </c>
      <c r="E7" s="205">
        <f>'[2]17'!E9</f>
        <v>0</v>
      </c>
      <c r="F7" s="15">
        <f t="shared" si="6"/>
        <v>84</v>
      </c>
      <c r="G7" s="204">
        <f>'[2]17'!H9</f>
        <v>38</v>
      </c>
      <c r="H7" s="205">
        <f>'[2]17'!I9</f>
        <v>0</v>
      </c>
      <c r="I7" s="205">
        <f>'[2]17'!J9</f>
        <v>0</v>
      </c>
      <c r="J7" s="205">
        <f>'[2]17'!K9</f>
        <v>0</v>
      </c>
      <c r="K7" s="15">
        <f t="shared" si="3"/>
        <v>38</v>
      </c>
      <c r="L7" s="18">
        <f>frq!C7</f>
        <v>1</v>
      </c>
      <c r="M7" s="167">
        <f t="shared" si="4"/>
        <v>37.6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37.6</v>
      </c>
      <c r="R7" s="18">
        <v>0.4</v>
      </c>
    </row>
    <row r="8" spans="1:18">
      <c r="A8" s="8" t="s">
        <v>50</v>
      </c>
      <c r="B8" s="204">
        <f>'[2]17'!B10</f>
        <v>84</v>
      </c>
      <c r="C8" s="205">
        <f>'[2]17'!C10</f>
        <v>0</v>
      </c>
      <c r="D8" s="205">
        <f>'[2]17'!D10</f>
        <v>0</v>
      </c>
      <c r="E8" s="205">
        <f>'[2]17'!E10</f>
        <v>0</v>
      </c>
      <c r="F8" s="15">
        <f t="shared" si="6"/>
        <v>84</v>
      </c>
      <c r="G8" s="204">
        <f>'[2]17'!H10</f>
        <v>38</v>
      </c>
      <c r="H8" s="205">
        <f>'[2]17'!I10</f>
        <v>0</v>
      </c>
      <c r="I8" s="205">
        <f>'[2]17'!J10</f>
        <v>0</v>
      </c>
      <c r="J8" s="205">
        <f>'[2]17'!K10</f>
        <v>0</v>
      </c>
      <c r="K8" s="15">
        <f t="shared" si="3"/>
        <v>38</v>
      </c>
      <c r="L8" s="18">
        <f>frq!C8</f>
        <v>1</v>
      </c>
      <c r="M8" s="167">
        <f t="shared" si="4"/>
        <v>37.6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37.6</v>
      </c>
      <c r="R8" s="18">
        <v>0.4</v>
      </c>
    </row>
    <row r="9" spans="1:18">
      <c r="A9" s="8" t="s">
        <v>51</v>
      </c>
      <c r="B9" s="204">
        <f>'[2]17'!B11</f>
        <v>84</v>
      </c>
      <c r="C9" s="205">
        <f>'[2]17'!C11</f>
        <v>0</v>
      </c>
      <c r="D9" s="205">
        <f>'[2]17'!D11</f>
        <v>0</v>
      </c>
      <c r="E9" s="205">
        <f>'[2]17'!E11</f>
        <v>0</v>
      </c>
      <c r="F9" s="15">
        <f t="shared" si="6"/>
        <v>84</v>
      </c>
      <c r="G9" s="204">
        <f>'[2]17'!H11</f>
        <v>38</v>
      </c>
      <c r="H9" s="205">
        <f>'[2]17'!I11</f>
        <v>0</v>
      </c>
      <c r="I9" s="205">
        <f>'[2]17'!J11</f>
        <v>0</v>
      </c>
      <c r="J9" s="205">
        <f>'[2]17'!K11</f>
        <v>0</v>
      </c>
      <c r="K9" s="15">
        <f t="shared" si="3"/>
        <v>38</v>
      </c>
      <c r="L9" s="18">
        <f>frq!C9</f>
        <v>1</v>
      </c>
      <c r="M9" s="167">
        <f t="shared" si="4"/>
        <v>37.6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37.6</v>
      </c>
      <c r="R9" s="18">
        <v>0.4</v>
      </c>
    </row>
    <row r="10" spans="1:18">
      <c r="A10" s="8" t="s">
        <v>52</v>
      </c>
      <c r="B10" s="204">
        <f>'[2]17'!B12</f>
        <v>84</v>
      </c>
      <c r="C10" s="205">
        <f>'[2]17'!C12</f>
        <v>0</v>
      </c>
      <c r="D10" s="205">
        <f>'[2]17'!D12</f>
        <v>0</v>
      </c>
      <c r="E10" s="205">
        <f>'[2]17'!E12</f>
        <v>0</v>
      </c>
      <c r="F10" s="15">
        <f t="shared" si="6"/>
        <v>84</v>
      </c>
      <c r="G10" s="204">
        <f>'[2]17'!H12</f>
        <v>38</v>
      </c>
      <c r="H10" s="205">
        <f>'[2]17'!I12</f>
        <v>0</v>
      </c>
      <c r="I10" s="205">
        <f>'[2]17'!J12</f>
        <v>0</v>
      </c>
      <c r="J10" s="205">
        <f>'[2]17'!K12</f>
        <v>0</v>
      </c>
      <c r="K10" s="15">
        <f t="shared" si="3"/>
        <v>38</v>
      </c>
      <c r="L10" s="18">
        <f>frq!C10</f>
        <v>1</v>
      </c>
      <c r="M10" s="167">
        <f t="shared" si="4"/>
        <v>37.6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37.6</v>
      </c>
      <c r="R10" s="18">
        <v>0.4</v>
      </c>
    </row>
    <row r="11" spans="1:18">
      <c r="A11" s="8" t="s">
        <v>53</v>
      </c>
      <c r="B11" s="204">
        <f>'[2]17'!B13</f>
        <v>84</v>
      </c>
      <c r="C11" s="205">
        <f>'[2]17'!C13</f>
        <v>0</v>
      </c>
      <c r="D11" s="205">
        <f>'[2]17'!D13</f>
        <v>0</v>
      </c>
      <c r="E11" s="205">
        <f>'[2]17'!E13</f>
        <v>0</v>
      </c>
      <c r="F11" s="15">
        <f t="shared" si="6"/>
        <v>84</v>
      </c>
      <c r="G11" s="204">
        <f>'[2]17'!H13</f>
        <v>38</v>
      </c>
      <c r="H11" s="205">
        <f>'[2]17'!I13</f>
        <v>0</v>
      </c>
      <c r="I11" s="205">
        <f>'[2]17'!J13</f>
        <v>0</v>
      </c>
      <c r="J11" s="205">
        <f>'[2]17'!K13</f>
        <v>0</v>
      </c>
      <c r="K11" s="15">
        <f t="shared" si="3"/>
        <v>38</v>
      </c>
      <c r="L11" s="18">
        <f>frq!C11</f>
        <v>1</v>
      </c>
      <c r="M11" s="167">
        <f t="shared" si="4"/>
        <v>37.6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37.6</v>
      </c>
      <c r="R11" s="18">
        <v>0.4</v>
      </c>
    </row>
    <row r="12" spans="1:18">
      <c r="A12" s="8" t="s">
        <v>54</v>
      </c>
      <c r="B12" s="204">
        <f>'[2]17'!B14</f>
        <v>84</v>
      </c>
      <c r="C12" s="205">
        <f>'[2]17'!C14</f>
        <v>0</v>
      </c>
      <c r="D12" s="205">
        <f>'[2]17'!D14</f>
        <v>0</v>
      </c>
      <c r="E12" s="205">
        <f>'[2]17'!E14</f>
        <v>0</v>
      </c>
      <c r="F12" s="15">
        <f t="shared" si="6"/>
        <v>84</v>
      </c>
      <c r="G12" s="204">
        <f>'[2]17'!H14</f>
        <v>38</v>
      </c>
      <c r="H12" s="205">
        <f>'[2]17'!I14</f>
        <v>0</v>
      </c>
      <c r="I12" s="205">
        <f>'[2]17'!J14</f>
        <v>0</v>
      </c>
      <c r="J12" s="205">
        <f>'[2]17'!K14</f>
        <v>0</v>
      </c>
      <c r="K12" s="15">
        <f t="shared" si="3"/>
        <v>38</v>
      </c>
      <c r="L12" s="18">
        <f>frq!C12</f>
        <v>1</v>
      </c>
      <c r="M12" s="167">
        <f t="shared" si="4"/>
        <v>37.6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37.6</v>
      </c>
      <c r="R12" s="18">
        <v>0.4</v>
      </c>
    </row>
    <row r="13" spans="1:18">
      <c r="A13" s="8" t="s">
        <v>55</v>
      </c>
      <c r="B13" s="204">
        <f>'[2]17'!B15</f>
        <v>84</v>
      </c>
      <c r="C13" s="205">
        <f>'[2]17'!C15</f>
        <v>0</v>
      </c>
      <c r="D13" s="205">
        <f>'[2]17'!D15</f>
        <v>0</v>
      </c>
      <c r="E13" s="205">
        <f>'[2]17'!E15</f>
        <v>0</v>
      </c>
      <c r="F13" s="15">
        <f t="shared" si="6"/>
        <v>84</v>
      </c>
      <c r="G13" s="204">
        <f>'[2]17'!H15</f>
        <v>38</v>
      </c>
      <c r="H13" s="205">
        <f>'[2]17'!I15</f>
        <v>0</v>
      </c>
      <c r="I13" s="205">
        <f>'[2]17'!J15</f>
        <v>0</v>
      </c>
      <c r="J13" s="205">
        <f>'[2]17'!K15</f>
        <v>0</v>
      </c>
      <c r="K13" s="15">
        <f t="shared" si="3"/>
        <v>38</v>
      </c>
      <c r="L13" s="18">
        <f>frq!C13</f>
        <v>1</v>
      </c>
      <c r="M13" s="167">
        <f t="shared" si="4"/>
        <v>37.6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37.6</v>
      </c>
      <c r="R13" s="18">
        <v>0.4</v>
      </c>
    </row>
    <row r="14" spans="1:18">
      <c r="A14" s="8" t="s">
        <v>56</v>
      </c>
      <c r="B14" s="204">
        <f>'[2]17'!B16</f>
        <v>84</v>
      </c>
      <c r="C14" s="205">
        <f>'[2]17'!C16</f>
        <v>0</v>
      </c>
      <c r="D14" s="205">
        <f>'[2]17'!D16</f>
        <v>0</v>
      </c>
      <c r="E14" s="205">
        <f>'[2]17'!E16</f>
        <v>0</v>
      </c>
      <c r="F14" s="15">
        <f t="shared" si="6"/>
        <v>84</v>
      </c>
      <c r="G14" s="204">
        <f>'[2]17'!H16</f>
        <v>38</v>
      </c>
      <c r="H14" s="205">
        <f>'[2]17'!I16</f>
        <v>0</v>
      </c>
      <c r="I14" s="205">
        <f>'[2]17'!J16</f>
        <v>0</v>
      </c>
      <c r="J14" s="205">
        <f>'[2]17'!K16</f>
        <v>0</v>
      </c>
      <c r="K14" s="15">
        <f t="shared" si="3"/>
        <v>38</v>
      </c>
      <c r="L14" s="18">
        <f>frq!C14</f>
        <v>1</v>
      </c>
      <c r="M14" s="167">
        <f t="shared" si="4"/>
        <v>37.6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37.6</v>
      </c>
      <c r="R14" s="18">
        <v>0.4</v>
      </c>
    </row>
    <row r="15" spans="1:18">
      <c r="A15" s="8" t="s">
        <v>57</v>
      </c>
      <c r="B15" s="204">
        <f>'[2]17'!B17</f>
        <v>84</v>
      </c>
      <c r="C15" s="205">
        <f>'[2]17'!C17</f>
        <v>0</v>
      </c>
      <c r="D15" s="205">
        <f>'[2]17'!D17</f>
        <v>0</v>
      </c>
      <c r="E15" s="205">
        <f>'[2]17'!E17</f>
        <v>0</v>
      </c>
      <c r="F15" s="15">
        <f t="shared" si="6"/>
        <v>84</v>
      </c>
      <c r="G15" s="204">
        <f>'[2]17'!H17</f>
        <v>38</v>
      </c>
      <c r="H15" s="205">
        <f>'[2]17'!I17</f>
        <v>0</v>
      </c>
      <c r="I15" s="205">
        <f>'[2]17'!J17</f>
        <v>0</v>
      </c>
      <c r="J15" s="205">
        <f>'[2]17'!K17</f>
        <v>0</v>
      </c>
      <c r="K15" s="15">
        <f t="shared" si="3"/>
        <v>38</v>
      </c>
      <c r="L15" s="18">
        <f>frq!C15</f>
        <v>1</v>
      </c>
      <c r="M15" s="167">
        <f t="shared" si="4"/>
        <v>37.6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37.6</v>
      </c>
      <c r="R15" s="18">
        <v>0.4</v>
      </c>
    </row>
    <row r="16" spans="1:18">
      <c r="A16" s="8" t="s">
        <v>58</v>
      </c>
      <c r="B16" s="204">
        <f>'[2]17'!B18</f>
        <v>84</v>
      </c>
      <c r="C16" s="205">
        <f>'[2]17'!C18</f>
        <v>0</v>
      </c>
      <c r="D16" s="205">
        <f>'[2]17'!D18</f>
        <v>0</v>
      </c>
      <c r="E16" s="205">
        <f>'[2]17'!E18</f>
        <v>0</v>
      </c>
      <c r="F16" s="15">
        <f t="shared" si="6"/>
        <v>84</v>
      </c>
      <c r="G16" s="204">
        <f>'[2]17'!H18</f>
        <v>38</v>
      </c>
      <c r="H16" s="205">
        <f>'[2]17'!I18</f>
        <v>0</v>
      </c>
      <c r="I16" s="205">
        <f>'[2]17'!J18</f>
        <v>0</v>
      </c>
      <c r="J16" s="205">
        <f>'[2]17'!K18</f>
        <v>0</v>
      </c>
      <c r="K16" s="15">
        <f t="shared" si="3"/>
        <v>38</v>
      </c>
      <c r="L16" s="18">
        <f>frq!C16</f>
        <v>1</v>
      </c>
      <c r="M16" s="167">
        <f t="shared" si="4"/>
        <v>37.6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37.6</v>
      </c>
      <c r="R16" s="18">
        <v>0.4</v>
      </c>
    </row>
    <row r="17" spans="1:18">
      <c r="A17" s="8" t="s">
        <v>59</v>
      </c>
      <c r="B17" s="204">
        <f>'[2]17'!B19</f>
        <v>84</v>
      </c>
      <c r="C17" s="205">
        <f>'[2]17'!C19</f>
        <v>0</v>
      </c>
      <c r="D17" s="205">
        <f>'[2]17'!D19</f>
        <v>0</v>
      </c>
      <c r="E17" s="205">
        <f>'[2]17'!E19</f>
        <v>0</v>
      </c>
      <c r="F17" s="15">
        <f t="shared" si="6"/>
        <v>84</v>
      </c>
      <c r="G17" s="204">
        <f>'[2]17'!H19</f>
        <v>38</v>
      </c>
      <c r="H17" s="205">
        <f>'[2]17'!I19</f>
        <v>0</v>
      </c>
      <c r="I17" s="205">
        <f>'[2]17'!J19</f>
        <v>0</v>
      </c>
      <c r="J17" s="205">
        <f>'[2]17'!K19</f>
        <v>0</v>
      </c>
      <c r="K17" s="15">
        <f t="shared" si="3"/>
        <v>38</v>
      </c>
      <c r="L17" s="18">
        <f>frq!C17</f>
        <v>1</v>
      </c>
      <c r="M17" s="167">
        <f t="shared" si="4"/>
        <v>37.6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37.6</v>
      </c>
      <c r="R17" s="18">
        <v>0.4</v>
      </c>
    </row>
    <row r="18" spans="1:18">
      <c r="A18" s="8" t="s">
        <v>60</v>
      </c>
      <c r="B18" s="204">
        <f>'[2]17'!B20</f>
        <v>84</v>
      </c>
      <c r="C18" s="205">
        <f>'[2]17'!C20</f>
        <v>0</v>
      </c>
      <c r="D18" s="205">
        <f>'[2]17'!D20</f>
        <v>0</v>
      </c>
      <c r="E18" s="205">
        <f>'[2]17'!E20</f>
        <v>0</v>
      </c>
      <c r="F18" s="15">
        <f t="shared" si="6"/>
        <v>84</v>
      </c>
      <c r="G18" s="204">
        <f>'[2]17'!H20</f>
        <v>38</v>
      </c>
      <c r="H18" s="205">
        <f>'[2]17'!I20</f>
        <v>0</v>
      </c>
      <c r="I18" s="205">
        <f>'[2]17'!J20</f>
        <v>0</v>
      </c>
      <c r="J18" s="205">
        <f>'[2]17'!K20</f>
        <v>0</v>
      </c>
      <c r="K18" s="15">
        <f t="shared" si="3"/>
        <v>38</v>
      </c>
      <c r="L18" s="18">
        <f>frq!C18</f>
        <v>1</v>
      </c>
      <c r="M18" s="167">
        <f t="shared" si="4"/>
        <v>37.6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37.6</v>
      </c>
      <c r="R18" s="18">
        <v>0.4</v>
      </c>
    </row>
    <row r="19" spans="1:18">
      <c r="A19" s="8" t="s">
        <v>61</v>
      </c>
      <c r="B19" s="204">
        <f>'[2]17'!B21</f>
        <v>84</v>
      </c>
      <c r="C19" s="205">
        <f>'[2]17'!C21</f>
        <v>0</v>
      </c>
      <c r="D19" s="205">
        <f>'[2]17'!D21</f>
        <v>0</v>
      </c>
      <c r="E19" s="205">
        <f>'[2]17'!E21</f>
        <v>0</v>
      </c>
      <c r="F19" s="15">
        <f t="shared" si="6"/>
        <v>84</v>
      </c>
      <c r="G19" s="204">
        <f>'[2]17'!H21</f>
        <v>38</v>
      </c>
      <c r="H19" s="205">
        <f>'[2]17'!I21</f>
        <v>0</v>
      </c>
      <c r="I19" s="205">
        <f>'[2]17'!J21</f>
        <v>0</v>
      </c>
      <c r="J19" s="205">
        <f>'[2]17'!K21</f>
        <v>0</v>
      </c>
      <c r="K19" s="15">
        <f t="shared" si="3"/>
        <v>38</v>
      </c>
      <c r="L19" s="18">
        <f>frq!C19</f>
        <v>1</v>
      </c>
      <c r="M19" s="167">
        <f t="shared" si="4"/>
        <v>37.6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37.6</v>
      </c>
      <c r="R19" s="18">
        <v>0.4</v>
      </c>
    </row>
    <row r="20" spans="1:18">
      <c r="A20" s="8" t="s">
        <v>62</v>
      </c>
      <c r="B20" s="204">
        <f>'[2]17'!B22</f>
        <v>84</v>
      </c>
      <c r="C20" s="205">
        <f>'[2]17'!C22</f>
        <v>0</v>
      </c>
      <c r="D20" s="205">
        <f>'[2]17'!D22</f>
        <v>0</v>
      </c>
      <c r="E20" s="205">
        <f>'[2]17'!E22</f>
        <v>0</v>
      </c>
      <c r="F20" s="15">
        <f t="shared" si="6"/>
        <v>84</v>
      </c>
      <c r="G20" s="204">
        <f>'[2]17'!H22</f>
        <v>38</v>
      </c>
      <c r="H20" s="205">
        <f>'[2]17'!I22</f>
        <v>0</v>
      </c>
      <c r="I20" s="205">
        <f>'[2]17'!J22</f>
        <v>0</v>
      </c>
      <c r="J20" s="205">
        <f>'[2]17'!K22</f>
        <v>0</v>
      </c>
      <c r="K20" s="15">
        <f t="shared" si="3"/>
        <v>38</v>
      </c>
      <c r="L20" s="18">
        <f>frq!C20</f>
        <v>1</v>
      </c>
      <c r="M20" s="167">
        <f t="shared" si="4"/>
        <v>37.6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37.6</v>
      </c>
      <c r="R20" s="18">
        <v>0.4</v>
      </c>
    </row>
    <row r="21" spans="1:18">
      <c r="A21" s="8" t="s">
        <v>63</v>
      </c>
      <c r="B21" s="204">
        <f>'[2]17'!B23</f>
        <v>84</v>
      </c>
      <c r="C21" s="205">
        <f>'[2]17'!C23</f>
        <v>0</v>
      </c>
      <c r="D21" s="205">
        <f>'[2]17'!D23</f>
        <v>0</v>
      </c>
      <c r="E21" s="205">
        <f>'[2]17'!E23</f>
        <v>0</v>
      </c>
      <c r="F21" s="15">
        <f t="shared" si="6"/>
        <v>84</v>
      </c>
      <c r="G21" s="204">
        <f>'[2]17'!H23</f>
        <v>38</v>
      </c>
      <c r="H21" s="205">
        <f>'[2]17'!I23</f>
        <v>0</v>
      </c>
      <c r="I21" s="205">
        <f>'[2]17'!J23</f>
        <v>0</v>
      </c>
      <c r="J21" s="205">
        <f>'[2]17'!K23</f>
        <v>0</v>
      </c>
      <c r="K21" s="15">
        <f t="shared" si="3"/>
        <v>38</v>
      </c>
      <c r="L21" s="18">
        <f>frq!C21</f>
        <v>1</v>
      </c>
      <c r="M21" s="167">
        <f t="shared" si="4"/>
        <v>37.6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37.6</v>
      </c>
      <c r="R21" s="18">
        <v>0.4</v>
      </c>
    </row>
    <row r="22" spans="1:18">
      <c r="A22" s="8" t="s">
        <v>64</v>
      </c>
      <c r="B22" s="204">
        <f>'[2]17'!B24</f>
        <v>84</v>
      </c>
      <c r="C22" s="205">
        <f>'[2]17'!C24</f>
        <v>0</v>
      </c>
      <c r="D22" s="205">
        <f>'[2]17'!D24</f>
        <v>0</v>
      </c>
      <c r="E22" s="205">
        <f>'[2]17'!E24</f>
        <v>0</v>
      </c>
      <c r="F22" s="15">
        <f t="shared" si="6"/>
        <v>84</v>
      </c>
      <c r="G22" s="204">
        <f>'[2]17'!H24</f>
        <v>38</v>
      </c>
      <c r="H22" s="205">
        <f>'[2]17'!I24</f>
        <v>0</v>
      </c>
      <c r="I22" s="205">
        <f>'[2]17'!J24</f>
        <v>0</v>
      </c>
      <c r="J22" s="205">
        <f>'[2]17'!K24</f>
        <v>0</v>
      </c>
      <c r="K22" s="15">
        <f t="shared" si="3"/>
        <v>38</v>
      </c>
      <c r="L22" s="18">
        <f>frq!C22</f>
        <v>1</v>
      </c>
      <c r="M22" s="167">
        <f t="shared" si="4"/>
        <v>37.6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37.6</v>
      </c>
      <c r="R22" s="18">
        <v>0.4</v>
      </c>
    </row>
    <row r="23" spans="1:18">
      <c r="A23" s="8" t="s">
        <v>65</v>
      </c>
      <c r="B23" s="204">
        <f>'[2]17'!B25</f>
        <v>84</v>
      </c>
      <c r="C23" s="205">
        <f>'[2]17'!C25</f>
        <v>0</v>
      </c>
      <c r="D23" s="205">
        <f>'[2]17'!D25</f>
        <v>0</v>
      </c>
      <c r="E23" s="205">
        <f>'[2]17'!E25</f>
        <v>0</v>
      </c>
      <c r="F23" s="15">
        <f t="shared" si="6"/>
        <v>84</v>
      </c>
      <c r="G23" s="204">
        <f>'[2]17'!H25</f>
        <v>38</v>
      </c>
      <c r="H23" s="205">
        <f>'[2]17'!I25</f>
        <v>0</v>
      </c>
      <c r="I23" s="205">
        <f>'[2]17'!J25</f>
        <v>0</v>
      </c>
      <c r="J23" s="205">
        <f>'[2]17'!K25</f>
        <v>0</v>
      </c>
      <c r="K23" s="15">
        <f t="shared" si="3"/>
        <v>38</v>
      </c>
      <c r="L23" s="18">
        <f>frq!C23</f>
        <v>1</v>
      </c>
      <c r="M23" s="167">
        <f t="shared" si="4"/>
        <v>37.6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37.6</v>
      </c>
      <c r="R23" s="18">
        <v>0.4</v>
      </c>
    </row>
    <row r="24" spans="1:18">
      <c r="A24" s="8" t="s">
        <v>66</v>
      </c>
      <c r="B24" s="204">
        <f>'[2]17'!B26</f>
        <v>84</v>
      </c>
      <c r="C24" s="205">
        <f>'[2]17'!C26</f>
        <v>0</v>
      </c>
      <c r="D24" s="205">
        <f>'[2]17'!D26</f>
        <v>0</v>
      </c>
      <c r="E24" s="205">
        <f>'[2]17'!E26</f>
        <v>0</v>
      </c>
      <c r="F24" s="15">
        <f t="shared" si="6"/>
        <v>84</v>
      </c>
      <c r="G24" s="204">
        <f>'[2]17'!H26</f>
        <v>38</v>
      </c>
      <c r="H24" s="205">
        <f>'[2]17'!I26</f>
        <v>0</v>
      </c>
      <c r="I24" s="205">
        <f>'[2]17'!J26</f>
        <v>0</v>
      </c>
      <c r="J24" s="205">
        <f>'[2]17'!K26</f>
        <v>0</v>
      </c>
      <c r="K24" s="15">
        <f t="shared" si="3"/>
        <v>38</v>
      </c>
      <c r="L24" s="18">
        <f>frq!C24</f>
        <v>1</v>
      </c>
      <c r="M24" s="167">
        <f t="shared" si="4"/>
        <v>37.6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37.6</v>
      </c>
      <c r="R24" s="18">
        <v>0.4</v>
      </c>
    </row>
    <row r="25" spans="1:18">
      <c r="A25" s="8" t="s">
        <v>67</v>
      </c>
      <c r="B25" s="204">
        <f>'[2]17'!B27</f>
        <v>84</v>
      </c>
      <c r="C25" s="205">
        <f>'[2]17'!C27</f>
        <v>0</v>
      </c>
      <c r="D25" s="205">
        <f>'[2]17'!D27</f>
        <v>0</v>
      </c>
      <c r="E25" s="205">
        <f>'[2]17'!E27</f>
        <v>0</v>
      </c>
      <c r="F25" s="15">
        <f t="shared" si="6"/>
        <v>84</v>
      </c>
      <c r="G25" s="204">
        <f>'[2]17'!H27</f>
        <v>38</v>
      </c>
      <c r="H25" s="205">
        <f>'[2]17'!I27</f>
        <v>0</v>
      </c>
      <c r="I25" s="205">
        <f>'[2]17'!J27</f>
        <v>0</v>
      </c>
      <c r="J25" s="205">
        <f>'[2]17'!K27</f>
        <v>0</v>
      </c>
      <c r="K25" s="15">
        <f t="shared" si="3"/>
        <v>38</v>
      </c>
      <c r="L25" s="18">
        <f>frq!C25</f>
        <v>1</v>
      </c>
      <c r="M25" s="167">
        <f t="shared" si="4"/>
        <v>37.6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37.6</v>
      </c>
      <c r="R25" s="18">
        <v>0.4</v>
      </c>
    </row>
    <row r="26" spans="1:18">
      <c r="A26" s="8" t="s">
        <v>68</v>
      </c>
      <c r="B26" s="204">
        <f>'[2]17'!B28</f>
        <v>84</v>
      </c>
      <c r="C26" s="205">
        <f>'[2]17'!C28</f>
        <v>0</v>
      </c>
      <c r="D26" s="205">
        <f>'[2]17'!D28</f>
        <v>0</v>
      </c>
      <c r="E26" s="205">
        <f>'[2]17'!E28</f>
        <v>0</v>
      </c>
      <c r="F26" s="15">
        <f t="shared" si="6"/>
        <v>84</v>
      </c>
      <c r="G26" s="204">
        <f>'[2]17'!H28</f>
        <v>38</v>
      </c>
      <c r="H26" s="205">
        <f>'[2]17'!I28</f>
        <v>0</v>
      </c>
      <c r="I26" s="205">
        <f>'[2]17'!J28</f>
        <v>0</v>
      </c>
      <c r="J26" s="205">
        <f>'[2]17'!K28</f>
        <v>0</v>
      </c>
      <c r="K26" s="15">
        <f t="shared" si="3"/>
        <v>38</v>
      </c>
      <c r="L26" s="18">
        <f>frq!C26</f>
        <v>1</v>
      </c>
      <c r="M26" s="167">
        <f t="shared" si="4"/>
        <v>37.6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37.6</v>
      </c>
      <c r="R26" s="18">
        <v>0.4</v>
      </c>
    </row>
    <row r="27" spans="1:18">
      <c r="A27" s="8" t="s">
        <v>69</v>
      </c>
      <c r="B27" s="204">
        <f>'[2]17'!B29</f>
        <v>84</v>
      </c>
      <c r="C27" s="205">
        <f>'[2]17'!C29</f>
        <v>0</v>
      </c>
      <c r="D27" s="205">
        <f>'[2]17'!D29</f>
        <v>0</v>
      </c>
      <c r="E27" s="205">
        <f>'[2]17'!E29</f>
        <v>0</v>
      </c>
      <c r="F27" s="15">
        <f t="shared" si="6"/>
        <v>84</v>
      </c>
      <c r="G27" s="204">
        <f>'[2]17'!H29</f>
        <v>38</v>
      </c>
      <c r="H27" s="205">
        <f>'[2]17'!I29</f>
        <v>0</v>
      </c>
      <c r="I27" s="205">
        <f>'[2]17'!J29</f>
        <v>0</v>
      </c>
      <c r="J27" s="205">
        <f>'[2]17'!K29</f>
        <v>0</v>
      </c>
      <c r="K27" s="15">
        <f t="shared" si="3"/>
        <v>38</v>
      </c>
      <c r="L27" s="18">
        <f>frq!C27</f>
        <v>1</v>
      </c>
      <c r="M27" s="167">
        <f t="shared" si="4"/>
        <v>37.6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37.6</v>
      </c>
      <c r="R27" s="18">
        <v>0.4</v>
      </c>
    </row>
    <row r="28" spans="1:18">
      <c r="A28" s="8" t="s">
        <v>70</v>
      </c>
      <c r="B28" s="204">
        <f>'[2]17'!B30</f>
        <v>84</v>
      </c>
      <c r="C28" s="205">
        <f>'[2]17'!C30</f>
        <v>0</v>
      </c>
      <c r="D28" s="205">
        <f>'[2]17'!D30</f>
        <v>0</v>
      </c>
      <c r="E28" s="205">
        <f>'[2]17'!E30</f>
        <v>0</v>
      </c>
      <c r="F28" s="15">
        <f t="shared" si="6"/>
        <v>84</v>
      </c>
      <c r="G28" s="204">
        <f>'[2]17'!H30</f>
        <v>38</v>
      </c>
      <c r="H28" s="205">
        <f>'[2]17'!I30</f>
        <v>0</v>
      </c>
      <c r="I28" s="205">
        <f>'[2]17'!J30</f>
        <v>0</v>
      </c>
      <c r="J28" s="205">
        <f>'[2]17'!K30</f>
        <v>0</v>
      </c>
      <c r="K28" s="15">
        <f t="shared" si="3"/>
        <v>38</v>
      </c>
      <c r="L28" s="18">
        <f>frq!C28</f>
        <v>1</v>
      </c>
      <c r="M28" s="167">
        <f t="shared" si="4"/>
        <v>37.6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37.6</v>
      </c>
      <c r="R28" s="18">
        <v>0.4</v>
      </c>
    </row>
    <row r="29" spans="1:18">
      <c r="A29" s="8" t="s">
        <v>71</v>
      </c>
      <c r="B29" s="204">
        <f>'[2]17'!B31</f>
        <v>84</v>
      </c>
      <c r="C29" s="205">
        <f>'[2]17'!C31</f>
        <v>0</v>
      </c>
      <c r="D29" s="205">
        <f>'[2]17'!D31</f>
        <v>0</v>
      </c>
      <c r="E29" s="205">
        <f>'[2]17'!E31</f>
        <v>0</v>
      </c>
      <c r="F29" s="15">
        <f t="shared" si="6"/>
        <v>84</v>
      </c>
      <c r="G29" s="204">
        <f>'[2]17'!H31</f>
        <v>38</v>
      </c>
      <c r="H29" s="205">
        <f>'[2]17'!I31</f>
        <v>0</v>
      </c>
      <c r="I29" s="205">
        <f>'[2]17'!J31</f>
        <v>0</v>
      </c>
      <c r="J29" s="205">
        <f>'[2]17'!K31</f>
        <v>0</v>
      </c>
      <c r="K29" s="15">
        <f t="shared" si="3"/>
        <v>38</v>
      </c>
      <c r="L29" s="18">
        <f>frq!C29</f>
        <v>1</v>
      </c>
      <c r="M29" s="167">
        <f t="shared" si="4"/>
        <v>37.6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37.6</v>
      </c>
      <c r="R29" s="18">
        <v>0.4</v>
      </c>
    </row>
    <row r="30" spans="1:18">
      <c r="A30" s="8" t="s">
        <v>72</v>
      </c>
      <c r="B30" s="204">
        <f>'[2]17'!B32</f>
        <v>84</v>
      </c>
      <c r="C30" s="205">
        <f>'[2]17'!C32</f>
        <v>0</v>
      </c>
      <c r="D30" s="205">
        <f>'[2]17'!D32</f>
        <v>0</v>
      </c>
      <c r="E30" s="205">
        <f>'[2]17'!E32</f>
        <v>0</v>
      </c>
      <c r="F30" s="15">
        <f t="shared" si="6"/>
        <v>84</v>
      </c>
      <c r="G30" s="204">
        <f>'[2]17'!H32</f>
        <v>38</v>
      </c>
      <c r="H30" s="205">
        <f>'[2]17'!I32</f>
        <v>0</v>
      </c>
      <c r="I30" s="205">
        <f>'[2]17'!J32</f>
        <v>0</v>
      </c>
      <c r="J30" s="205">
        <f>'[2]17'!K32</f>
        <v>0</v>
      </c>
      <c r="K30" s="15">
        <f t="shared" si="3"/>
        <v>38</v>
      </c>
      <c r="L30" s="18">
        <f>frq!C30</f>
        <v>1</v>
      </c>
      <c r="M30" s="167">
        <f t="shared" si="4"/>
        <v>37.6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37.6</v>
      </c>
      <c r="R30" s="18">
        <v>0.4</v>
      </c>
    </row>
    <row r="31" spans="1:18">
      <c r="A31" s="8" t="s">
        <v>73</v>
      </c>
      <c r="B31" s="204">
        <f>'[2]17'!B33</f>
        <v>84</v>
      </c>
      <c r="C31" s="205">
        <f>'[2]17'!C33</f>
        <v>0</v>
      </c>
      <c r="D31" s="205">
        <f>'[2]17'!D33</f>
        <v>0</v>
      </c>
      <c r="E31" s="205">
        <f>'[2]17'!E33</f>
        <v>0</v>
      </c>
      <c r="F31" s="15">
        <f t="shared" si="6"/>
        <v>84</v>
      </c>
      <c r="G31" s="204">
        <f>'[2]17'!H33</f>
        <v>38</v>
      </c>
      <c r="H31" s="205">
        <f>'[2]17'!I33</f>
        <v>0</v>
      </c>
      <c r="I31" s="205">
        <f>'[2]17'!J33</f>
        <v>0</v>
      </c>
      <c r="J31" s="205">
        <f>'[2]17'!K33</f>
        <v>0</v>
      </c>
      <c r="K31" s="15">
        <f t="shared" si="3"/>
        <v>38</v>
      </c>
      <c r="L31" s="18">
        <f>frq!C31</f>
        <v>1</v>
      </c>
      <c r="M31" s="167">
        <f t="shared" si="4"/>
        <v>37.6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37.6</v>
      </c>
      <c r="R31" s="18">
        <v>0.4</v>
      </c>
    </row>
    <row r="32" spans="1:18">
      <c r="A32" s="8" t="s">
        <v>74</v>
      </c>
      <c r="B32" s="204">
        <f>'[2]17'!B34</f>
        <v>84</v>
      </c>
      <c r="C32" s="205">
        <f>'[2]17'!C34</f>
        <v>0</v>
      </c>
      <c r="D32" s="205">
        <f>'[2]17'!D34</f>
        <v>0</v>
      </c>
      <c r="E32" s="205">
        <f>'[2]17'!E34</f>
        <v>0</v>
      </c>
      <c r="F32" s="15">
        <f t="shared" si="6"/>
        <v>84</v>
      </c>
      <c r="G32" s="204">
        <f>'[2]17'!H34</f>
        <v>38</v>
      </c>
      <c r="H32" s="205">
        <f>'[2]17'!I34</f>
        <v>0</v>
      </c>
      <c r="I32" s="205">
        <f>'[2]17'!J34</f>
        <v>0</v>
      </c>
      <c r="J32" s="205">
        <f>'[2]17'!K34</f>
        <v>0</v>
      </c>
      <c r="K32" s="15">
        <f t="shared" si="3"/>
        <v>38</v>
      </c>
      <c r="L32" s="18">
        <f>frq!C32</f>
        <v>1</v>
      </c>
      <c r="M32" s="167">
        <f t="shared" si="4"/>
        <v>37.6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37.6</v>
      </c>
      <c r="R32" s="18">
        <v>0.4</v>
      </c>
    </row>
    <row r="33" spans="1:18">
      <c r="A33" s="8" t="s">
        <v>75</v>
      </c>
      <c r="B33" s="204">
        <f>'[2]17'!B35</f>
        <v>84</v>
      </c>
      <c r="C33" s="205">
        <f>'[2]17'!C35</f>
        <v>0</v>
      </c>
      <c r="D33" s="205">
        <f>'[2]17'!D35</f>
        <v>0</v>
      </c>
      <c r="E33" s="205">
        <f>'[2]17'!E35</f>
        <v>0</v>
      </c>
      <c r="F33" s="15">
        <f t="shared" si="6"/>
        <v>84</v>
      </c>
      <c r="G33" s="204">
        <f>'[2]17'!H35</f>
        <v>38</v>
      </c>
      <c r="H33" s="205">
        <f>'[2]17'!I35</f>
        <v>0</v>
      </c>
      <c r="I33" s="205">
        <f>'[2]17'!J35</f>
        <v>0</v>
      </c>
      <c r="J33" s="205">
        <f>'[2]17'!K35</f>
        <v>0</v>
      </c>
      <c r="K33" s="15">
        <f t="shared" si="3"/>
        <v>38</v>
      </c>
      <c r="L33" s="18">
        <f>frq!C33</f>
        <v>1</v>
      </c>
      <c r="M33" s="167">
        <f t="shared" si="4"/>
        <v>37.6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37.6</v>
      </c>
      <c r="R33" s="18">
        <v>0.4</v>
      </c>
    </row>
    <row r="34" spans="1:18">
      <c r="A34" s="8" t="s">
        <v>76</v>
      </c>
      <c r="B34" s="204">
        <f>'[2]17'!B36</f>
        <v>84</v>
      </c>
      <c r="C34" s="205">
        <f>'[2]17'!C36</f>
        <v>0</v>
      </c>
      <c r="D34" s="205">
        <f>'[2]17'!D36</f>
        <v>0</v>
      </c>
      <c r="E34" s="205">
        <f>'[2]17'!E36</f>
        <v>0</v>
      </c>
      <c r="F34" s="15">
        <f t="shared" si="6"/>
        <v>84</v>
      </c>
      <c r="G34" s="204">
        <f>'[2]17'!H36</f>
        <v>38</v>
      </c>
      <c r="H34" s="205">
        <f>'[2]17'!I36</f>
        <v>0</v>
      </c>
      <c r="I34" s="205">
        <f>'[2]17'!J36</f>
        <v>0</v>
      </c>
      <c r="J34" s="205">
        <f>'[2]17'!K36</f>
        <v>0</v>
      </c>
      <c r="K34" s="15">
        <f t="shared" si="3"/>
        <v>38</v>
      </c>
      <c r="L34" s="18">
        <f>frq!C34</f>
        <v>1</v>
      </c>
      <c r="M34" s="167">
        <f t="shared" si="4"/>
        <v>37.6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37.6</v>
      </c>
      <c r="R34" s="18">
        <v>0.4</v>
      </c>
    </row>
    <row r="35" spans="1:18">
      <c r="A35" s="8" t="s">
        <v>77</v>
      </c>
      <c r="B35" s="204">
        <f>'[2]17'!B37</f>
        <v>84</v>
      </c>
      <c r="C35" s="205">
        <f>'[2]17'!C37</f>
        <v>0</v>
      </c>
      <c r="D35" s="205">
        <f>'[2]17'!D37</f>
        <v>0</v>
      </c>
      <c r="E35" s="205">
        <f>'[2]17'!E37</f>
        <v>0</v>
      </c>
      <c r="F35" s="15">
        <f t="shared" si="6"/>
        <v>84</v>
      </c>
      <c r="G35" s="204">
        <f>'[2]17'!H37</f>
        <v>38</v>
      </c>
      <c r="H35" s="205">
        <f>'[2]17'!I37</f>
        <v>0</v>
      </c>
      <c r="I35" s="205">
        <f>'[2]17'!J37</f>
        <v>0</v>
      </c>
      <c r="J35" s="205">
        <f>'[2]17'!K37</f>
        <v>0</v>
      </c>
      <c r="K35" s="15">
        <f t="shared" si="3"/>
        <v>38</v>
      </c>
      <c r="L35" s="18">
        <f>frq!C35</f>
        <v>1</v>
      </c>
      <c r="M35" s="167">
        <f t="shared" si="4"/>
        <v>37.6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37.6</v>
      </c>
      <c r="R35" s="18">
        <v>0.4</v>
      </c>
    </row>
    <row r="36" spans="1:18">
      <c r="A36" s="8" t="s">
        <v>78</v>
      </c>
      <c r="B36" s="204">
        <f>'[2]17'!B38</f>
        <v>84</v>
      </c>
      <c r="C36" s="205">
        <f>'[2]17'!C38</f>
        <v>0</v>
      </c>
      <c r="D36" s="205">
        <f>'[2]17'!D38</f>
        <v>0</v>
      </c>
      <c r="E36" s="205">
        <f>'[2]17'!E38</f>
        <v>0</v>
      </c>
      <c r="F36" s="15">
        <f t="shared" si="6"/>
        <v>84</v>
      </c>
      <c r="G36" s="204">
        <f>'[2]17'!H38</f>
        <v>38</v>
      </c>
      <c r="H36" s="205">
        <f>'[2]17'!I38</f>
        <v>0</v>
      </c>
      <c r="I36" s="205">
        <f>'[2]17'!J38</f>
        <v>0</v>
      </c>
      <c r="J36" s="205">
        <f>'[2]17'!K38</f>
        <v>0</v>
      </c>
      <c r="K36" s="15">
        <f t="shared" si="3"/>
        <v>38</v>
      </c>
      <c r="L36" s="18">
        <f>frq!C36</f>
        <v>1</v>
      </c>
      <c r="M36" s="167">
        <f t="shared" si="4"/>
        <v>37.6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37.6</v>
      </c>
      <c r="R36" s="18">
        <v>0.4</v>
      </c>
    </row>
    <row r="37" spans="1:18">
      <c r="A37" s="8" t="s">
        <v>79</v>
      </c>
      <c r="B37" s="204">
        <f>'[2]17'!B39</f>
        <v>84</v>
      </c>
      <c r="C37" s="205">
        <f>'[2]17'!C39</f>
        <v>0</v>
      </c>
      <c r="D37" s="205">
        <f>'[2]17'!D39</f>
        <v>0</v>
      </c>
      <c r="E37" s="205">
        <f>'[2]17'!E39</f>
        <v>0</v>
      </c>
      <c r="F37" s="15">
        <f t="shared" si="6"/>
        <v>84</v>
      </c>
      <c r="G37" s="204">
        <f>'[2]17'!H39</f>
        <v>38</v>
      </c>
      <c r="H37" s="205">
        <f>'[2]17'!I39</f>
        <v>0</v>
      </c>
      <c r="I37" s="205">
        <f>'[2]17'!J39</f>
        <v>0</v>
      </c>
      <c r="J37" s="205">
        <f>'[2]17'!K39</f>
        <v>0</v>
      </c>
      <c r="K37" s="15">
        <f t="shared" si="3"/>
        <v>38</v>
      </c>
      <c r="L37" s="18">
        <f>frq!C37</f>
        <v>1</v>
      </c>
      <c r="M37" s="167">
        <f t="shared" si="4"/>
        <v>37.6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37.6</v>
      </c>
      <c r="R37" s="18">
        <v>0.4</v>
      </c>
    </row>
    <row r="38" spans="1:18">
      <c r="A38" s="8" t="s">
        <v>80</v>
      </c>
      <c r="B38" s="204">
        <f>'[2]17'!B40</f>
        <v>84</v>
      </c>
      <c r="C38" s="205">
        <f>'[2]17'!C40</f>
        <v>0</v>
      </c>
      <c r="D38" s="205">
        <f>'[2]17'!D40</f>
        <v>0</v>
      </c>
      <c r="E38" s="205">
        <f>'[2]17'!E40</f>
        <v>0</v>
      </c>
      <c r="F38" s="15">
        <f t="shared" si="6"/>
        <v>84</v>
      </c>
      <c r="G38" s="204">
        <f>'[2]17'!H40</f>
        <v>38</v>
      </c>
      <c r="H38" s="205">
        <f>'[2]17'!I40</f>
        <v>0</v>
      </c>
      <c r="I38" s="205">
        <f>'[2]17'!J40</f>
        <v>0</v>
      </c>
      <c r="J38" s="205">
        <f>'[2]17'!K40</f>
        <v>0</v>
      </c>
      <c r="K38" s="15">
        <f t="shared" si="3"/>
        <v>38</v>
      </c>
      <c r="L38" s="18">
        <f>frq!C38</f>
        <v>1</v>
      </c>
      <c r="M38" s="167">
        <f t="shared" si="4"/>
        <v>37.6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37.6</v>
      </c>
      <c r="R38" s="18">
        <v>0.4</v>
      </c>
    </row>
    <row r="39" spans="1:18">
      <c r="A39" s="8" t="s">
        <v>81</v>
      </c>
      <c r="B39" s="204">
        <f>'[2]17'!B41</f>
        <v>84</v>
      </c>
      <c r="C39" s="205">
        <f>'[2]17'!C41</f>
        <v>0</v>
      </c>
      <c r="D39" s="205">
        <f>'[2]17'!D41</f>
        <v>0</v>
      </c>
      <c r="E39" s="205">
        <f>'[2]17'!E41</f>
        <v>0</v>
      </c>
      <c r="F39" s="15">
        <f t="shared" si="6"/>
        <v>84</v>
      </c>
      <c r="G39" s="204">
        <f>'[2]17'!H41</f>
        <v>38</v>
      </c>
      <c r="H39" s="205">
        <f>'[2]17'!I41</f>
        <v>0</v>
      </c>
      <c r="I39" s="205">
        <f>'[2]17'!J41</f>
        <v>0</v>
      </c>
      <c r="J39" s="205">
        <f>'[2]17'!K41</f>
        <v>0</v>
      </c>
      <c r="K39" s="15">
        <f t="shared" si="3"/>
        <v>38</v>
      </c>
      <c r="L39" s="18">
        <f>frq!C39</f>
        <v>1</v>
      </c>
      <c r="M39" s="167">
        <f t="shared" si="4"/>
        <v>37.299999999999997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37.299999999999997</v>
      </c>
      <c r="R39" s="18">
        <v>0.7</v>
      </c>
    </row>
    <row r="40" spans="1:18">
      <c r="A40" s="8" t="s">
        <v>82</v>
      </c>
      <c r="B40" s="204">
        <f>'[2]17'!B42</f>
        <v>84</v>
      </c>
      <c r="C40" s="205">
        <f>'[2]17'!C42</f>
        <v>0</v>
      </c>
      <c r="D40" s="205">
        <f>'[2]17'!D42</f>
        <v>0</v>
      </c>
      <c r="E40" s="205">
        <f>'[2]17'!E42</f>
        <v>0</v>
      </c>
      <c r="F40" s="15">
        <f t="shared" si="6"/>
        <v>84</v>
      </c>
      <c r="G40" s="204">
        <f>'[2]17'!H42</f>
        <v>38</v>
      </c>
      <c r="H40" s="205">
        <f>'[2]17'!I42</f>
        <v>0</v>
      </c>
      <c r="I40" s="205">
        <f>'[2]17'!J42</f>
        <v>0</v>
      </c>
      <c r="J40" s="205">
        <f>'[2]17'!K42</f>
        <v>0</v>
      </c>
      <c r="K40" s="15">
        <f t="shared" si="3"/>
        <v>38</v>
      </c>
      <c r="L40" s="18">
        <f>frq!C40</f>
        <v>1</v>
      </c>
      <c r="M40" s="167">
        <f t="shared" si="4"/>
        <v>37.299999999999997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37.299999999999997</v>
      </c>
      <c r="R40" s="18">
        <v>0.7</v>
      </c>
    </row>
    <row r="41" spans="1:18">
      <c r="A41" s="8" t="s">
        <v>83</v>
      </c>
      <c r="B41" s="204">
        <f>'[2]17'!B43</f>
        <v>84</v>
      </c>
      <c r="C41" s="205">
        <f>'[2]17'!C43</f>
        <v>0</v>
      </c>
      <c r="D41" s="205">
        <f>'[2]17'!D43</f>
        <v>0</v>
      </c>
      <c r="E41" s="205">
        <f>'[2]17'!E43</f>
        <v>0</v>
      </c>
      <c r="F41" s="15">
        <f t="shared" si="6"/>
        <v>84</v>
      </c>
      <c r="G41" s="204">
        <f>'[2]17'!H43</f>
        <v>38</v>
      </c>
      <c r="H41" s="205">
        <f>'[2]17'!I43</f>
        <v>0</v>
      </c>
      <c r="I41" s="205">
        <f>'[2]17'!J43</f>
        <v>0</v>
      </c>
      <c r="J41" s="205">
        <f>'[2]17'!K43</f>
        <v>0</v>
      </c>
      <c r="K41" s="15">
        <f t="shared" si="3"/>
        <v>38</v>
      </c>
      <c r="L41" s="18">
        <f>frq!C41</f>
        <v>1</v>
      </c>
      <c r="M41" s="167">
        <f t="shared" si="4"/>
        <v>37.299999999999997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37.299999999999997</v>
      </c>
      <c r="R41" s="18">
        <v>0.7</v>
      </c>
    </row>
    <row r="42" spans="1:18">
      <c r="A42" s="8" t="s">
        <v>84</v>
      </c>
      <c r="B42" s="204">
        <f>'[2]17'!B44</f>
        <v>84</v>
      </c>
      <c r="C42" s="205">
        <f>'[2]17'!C44</f>
        <v>0</v>
      </c>
      <c r="D42" s="205">
        <f>'[2]17'!D44</f>
        <v>0</v>
      </c>
      <c r="E42" s="205">
        <f>'[2]17'!E44</f>
        <v>0</v>
      </c>
      <c r="F42" s="15">
        <f t="shared" si="6"/>
        <v>84</v>
      </c>
      <c r="G42" s="204">
        <f>'[2]17'!H44</f>
        <v>38</v>
      </c>
      <c r="H42" s="205">
        <f>'[2]17'!I44</f>
        <v>0</v>
      </c>
      <c r="I42" s="205">
        <f>'[2]17'!J44</f>
        <v>0</v>
      </c>
      <c r="J42" s="205">
        <f>'[2]17'!K44</f>
        <v>0</v>
      </c>
      <c r="K42" s="15">
        <f t="shared" si="3"/>
        <v>38</v>
      </c>
      <c r="L42" s="18">
        <f>frq!C42</f>
        <v>1</v>
      </c>
      <c r="M42" s="167">
        <f t="shared" si="4"/>
        <v>37.299999999999997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37.299999999999997</v>
      </c>
      <c r="R42" s="18">
        <v>0.7</v>
      </c>
    </row>
    <row r="43" spans="1:18">
      <c r="A43" s="8" t="s">
        <v>85</v>
      </c>
      <c r="B43" s="204">
        <f>'[2]17'!B45</f>
        <v>84</v>
      </c>
      <c r="C43" s="205">
        <f>'[2]17'!C45</f>
        <v>0</v>
      </c>
      <c r="D43" s="205">
        <f>'[2]17'!D45</f>
        <v>0</v>
      </c>
      <c r="E43" s="205">
        <f>'[2]17'!E45</f>
        <v>0</v>
      </c>
      <c r="F43" s="15">
        <f t="shared" si="6"/>
        <v>84</v>
      </c>
      <c r="G43" s="204">
        <f>'[2]17'!H45</f>
        <v>38</v>
      </c>
      <c r="H43" s="205">
        <f>'[2]17'!I45</f>
        <v>0</v>
      </c>
      <c r="I43" s="205">
        <f>'[2]17'!J45</f>
        <v>0</v>
      </c>
      <c r="J43" s="205">
        <f>'[2]17'!K45</f>
        <v>0</v>
      </c>
      <c r="K43" s="15">
        <f t="shared" si="3"/>
        <v>38</v>
      </c>
      <c r="L43" s="18">
        <f>frq!C43</f>
        <v>1</v>
      </c>
      <c r="M43" s="167">
        <f t="shared" si="4"/>
        <v>37.299999999999997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37.299999999999997</v>
      </c>
      <c r="R43" s="18">
        <v>0.7</v>
      </c>
    </row>
    <row r="44" spans="1:18">
      <c r="A44" s="8" t="s">
        <v>86</v>
      </c>
      <c r="B44" s="204">
        <f>'[2]17'!B46</f>
        <v>84</v>
      </c>
      <c r="C44" s="205">
        <f>'[2]17'!C46</f>
        <v>0</v>
      </c>
      <c r="D44" s="205">
        <f>'[2]17'!D46</f>
        <v>0</v>
      </c>
      <c r="E44" s="205">
        <f>'[2]17'!E46</f>
        <v>0</v>
      </c>
      <c r="F44" s="15">
        <f t="shared" si="6"/>
        <v>84</v>
      </c>
      <c r="G44" s="204">
        <f>'[2]17'!H46</f>
        <v>38</v>
      </c>
      <c r="H44" s="205">
        <f>'[2]17'!I46</f>
        <v>0</v>
      </c>
      <c r="I44" s="205">
        <f>'[2]17'!J46</f>
        <v>0</v>
      </c>
      <c r="J44" s="205">
        <f>'[2]17'!K46</f>
        <v>0</v>
      </c>
      <c r="K44" s="15">
        <f t="shared" si="3"/>
        <v>38</v>
      </c>
      <c r="L44" s="18">
        <f>frq!C44</f>
        <v>1</v>
      </c>
      <c r="M44" s="167">
        <f t="shared" si="4"/>
        <v>37.299999999999997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37.299999999999997</v>
      </c>
      <c r="R44" s="18">
        <v>0.7</v>
      </c>
    </row>
    <row r="45" spans="1:18">
      <c r="A45" s="8" t="s">
        <v>87</v>
      </c>
      <c r="B45" s="204">
        <f>'[2]17'!B47</f>
        <v>84</v>
      </c>
      <c r="C45" s="205">
        <f>'[2]17'!C47</f>
        <v>0</v>
      </c>
      <c r="D45" s="205">
        <f>'[2]17'!D47</f>
        <v>0</v>
      </c>
      <c r="E45" s="205">
        <f>'[2]17'!E47</f>
        <v>0</v>
      </c>
      <c r="F45" s="15">
        <f t="shared" si="6"/>
        <v>84</v>
      </c>
      <c r="G45" s="204">
        <f>'[2]17'!H47</f>
        <v>37</v>
      </c>
      <c r="H45" s="205">
        <f>'[2]17'!I47</f>
        <v>0</v>
      </c>
      <c r="I45" s="205">
        <f>'[2]17'!J47</f>
        <v>0</v>
      </c>
      <c r="J45" s="205">
        <f>'[2]17'!K47</f>
        <v>0</v>
      </c>
      <c r="K45" s="15">
        <f t="shared" si="3"/>
        <v>37</v>
      </c>
      <c r="L45" s="18">
        <f>frq!C45</f>
        <v>1</v>
      </c>
      <c r="M45" s="167">
        <f t="shared" si="4"/>
        <v>36.299999999999997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36.299999999999997</v>
      </c>
      <c r="R45" s="18">
        <v>0.7</v>
      </c>
    </row>
    <row r="46" spans="1:18">
      <c r="A46" s="8" t="s">
        <v>88</v>
      </c>
      <c r="B46" s="204">
        <f>'[2]17'!B48</f>
        <v>84</v>
      </c>
      <c r="C46" s="205">
        <f>'[2]17'!C48</f>
        <v>0</v>
      </c>
      <c r="D46" s="205">
        <f>'[2]17'!D48</f>
        <v>0</v>
      </c>
      <c r="E46" s="205">
        <f>'[2]17'!E48</f>
        <v>0</v>
      </c>
      <c r="F46" s="15">
        <f t="shared" si="6"/>
        <v>84</v>
      </c>
      <c r="G46" s="204">
        <f>'[2]17'!H48</f>
        <v>37</v>
      </c>
      <c r="H46" s="205">
        <f>'[2]17'!I48</f>
        <v>0</v>
      </c>
      <c r="I46" s="205">
        <f>'[2]17'!J48</f>
        <v>0</v>
      </c>
      <c r="J46" s="205">
        <f>'[2]17'!K48</f>
        <v>0</v>
      </c>
      <c r="K46" s="15">
        <f t="shared" si="3"/>
        <v>37</v>
      </c>
      <c r="L46" s="18">
        <f>frq!C46</f>
        <v>1</v>
      </c>
      <c r="M46" s="167">
        <f t="shared" si="4"/>
        <v>36.299999999999997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36.299999999999997</v>
      </c>
      <c r="R46" s="18">
        <v>0.7</v>
      </c>
    </row>
    <row r="47" spans="1:18">
      <c r="A47" s="8" t="s">
        <v>89</v>
      </c>
      <c r="B47" s="204">
        <f>'[2]17'!B49</f>
        <v>84</v>
      </c>
      <c r="C47" s="205">
        <f>'[2]17'!C49</f>
        <v>0</v>
      </c>
      <c r="D47" s="205">
        <f>'[2]17'!D49</f>
        <v>0</v>
      </c>
      <c r="E47" s="205">
        <f>'[2]17'!E49</f>
        <v>0</v>
      </c>
      <c r="F47" s="15">
        <f t="shared" si="6"/>
        <v>84</v>
      </c>
      <c r="G47" s="204">
        <f>'[2]17'!H49</f>
        <v>37</v>
      </c>
      <c r="H47" s="205">
        <f>'[2]17'!I49</f>
        <v>0</v>
      </c>
      <c r="I47" s="205">
        <f>'[2]17'!J49</f>
        <v>0</v>
      </c>
      <c r="J47" s="205">
        <f>'[2]17'!K49</f>
        <v>0</v>
      </c>
      <c r="K47" s="15">
        <f t="shared" si="3"/>
        <v>37</v>
      </c>
      <c r="L47" s="18">
        <f>frq!C47</f>
        <v>1</v>
      </c>
      <c r="M47" s="167">
        <f t="shared" si="4"/>
        <v>36.299999999999997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36.299999999999997</v>
      </c>
      <c r="R47" s="18">
        <v>0.7</v>
      </c>
    </row>
    <row r="48" spans="1:18">
      <c r="A48" s="8" t="s">
        <v>90</v>
      </c>
      <c r="B48" s="204">
        <f>'[2]17'!B50</f>
        <v>84</v>
      </c>
      <c r="C48" s="205">
        <f>'[2]17'!C50</f>
        <v>0</v>
      </c>
      <c r="D48" s="205">
        <f>'[2]17'!D50</f>
        <v>0</v>
      </c>
      <c r="E48" s="205">
        <f>'[2]17'!E50</f>
        <v>0</v>
      </c>
      <c r="F48" s="15">
        <f t="shared" si="6"/>
        <v>84</v>
      </c>
      <c r="G48" s="204">
        <f>'[2]17'!H50</f>
        <v>37</v>
      </c>
      <c r="H48" s="205">
        <f>'[2]17'!I50</f>
        <v>0</v>
      </c>
      <c r="I48" s="205">
        <f>'[2]17'!J50</f>
        <v>0</v>
      </c>
      <c r="J48" s="205">
        <f>'[2]17'!K50</f>
        <v>0</v>
      </c>
      <c r="K48" s="15">
        <f t="shared" si="3"/>
        <v>37</v>
      </c>
      <c r="L48" s="18">
        <f>frq!C48</f>
        <v>1</v>
      </c>
      <c r="M48" s="167">
        <f t="shared" si="4"/>
        <v>36.299999999999997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36.299999999999997</v>
      </c>
      <c r="R48" s="18">
        <v>0.7</v>
      </c>
    </row>
    <row r="49" spans="1:18">
      <c r="A49" s="8" t="s">
        <v>91</v>
      </c>
      <c r="B49" s="204">
        <f>'[2]17'!B51</f>
        <v>84</v>
      </c>
      <c r="C49" s="205">
        <f>'[2]17'!C51</f>
        <v>0</v>
      </c>
      <c r="D49" s="205">
        <f>'[2]17'!D51</f>
        <v>0</v>
      </c>
      <c r="E49" s="205">
        <f>'[2]17'!E51</f>
        <v>0</v>
      </c>
      <c r="F49" s="15">
        <f t="shared" si="6"/>
        <v>84</v>
      </c>
      <c r="G49" s="204">
        <f>'[2]17'!H51</f>
        <v>37</v>
      </c>
      <c r="H49" s="205">
        <f>'[2]17'!I51</f>
        <v>0</v>
      </c>
      <c r="I49" s="205">
        <f>'[2]17'!J51</f>
        <v>0</v>
      </c>
      <c r="J49" s="205">
        <f>'[2]17'!K51</f>
        <v>0</v>
      </c>
      <c r="K49" s="15">
        <f t="shared" si="3"/>
        <v>37</v>
      </c>
      <c r="L49" s="18">
        <f>frq!C49</f>
        <v>1</v>
      </c>
      <c r="M49" s="167">
        <f t="shared" si="4"/>
        <v>36.299999999999997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36.299999999999997</v>
      </c>
      <c r="R49" s="18">
        <v>0.7</v>
      </c>
    </row>
    <row r="50" spans="1:18">
      <c r="A50" s="8" t="s">
        <v>92</v>
      </c>
      <c r="B50" s="204">
        <f>'[2]17'!B52</f>
        <v>84</v>
      </c>
      <c r="C50" s="205">
        <f>'[2]17'!C52</f>
        <v>0</v>
      </c>
      <c r="D50" s="205">
        <f>'[2]17'!D52</f>
        <v>0</v>
      </c>
      <c r="E50" s="205">
        <f>'[2]17'!E52</f>
        <v>0</v>
      </c>
      <c r="F50" s="15">
        <f t="shared" si="6"/>
        <v>84</v>
      </c>
      <c r="G50" s="204">
        <f>'[2]17'!H52</f>
        <v>37</v>
      </c>
      <c r="H50" s="205">
        <f>'[2]17'!I52</f>
        <v>0</v>
      </c>
      <c r="I50" s="205">
        <f>'[2]17'!J52</f>
        <v>0</v>
      </c>
      <c r="J50" s="205">
        <f>'[2]17'!K52</f>
        <v>0</v>
      </c>
      <c r="K50" s="15">
        <f t="shared" si="3"/>
        <v>37</v>
      </c>
      <c r="L50" s="18">
        <f>frq!C50</f>
        <v>1</v>
      </c>
      <c r="M50" s="167">
        <f t="shared" si="4"/>
        <v>36.299999999999997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36.299999999999997</v>
      </c>
      <c r="R50" s="18">
        <v>0.7</v>
      </c>
    </row>
    <row r="51" spans="1:18">
      <c r="A51" s="8" t="s">
        <v>93</v>
      </c>
      <c r="B51" s="204">
        <f>'[2]17'!B53</f>
        <v>84</v>
      </c>
      <c r="C51" s="205">
        <f>'[2]17'!C53</f>
        <v>0</v>
      </c>
      <c r="D51" s="205">
        <f>'[2]17'!D53</f>
        <v>0</v>
      </c>
      <c r="E51" s="205">
        <f>'[2]17'!E53</f>
        <v>0</v>
      </c>
      <c r="F51" s="15">
        <f t="shared" si="6"/>
        <v>84</v>
      </c>
      <c r="G51" s="204">
        <f>'[2]17'!H53</f>
        <v>37</v>
      </c>
      <c r="H51" s="205">
        <f>'[2]17'!I53</f>
        <v>0</v>
      </c>
      <c r="I51" s="205">
        <f>'[2]17'!J53</f>
        <v>0</v>
      </c>
      <c r="J51" s="205">
        <f>'[2]17'!K53</f>
        <v>0</v>
      </c>
      <c r="K51" s="15">
        <f t="shared" si="3"/>
        <v>37</v>
      </c>
      <c r="L51" s="18">
        <f>frq!C51</f>
        <v>1</v>
      </c>
      <c r="M51" s="167">
        <f t="shared" si="4"/>
        <v>36.299999999999997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36.299999999999997</v>
      </c>
      <c r="R51" s="18">
        <v>0.7</v>
      </c>
    </row>
    <row r="52" spans="1:18">
      <c r="A52" s="8" t="s">
        <v>94</v>
      </c>
      <c r="B52" s="204">
        <f>'[2]17'!B54</f>
        <v>84</v>
      </c>
      <c r="C52" s="205">
        <f>'[2]17'!C54</f>
        <v>0</v>
      </c>
      <c r="D52" s="205">
        <f>'[2]17'!D54</f>
        <v>0</v>
      </c>
      <c r="E52" s="205">
        <f>'[2]17'!E54</f>
        <v>0</v>
      </c>
      <c r="F52" s="15">
        <f t="shared" si="6"/>
        <v>84</v>
      </c>
      <c r="G52" s="204">
        <f>'[2]17'!H54</f>
        <v>37</v>
      </c>
      <c r="H52" s="205">
        <f>'[2]17'!I54</f>
        <v>0</v>
      </c>
      <c r="I52" s="205">
        <f>'[2]17'!J54</f>
        <v>0</v>
      </c>
      <c r="J52" s="205">
        <f>'[2]17'!K54</f>
        <v>0</v>
      </c>
      <c r="K52" s="15">
        <f t="shared" si="3"/>
        <v>37</v>
      </c>
      <c r="L52" s="18">
        <f>frq!C52</f>
        <v>1</v>
      </c>
      <c r="M52" s="167">
        <f t="shared" si="4"/>
        <v>36.299999999999997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36.299999999999997</v>
      </c>
      <c r="R52" s="18">
        <v>0.7</v>
      </c>
    </row>
    <row r="53" spans="1:18">
      <c r="A53" s="8" t="s">
        <v>95</v>
      </c>
      <c r="B53" s="204">
        <f>'[2]17'!B55</f>
        <v>84</v>
      </c>
      <c r="C53" s="205">
        <f>'[2]17'!C55</f>
        <v>0</v>
      </c>
      <c r="D53" s="205">
        <f>'[2]17'!D55</f>
        <v>0</v>
      </c>
      <c r="E53" s="205">
        <f>'[2]17'!E55</f>
        <v>0</v>
      </c>
      <c r="F53" s="15">
        <f t="shared" si="6"/>
        <v>84</v>
      </c>
      <c r="G53" s="204">
        <f>'[2]17'!H55</f>
        <v>37</v>
      </c>
      <c r="H53" s="205">
        <f>'[2]17'!I55</f>
        <v>0</v>
      </c>
      <c r="I53" s="205">
        <f>'[2]17'!J55</f>
        <v>0</v>
      </c>
      <c r="J53" s="205">
        <f>'[2]17'!K55</f>
        <v>0</v>
      </c>
      <c r="K53" s="15">
        <f t="shared" si="3"/>
        <v>37</v>
      </c>
      <c r="L53" s="18">
        <f>frq!C53</f>
        <v>1</v>
      </c>
      <c r="M53" s="167">
        <f t="shared" si="4"/>
        <v>36.299999999999997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36.299999999999997</v>
      </c>
      <c r="R53" s="18">
        <v>0.7</v>
      </c>
    </row>
    <row r="54" spans="1:18">
      <c r="A54" s="8" t="s">
        <v>96</v>
      </c>
      <c r="B54" s="204">
        <f>'[2]17'!B56</f>
        <v>84</v>
      </c>
      <c r="C54" s="205">
        <f>'[2]17'!C56</f>
        <v>0</v>
      </c>
      <c r="D54" s="205">
        <f>'[2]17'!D56</f>
        <v>0</v>
      </c>
      <c r="E54" s="205">
        <f>'[2]17'!E56</f>
        <v>0</v>
      </c>
      <c r="F54" s="15">
        <f t="shared" si="6"/>
        <v>84</v>
      </c>
      <c r="G54" s="204">
        <f>'[2]17'!H56</f>
        <v>37</v>
      </c>
      <c r="H54" s="205">
        <f>'[2]17'!I56</f>
        <v>0</v>
      </c>
      <c r="I54" s="205">
        <f>'[2]17'!J56</f>
        <v>0</v>
      </c>
      <c r="J54" s="205">
        <f>'[2]17'!K56</f>
        <v>0</v>
      </c>
      <c r="K54" s="15">
        <f t="shared" si="3"/>
        <v>37</v>
      </c>
      <c r="L54" s="18">
        <f>frq!C54</f>
        <v>1</v>
      </c>
      <c r="M54" s="167">
        <f t="shared" si="4"/>
        <v>36.299999999999997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36.299999999999997</v>
      </c>
      <c r="R54" s="18">
        <v>0.7</v>
      </c>
    </row>
    <row r="55" spans="1:18">
      <c r="A55" s="8" t="s">
        <v>97</v>
      </c>
      <c r="B55" s="204">
        <f>'[2]17'!B57</f>
        <v>84</v>
      </c>
      <c r="C55" s="205">
        <f>'[2]17'!C57</f>
        <v>0</v>
      </c>
      <c r="D55" s="205">
        <f>'[2]17'!D57</f>
        <v>0</v>
      </c>
      <c r="E55" s="205">
        <f>'[2]17'!E57</f>
        <v>0</v>
      </c>
      <c r="F55" s="15">
        <f t="shared" si="6"/>
        <v>84</v>
      </c>
      <c r="G55" s="204">
        <f>'[2]17'!H57</f>
        <v>37</v>
      </c>
      <c r="H55" s="205">
        <f>'[2]17'!I57</f>
        <v>0</v>
      </c>
      <c r="I55" s="205">
        <f>'[2]17'!J57</f>
        <v>0</v>
      </c>
      <c r="J55" s="205">
        <f>'[2]17'!K57</f>
        <v>0</v>
      </c>
      <c r="K55" s="15">
        <f t="shared" si="3"/>
        <v>37</v>
      </c>
      <c r="L55" s="18">
        <f>frq!C55</f>
        <v>1</v>
      </c>
      <c r="M55" s="167">
        <f t="shared" si="4"/>
        <v>36.299999999999997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36.299999999999997</v>
      </c>
      <c r="R55" s="18">
        <v>0.7</v>
      </c>
    </row>
    <row r="56" spans="1:18">
      <c r="A56" s="8" t="s">
        <v>98</v>
      </c>
      <c r="B56" s="204">
        <f>'[2]17'!B58</f>
        <v>84</v>
      </c>
      <c r="C56" s="205">
        <f>'[2]17'!C58</f>
        <v>0</v>
      </c>
      <c r="D56" s="205">
        <f>'[2]17'!D58</f>
        <v>0</v>
      </c>
      <c r="E56" s="205">
        <f>'[2]17'!E58</f>
        <v>0</v>
      </c>
      <c r="F56" s="15">
        <f t="shared" si="6"/>
        <v>84</v>
      </c>
      <c r="G56" s="204">
        <f>'[2]17'!H58</f>
        <v>37</v>
      </c>
      <c r="H56" s="205">
        <f>'[2]17'!I58</f>
        <v>0</v>
      </c>
      <c r="I56" s="205">
        <f>'[2]17'!J58</f>
        <v>0</v>
      </c>
      <c r="J56" s="205">
        <f>'[2]17'!K58</f>
        <v>0</v>
      </c>
      <c r="K56" s="15">
        <f t="shared" si="3"/>
        <v>37</v>
      </c>
      <c r="L56" s="18">
        <f>frq!C56</f>
        <v>1</v>
      </c>
      <c r="M56" s="167">
        <f t="shared" si="4"/>
        <v>36.299999999999997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36.299999999999997</v>
      </c>
      <c r="R56" s="18">
        <v>0.7</v>
      </c>
    </row>
    <row r="57" spans="1:18">
      <c r="A57" s="8" t="s">
        <v>99</v>
      </c>
      <c r="B57" s="204">
        <f>'[2]17'!B59</f>
        <v>84</v>
      </c>
      <c r="C57" s="205">
        <f>'[2]17'!C59</f>
        <v>0</v>
      </c>
      <c r="D57" s="205">
        <f>'[2]17'!D59</f>
        <v>0</v>
      </c>
      <c r="E57" s="205">
        <f>'[2]17'!E59</f>
        <v>0</v>
      </c>
      <c r="F57" s="15">
        <f t="shared" si="6"/>
        <v>84</v>
      </c>
      <c r="G57" s="204">
        <f>'[2]17'!H59</f>
        <v>37</v>
      </c>
      <c r="H57" s="205">
        <f>'[2]17'!I59</f>
        <v>0</v>
      </c>
      <c r="I57" s="205">
        <f>'[2]17'!J59</f>
        <v>0</v>
      </c>
      <c r="J57" s="205">
        <f>'[2]17'!K59</f>
        <v>0</v>
      </c>
      <c r="K57" s="15">
        <f t="shared" si="3"/>
        <v>37</v>
      </c>
      <c r="L57" s="18">
        <f>frq!C57</f>
        <v>1</v>
      </c>
      <c r="M57" s="167">
        <f t="shared" si="4"/>
        <v>36.299999999999997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36.299999999999997</v>
      </c>
      <c r="R57" s="18">
        <v>0.7</v>
      </c>
    </row>
    <row r="58" spans="1:18">
      <c r="A58" s="8" t="s">
        <v>100</v>
      </c>
      <c r="B58" s="204">
        <f>'[2]17'!B60</f>
        <v>84</v>
      </c>
      <c r="C58" s="205">
        <f>'[2]17'!C60</f>
        <v>0</v>
      </c>
      <c r="D58" s="205">
        <f>'[2]17'!D60</f>
        <v>0</v>
      </c>
      <c r="E58" s="205">
        <f>'[2]17'!E60</f>
        <v>0</v>
      </c>
      <c r="F58" s="15">
        <f t="shared" si="6"/>
        <v>84</v>
      </c>
      <c r="G58" s="204">
        <f>'[2]17'!H60</f>
        <v>37</v>
      </c>
      <c r="H58" s="205">
        <f>'[2]17'!I60</f>
        <v>0</v>
      </c>
      <c r="I58" s="205">
        <f>'[2]17'!J60</f>
        <v>0</v>
      </c>
      <c r="J58" s="205">
        <f>'[2]17'!K60</f>
        <v>0</v>
      </c>
      <c r="K58" s="15">
        <f t="shared" si="3"/>
        <v>37</v>
      </c>
      <c r="L58" s="18">
        <f>frq!C58</f>
        <v>1</v>
      </c>
      <c r="M58" s="167">
        <f t="shared" si="4"/>
        <v>36.299999999999997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36.299999999999997</v>
      </c>
      <c r="R58" s="18">
        <v>0.7</v>
      </c>
    </row>
    <row r="59" spans="1:18">
      <c r="A59" s="8" t="s">
        <v>101</v>
      </c>
      <c r="B59" s="204">
        <f>'[2]17'!B61</f>
        <v>84</v>
      </c>
      <c r="C59" s="205">
        <f>'[2]17'!C61</f>
        <v>0</v>
      </c>
      <c r="D59" s="205">
        <f>'[2]17'!D61</f>
        <v>0</v>
      </c>
      <c r="E59" s="205">
        <f>'[2]17'!E61</f>
        <v>0</v>
      </c>
      <c r="F59" s="15">
        <f t="shared" si="6"/>
        <v>84</v>
      </c>
      <c r="G59" s="204">
        <f>'[2]17'!H61</f>
        <v>37</v>
      </c>
      <c r="H59" s="205">
        <f>'[2]17'!I61</f>
        <v>0</v>
      </c>
      <c r="I59" s="205">
        <f>'[2]17'!J61</f>
        <v>0</v>
      </c>
      <c r="J59" s="205">
        <f>'[2]17'!K61</f>
        <v>0</v>
      </c>
      <c r="K59" s="15">
        <f t="shared" si="3"/>
        <v>37</v>
      </c>
      <c r="L59" s="18">
        <f>frq!C59</f>
        <v>1</v>
      </c>
      <c r="M59" s="167">
        <f t="shared" si="4"/>
        <v>36.299999999999997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36.299999999999997</v>
      </c>
      <c r="R59" s="18">
        <v>0.7</v>
      </c>
    </row>
    <row r="60" spans="1:18">
      <c r="A60" s="8" t="s">
        <v>102</v>
      </c>
      <c r="B60" s="204">
        <f>'[2]17'!B62</f>
        <v>84</v>
      </c>
      <c r="C60" s="205">
        <f>'[2]17'!C62</f>
        <v>0</v>
      </c>
      <c r="D60" s="205">
        <f>'[2]17'!D62</f>
        <v>0</v>
      </c>
      <c r="E60" s="205">
        <f>'[2]17'!E62</f>
        <v>0</v>
      </c>
      <c r="F60" s="15">
        <f t="shared" si="6"/>
        <v>84</v>
      </c>
      <c r="G60" s="204">
        <f>'[2]17'!H62</f>
        <v>37</v>
      </c>
      <c r="H60" s="205">
        <f>'[2]17'!I62</f>
        <v>0</v>
      </c>
      <c r="I60" s="205">
        <f>'[2]17'!J62</f>
        <v>0</v>
      </c>
      <c r="J60" s="205">
        <f>'[2]17'!K62</f>
        <v>0</v>
      </c>
      <c r="K60" s="15">
        <f t="shared" si="3"/>
        <v>37</v>
      </c>
      <c r="L60" s="18">
        <f>frq!C60</f>
        <v>1</v>
      </c>
      <c r="M60" s="167">
        <f t="shared" si="4"/>
        <v>36.299999999999997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36.299999999999997</v>
      </c>
      <c r="R60" s="18">
        <v>0.7</v>
      </c>
    </row>
    <row r="61" spans="1:18">
      <c r="A61" s="8" t="s">
        <v>103</v>
      </c>
      <c r="B61" s="204">
        <f>'[2]17'!B63</f>
        <v>84</v>
      </c>
      <c r="C61" s="205">
        <f>'[2]17'!C63</f>
        <v>0</v>
      </c>
      <c r="D61" s="205">
        <f>'[2]17'!D63</f>
        <v>0</v>
      </c>
      <c r="E61" s="205">
        <f>'[2]17'!E63</f>
        <v>0</v>
      </c>
      <c r="F61" s="15">
        <f t="shared" si="6"/>
        <v>84</v>
      </c>
      <c r="G61" s="204">
        <f>'[2]17'!H63</f>
        <v>37</v>
      </c>
      <c r="H61" s="205">
        <f>'[2]17'!I63</f>
        <v>0</v>
      </c>
      <c r="I61" s="205">
        <f>'[2]17'!J63</f>
        <v>0</v>
      </c>
      <c r="J61" s="205">
        <f>'[2]17'!K63</f>
        <v>0</v>
      </c>
      <c r="K61" s="15">
        <f t="shared" si="3"/>
        <v>37</v>
      </c>
      <c r="L61" s="18">
        <f>frq!C61</f>
        <v>1</v>
      </c>
      <c r="M61" s="167">
        <f t="shared" si="4"/>
        <v>36.299999999999997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36.299999999999997</v>
      </c>
      <c r="R61" s="18">
        <v>0.7</v>
      </c>
    </row>
    <row r="62" spans="1:18">
      <c r="A62" s="8" t="s">
        <v>104</v>
      </c>
      <c r="B62" s="204">
        <f>'[2]17'!B64</f>
        <v>84</v>
      </c>
      <c r="C62" s="205">
        <f>'[2]17'!C64</f>
        <v>0</v>
      </c>
      <c r="D62" s="205">
        <f>'[2]17'!D64</f>
        <v>0</v>
      </c>
      <c r="E62" s="205">
        <f>'[2]17'!E64</f>
        <v>0</v>
      </c>
      <c r="F62" s="15">
        <f t="shared" si="6"/>
        <v>84</v>
      </c>
      <c r="G62" s="204">
        <f>'[2]17'!H64</f>
        <v>37</v>
      </c>
      <c r="H62" s="205">
        <f>'[2]17'!I64</f>
        <v>0</v>
      </c>
      <c r="I62" s="205">
        <f>'[2]17'!J64</f>
        <v>0</v>
      </c>
      <c r="J62" s="205">
        <f>'[2]17'!K64</f>
        <v>0</v>
      </c>
      <c r="K62" s="15">
        <f t="shared" si="3"/>
        <v>37</v>
      </c>
      <c r="L62" s="18">
        <f>frq!C62</f>
        <v>1</v>
      </c>
      <c r="M62" s="167">
        <f t="shared" si="4"/>
        <v>36.299999999999997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36.299999999999997</v>
      </c>
      <c r="R62" s="18">
        <v>0.7</v>
      </c>
    </row>
    <row r="63" spans="1:18">
      <c r="A63" s="8" t="s">
        <v>105</v>
      </c>
      <c r="B63" s="204">
        <f>'[2]17'!B65</f>
        <v>84</v>
      </c>
      <c r="C63" s="205">
        <f>'[2]17'!C65</f>
        <v>0</v>
      </c>
      <c r="D63" s="205">
        <f>'[2]17'!D65</f>
        <v>0</v>
      </c>
      <c r="E63" s="205">
        <f>'[2]17'!E65</f>
        <v>0</v>
      </c>
      <c r="F63" s="15">
        <f t="shared" si="6"/>
        <v>84</v>
      </c>
      <c r="G63" s="204">
        <f>'[2]17'!H65</f>
        <v>38</v>
      </c>
      <c r="H63" s="205">
        <f>'[2]17'!I65</f>
        <v>0</v>
      </c>
      <c r="I63" s="205">
        <f>'[2]17'!J65</f>
        <v>0</v>
      </c>
      <c r="J63" s="205">
        <f>'[2]17'!K65</f>
        <v>0</v>
      </c>
      <c r="K63" s="15">
        <f t="shared" si="3"/>
        <v>38</v>
      </c>
      <c r="L63" s="18">
        <f>frq!C63</f>
        <v>1</v>
      </c>
      <c r="M63" s="167">
        <f t="shared" si="4"/>
        <v>37.299999999999997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37.299999999999997</v>
      </c>
      <c r="R63" s="18">
        <v>0.7</v>
      </c>
    </row>
    <row r="64" spans="1:18">
      <c r="A64" s="8" t="s">
        <v>106</v>
      </c>
      <c r="B64" s="204">
        <f>'[2]17'!B66</f>
        <v>84</v>
      </c>
      <c r="C64" s="205">
        <f>'[2]17'!C66</f>
        <v>0</v>
      </c>
      <c r="D64" s="205">
        <f>'[2]17'!D66</f>
        <v>0</v>
      </c>
      <c r="E64" s="205">
        <f>'[2]17'!E66</f>
        <v>0</v>
      </c>
      <c r="F64" s="15">
        <f t="shared" si="6"/>
        <v>84</v>
      </c>
      <c r="G64" s="204">
        <f>'[2]17'!H66</f>
        <v>38</v>
      </c>
      <c r="H64" s="205">
        <f>'[2]17'!I66</f>
        <v>0</v>
      </c>
      <c r="I64" s="205">
        <f>'[2]17'!J66</f>
        <v>0</v>
      </c>
      <c r="J64" s="205">
        <f>'[2]17'!K66</f>
        <v>0</v>
      </c>
      <c r="K64" s="15">
        <f t="shared" si="3"/>
        <v>38</v>
      </c>
      <c r="L64" s="18">
        <f>frq!C64</f>
        <v>1</v>
      </c>
      <c r="M64" s="167">
        <f t="shared" si="4"/>
        <v>37.299999999999997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37.299999999999997</v>
      </c>
      <c r="R64" s="18">
        <v>0.7</v>
      </c>
    </row>
    <row r="65" spans="1:18">
      <c r="A65" s="8" t="s">
        <v>107</v>
      </c>
      <c r="B65" s="204">
        <f>'[2]17'!B67</f>
        <v>84</v>
      </c>
      <c r="C65" s="205">
        <f>'[2]17'!C67</f>
        <v>0</v>
      </c>
      <c r="D65" s="205">
        <f>'[2]17'!D67</f>
        <v>0</v>
      </c>
      <c r="E65" s="205">
        <f>'[2]17'!E67</f>
        <v>0</v>
      </c>
      <c r="F65" s="15">
        <f t="shared" si="6"/>
        <v>84</v>
      </c>
      <c r="G65" s="204">
        <f>'[2]17'!H67</f>
        <v>38</v>
      </c>
      <c r="H65" s="205">
        <f>'[2]17'!I67</f>
        <v>0</v>
      </c>
      <c r="I65" s="205">
        <f>'[2]17'!J67</f>
        <v>0</v>
      </c>
      <c r="J65" s="205">
        <f>'[2]17'!K67</f>
        <v>0</v>
      </c>
      <c r="K65" s="15">
        <f t="shared" si="3"/>
        <v>38</v>
      </c>
      <c r="L65" s="18">
        <f>frq!C65</f>
        <v>1</v>
      </c>
      <c r="M65" s="167">
        <f t="shared" si="4"/>
        <v>37.299999999999997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37.299999999999997</v>
      </c>
      <c r="R65" s="18">
        <v>0.7</v>
      </c>
    </row>
    <row r="66" spans="1:18">
      <c r="A66" s="8" t="s">
        <v>108</v>
      </c>
      <c r="B66" s="204">
        <f>'[2]17'!B68</f>
        <v>84</v>
      </c>
      <c r="C66" s="205">
        <f>'[2]17'!C68</f>
        <v>0</v>
      </c>
      <c r="D66" s="205">
        <f>'[2]17'!D68</f>
        <v>0</v>
      </c>
      <c r="E66" s="205">
        <f>'[2]17'!E68</f>
        <v>0</v>
      </c>
      <c r="F66" s="15">
        <f t="shared" si="6"/>
        <v>84</v>
      </c>
      <c r="G66" s="204">
        <f>'[2]17'!H68</f>
        <v>38</v>
      </c>
      <c r="H66" s="205">
        <f>'[2]17'!I68</f>
        <v>0</v>
      </c>
      <c r="I66" s="205">
        <f>'[2]17'!J68</f>
        <v>0</v>
      </c>
      <c r="J66" s="205">
        <f>'[2]17'!K68</f>
        <v>0</v>
      </c>
      <c r="K66" s="15">
        <f t="shared" si="3"/>
        <v>38</v>
      </c>
      <c r="L66" s="18">
        <f>frq!C66</f>
        <v>1</v>
      </c>
      <c r="M66" s="167">
        <f t="shared" si="4"/>
        <v>37.299999999999997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37.299999999999997</v>
      </c>
      <c r="R66" s="18">
        <v>0.7</v>
      </c>
    </row>
    <row r="67" spans="1:18">
      <c r="A67" s="8" t="s">
        <v>109</v>
      </c>
      <c r="B67" s="204">
        <f>'[2]17'!B69</f>
        <v>84</v>
      </c>
      <c r="C67" s="205">
        <f>'[2]17'!C69</f>
        <v>0</v>
      </c>
      <c r="D67" s="205">
        <f>'[2]17'!D69</f>
        <v>0</v>
      </c>
      <c r="E67" s="205">
        <f>'[2]17'!E69</f>
        <v>0</v>
      </c>
      <c r="F67" s="15">
        <f t="shared" si="6"/>
        <v>84</v>
      </c>
      <c r="G67" s="204">
        <f>'[2]17'!H69</f>
        <v>37</v>
      </c>
      <c r="H67" s="205">
        <f>'[2]17'!I69</f>
        <v>0</v>
      </c>
      <c r="I67" s="205">
        <f>'[2]17'!J69</f>
        <v>0</v>
      </c>
      <c r="J67" s="205">
        <f>'[2]17'!K69</f>
        <v>0</v>
      </c>
      <c r="K67" s="15">
        <f t="shared" si="3"/>
        <v>37</v>
      </c>
      <c r="L67" s="18">
        <f>frq!C67</f>
        <v>1</v>
      </c>
      <c r="M67" s="167">
        <f t="shared" si="4"/>
        <v>36.299999999999997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36.299999999999997</v>
      </c>
      <c r="R67" s="18">
        <v>0.7</v>
      </c>
    </row>
    <row r="68" spans="1:18">
      <c r="A68" s="8" t="s">
        <v>110</v>
      </c>
      <c r="B68" s="204">
        <f>'[2]17'!B70</f>
        <v>84</v>
      </c>
      <c r="C68" s="205">
        <f>'[2]17'!C70</f>
        <v>0</v>
      </c>
      <c r="D68" s="205">
        <f>'[2]17'!D70</f>
        <v>0</v>
      </c>
      <c r="E68" s="205">
        <f>'[2]17'!E70</f>
        <v>0</v>
      </c>
      <c r="F68" s="15">
        <f t="shared" si="6"/>
        <v>84</v>
      </c>
      <c r="G68" s="204">
        <f>'[2]17'!H70</f>
        <v>37</v>
      </c>
      <c r="H68" s="205">
        <f>'[2]17'!I70</f>
        <v>0</v>
      </c>
      <c r="I68" s="205">
        <f>'[2]17'!J70</f>
        <v>0</v>
      </c>
      <c r="J68" s="205">
        <f>'[2]17'!K70</f>
        <v>0</v>
      </c>
      <c r="K68" s="15">
        <f t="shared" ref="K68:K98" si="13">SUM(G68:J68)</f>
        <v>37</v>
      </c>
      <c r="L68" s="18">
        <f>frq!C68</f>
        <v>1</v>
      </c>
      <c r="M68" s="167">
        <f t="shared" ref="M68:M98" si="14">IF($L68=1,G68,IF(AND($L68=0.985,G68&gt;0.985*B68),B68*0.985,IF(AND($L68=0.965,G68&gt;0.965*B68),0.965*B68,G68)))-R68</f>
        <v>36.299999999999997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36.299999999999997</v>
      </c>
      <c r="R68" s="18">
        <v>0.7</v>
      </c>
    </row>
    <row r="69" spans="1:18">
      <c r="A69" s="8" t="s">
        <v>111</v>
      </c>
      <c r="B69" s="204">
        <f>'[2]17'!B71</f>
        <v>84</v>
      </c>
      <c r="C69" s="205">
        <f>'[2]17'!C71</f>
        <v>0</v>
      </c>
      <c r="D69" s="205">
        <f>'[2]17'!D71</f>
        <v>0</v>
      </c>
      <c r="E69" s="205">
        <f>'[2]17'!E71</f>
        <v>0</v>
      </c>
      <c r="F69" s="15">
        <f t="shared" ref="F69:F98" si="16">SUM(B69:E69)</f>
        <v>84</v>
      </c>
      <c r="G69" s="204">
        <f>'[2]17'!H71</f>
        <v>37</v>
      </c>
      <c r="H69" s="205">
        <f>'[2]17'!I71</f>
        <v>0</v>
      </c>
      <c r="I69" s="205">
        <f>'[2]17'!J71</f>
        <v>0</v>
      </c>
      <c r="J69" s="205">
        <f>'[2]17'!K71</f>
        <v>0</v>
      </c>
      <c r="K69" s="15">
        <f t="shared" si="13"/>
        <v>37</v>
      </c>
      <c r="L69" s="18">
        <f>frq!C69</f>
        <v>1</v>
      </c>
      <c r="M69" s="167">
        <f t="shared" si="14"/>
        <v>36.299999999999997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36.299999999999997</v>
      </c>
      <c r="R69" s="18">
        <v>0.7</v>
      </c>
    </row>
    <row r="70" spans="1:18">
      <c r="A70" s="8" t="s">
        <v>112</v>
      </c>
      <c r="B70" s="204">
        <f>'[2]17'!B72</f>
        <v>84</v>
      </c>
      <c r="C70" s="205">
        <f>'[2]17'!C72</f>
        <v>0</v>
      </c>
      <c r="D70" s="205">
        <f>'[2]17'!D72</f>
        <v>0</v>
      </c>
      <c r="E70" s="205">
        <f>'[2]17'!E72</f>
        <v>0</v>
      </c>
      <c r="F70" s="15">
        <f t="shared" si="16"/>
        <v>84</v>
      </c>
      <c r="G70" s="204">
        <f>'[2]17'!H72</f>
        <v>37</v>
      </c>
      <c r="H70" s="205">
        <f>'[2]17'!I72</f>
        <v>0</v>
      </c>
      <c r="I70" s="205">
        <f>'[2]17'!J72</f>
        <v>0</v>
      </c>
      <c r="J70" s="205">
        <f>'[2]17'!K72</f>
        <v>0</v>
      </c>
      <c r="K70" s="15">
        <f t="shared" si="13"/>
        <v>37</v>
      </c>
      <c r="L70" s="18">
        <f>frq!C70</f>
        <v>1</v>
      </c>
      <c r="M70" s="167">
        <f t="shared" si="14"/>
        <v>36.299999999999997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36.299999999999997</v>
      </c>
      <c r="R70" s="18">
        <v>0.7</v>
      </c>
    </row>
    <row r="71" spans="1:18">
      <c r="A71" s="8" t="s">
        <v>113</v>
      </c>
      <c r="B71" s="204">
        <f>'[2]17'!B73</f>
        <v>84</v>
      </c>
      <c r="C71" s="205">
        <f>'[2]17'!C73</f>
        <v>0</v>
      </c>
      <c r="D71" s="205">
        <f>'[2]17'!D73</f>
        <v>0</v>
      </c>
      <c r="E71" s="205">
        <f>'[2]17'!E73</f>
        <v>0</v>
      </c>
      <c r="F71" s="15">
        <f t="shared" si="16"/>
        <v>84</v>
      </c>
      <c r="G71" s="204">
        <f>'[2]17'!H73</f>
        <v>37</v>
      </c>
      <c r="H71" s="205">
        <f>'[2]17'!I73</f>
        <v>0</v>
      </c>
      <c r="I71" s="205">
        <f>'[2]17'!J73</f>
        <v>0</v>
      </c>
      <c r="J71" s="205">
        <f>'[2]17'!K73</f>
        <v>0</v>
      </c>
      <c r="K71" s="15">
        <f t="shared" si="13"/>
        <v>37</v>
      </c>
      <c r="L71" s="18">
        <f>frq!C71</f>
        <v>1</v>
      </c>
      <c r="M71" s="167">
        <f t="shared" si="14"/>
        <v>36.299999999999997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36.299999999999997</v>
      </c>
      <c r="R71" s="18">
        <v>0.7</v>
      </c>
    </row>
    <row r="72" spans="1:18">
      <c r="A72" s="8" t="s">
        <v>114</v>
      </c>
      <c r="B72" s="204">
        <f>'[2]17'!B74</f>
        <v>84</v>
      </c>
      <c r="C72" s="205">
        <f>'[2]17'!C74</f>
        <v>0</v>
      </c>
      <c r="D72" s="205">
        <f>'[2]17'!D74</f>
        <v>0</v>
      </c>
      <c r="E72" s="205">
        <f>'[2]17'!E74</f>
        <v>0</v>
      </c>
      <c r="F72" s="15">
        <f t="shared" si="16"/>
        <v>84</v>
      </c>
      <c r="G72" s="204">
        <f>'[2]17'!H74</f>
        <v>37</v>
      </c>
      <c r="H72" s="205">
        <f>'[2]17'!I74</f>
        <v>0</v>
      </c>
      <c r="I72" s="205">
        <f>'[2]17'!J74</f>
        <v>0</v>
      </c>
      <c r="J72" s="205">
        <f>'[2]17'!K74</f>
        <v>0</v>
      </c>
      <c r="K72" s="15">
        <f t="shared" si="13"/>
        <v>37</v>
      </c>
      <c r="L72" s="18">
        <f>frq!C72</f>
        <v>1</v>
      </c>
      <c r="M72" s="167">
        <f t="shared" si="14"/>
        <v>36.299999999999997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36.299999999999997</v>
      </c>
      <c r="R72" s="18">
        <v>0.7</v>
      </c>
    </row>
    <row r="73" spans="1:18">
      <c r="A73" s="8" t="s">
        <v>115</v>
      </c>
      <c r="B73" s="204">
        <f>'[2]17'!B75</f>
        <v>84</v>
      </c>
      <c r="C73" s="205">
        <f>'[2]17'!C75</f>
        <v>0</v>
      </c>
      <c r="D73" s="205">
        <f>'[2]17'!D75</f>
        <v>0</v>
      </c>
      <c r="E73" s="205">
        <f>'[2]17'!E75</f>
        <v>0</v>
      </c>
      <c r="F73" s="15">
        <f t="shared" si="16"/>
        <v>84</v>
      </c>
      <c r="G73" s="204">
        <f>'[2]17'!H75</f>
        <v>38</v>
      </c>
      <c r="H73" s="205">
        <f>'[2]17'!I75</f>
        <v>0</v>
      </c>
      <c r="I73" s="205">
        <f>'[2]17'!J75</f>
        <v>0</v>
      </c>
      <c r="J73" s="205">
        <f>'[2]17'!K75</f>
        <v>0</v>
      </c>
      <c r="K73" s="15">
        <f t="shared" si="13"/>
        <v>38</v>
      </c>
      <c r="L73" s="18">
        <f>frq!C73</f>
        <v>1</v>
      </c>
      <c r="M73" s="167">
        <f t="shared" si="14"/>
        <v>37.299999999999997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37.299999999999997</v>
      </c>
      <c r="R73" s="18">
        <v>0.7</v>
      </c>
    </row>
    <row r="74" spans="1:18">
      <c r="A74" s="8" t="s">
        <v>116</v>
      </c>
      <c r="B74" s="204">
        <f>'[2]17'!B76</f>
        <v>84</v>
      </c>
      <c r="C74" s="205">
        <f>'[2]17'!C76</f>
        <v>0</v>
      </c>
      <c r="D74" s="205">
        <f>'[2]17'!D76</f>
        <v>0</v>
      </c>
      <c r="E74" s="205">
        <f>'[2]17'!E76</f>
        <v>0</v>
      </c>
      <c r="F74" s="15">
        <f t="shared" si="16"/>
        <v>84</v>
      </c>
      <c r="G74" s="204">
        <f>'[2]17'!H76</f>
        <v>38</v>
      </c>
      <c r="H74" s="205">
        <f>'[2]17'!I76</f>
        <v>0</v>
      </c>
      <c r="I74" s="205">
        <f>'[2]17'!J76</f>
        <v>0</v>
      </c>
      <c r="J74" s="205">
        <f>'[2]17'!K76</f>
        <v>0</v>
      </c>
      <c r="K74" s="15">
        <f t="shared" si="13"/>
        <v>38</v>
      </c>
      <c r="L74" s="18">
        <f>frq!C74</f>
        <v>1</v>
      </c>
      <c r="M74" s="167">
        <f t="shared" si="14"/>
        <v>37.299999999999997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37.299999999999997</v>
      </c>
      <c r="R74" s="18">
        <v>0.7</v>
      </c>
    </row>
    <row r="75" spans="1:18">
      <c r="A75" s="8" t="s">
        <v>117</v>
      </c>
      <c r="B75" s="204">
        <f>'[2]17'!B77</f>
        <v>84</v>
      </c>
      <c r="C75" s="205">
        <f>'[2]17'!C77</f>
        <v>0</v>
      </c>
      <c r="D75" s="205">
        <f>'[2]17'!D77</f>
        <v>0</v>
      </c>
      <c r="E75" s="205">
        <f>'[2]17'!E77</f>
        <v>0</v>
      </c>
      <c r="F75" s="15">
        <f t="shared" si="16"/>
        <v>84</v>
      </c>
      <c r="G75" s="204">
        <f>'[2]17'!H77</f>
        <v>38</v>
      </c>
      <c r="H75" s="205">
        <f>'[2]17'!I77</f>
        <v>0</v>
      </c>
      <c r="I75" s="205">
        <f>'[2]17'!J77</f>
        <v>0</v>
      </c>
      <c r="J75" s="205">
        <f>'[2]17'!K77</f>
        <v>0</v>
      </c>
      <c r="K75" s="15">
        <f t="shared" si="13"/>
        <v>38</v>
      </c>
      <c r="L75" s="18">
        <f>frq!C75</f>
        <v>1</v>
      </c>
      <c r="M75" s="167">
        <f t="shared" si="14"/>
        <v>37.6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37.6</v>
      </c>
      <c r="R75" s="18">
        <v>0.4</v>
      </c>
    </row>
    <row r="76" spans="1:18">
      <c r="A76" s="8" t="s">
        <v>118</v>
      </c>
      <c r="B76" s="204">
        <f>'[2]17'!B78</f>
        <v>84</v>
      </c>
      <c r="C76" s="205">
        <f>'[2]17'!C78</f>
        <v>0</v>
      </c>
      <c r="D76" s="205">
        <f>'[2]17'!D78</f>
        <v>0</v>
      </c>
      <c r="E76" s="205">
        <f>'[2]17'!E78</f>
        <v>0</v>
      </c>
      <c r="F76" s="15">
        <f t="shared" si="16"/>
        <v>84</v>
      </c>
      <c r="G76" s="204">
        <f>'[2]17'!H78</f>
        <v>38</v>
      </c>
      <c r="H76" s="205">
        <f>'[2]17'!I78</f>
        <v>0</v>
      </c>
      <c r="I76" s="205">
        <f>'[2]17'!J78</f>
        <v>0</v>
      </c>
      <c r="J76" s="205">
        <f>'[2]17'!K78</f>
        <v>0</v>
      </c>
      <c r="K76" s="15">
        <f t="shared" si="13"/>
        <v>38</v>
      </c>
      <c r="L76" s="18">
        <f>frq!C76</f>
        <v>1</v>
      </c>
      <c r="M76" s="167">
        <f t="shared" si="14"/>
        <v>37.6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37.6</v>
      </c>
      <c r="R76" s="18">
        <v>0.4</v>
      </c>
    </row>
    <row r="77" spans="1:18">
      <c r="A77" s="8" t="s">
        <v>119</v>
      </c>
      <c r="B77" s="204">
        <f>'[2]17'!B79</f>
        <v>84</v>
      </c>
      <c r="C77" s="205">
        <f>'[2]17'!C79</f>
        <v>0</v>
      </c>
      <c r="D77" s="205">
        <f>'[2]17'!D79</f>
        <v>0</v>
      </c>
      <c r="E77" s="205">
        <f>'[2]17'!E79</f>
        <v>0</v>
      </c>
      <c r="F77" s="15">
        <f t="shared" si="16"/>
        <v>84</v>
      </c>
      <c r="G77" s="204">
        <f>'[2]17'!H79</f>
        <v>38</v>
      </c>
      <c r="H77" s="205">
        <f>'[2]17'!I79</f>
        <v>0</v>
      </c>
      <c r="I77" s="205">
        <f>'[2]17'!J79</f>
        <v>0</v>
      </c>
      <c r="J77" s="205">
        <f>'[2]17'!K79</f>
        <v>0</v>
      </c>
      <c r="K77" s="15">
        <f t="shared" si="13"/>
        <v>38</v>
      </c>
      <c r="L77" s="18">
        <f>frq!C77</f>
        <v>1</v>
      </c>
      <c r="M77" s="167">
        <f t="shared" si="14"/>
        <v>37.6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37.6</v>
      </c>
      <c r="R77" s="18">
        <v>0.4</v>
      </c>
    </row>
    <row r="78" spans="1:18">
      <c r="A78" s="8" t="s">
        <v>120</v>
      </c>
      <c r="B78" s="204">
        <f>'[2]17'!B80</f>
        <v>84</v>
      </c>
      <c r="C78" s="205">
        <f>'[2]17'!C80</f>
        <v>0</v>
      </c>
      <c r="D78" s="205">
        <f>'[2]17'!D80</f>
        <v>0</v>
      </c>
      <c r="E78" s="205">
        <f>'[2]17'!E80</f>
        <v>0</v>
      </c>
      <c r="F78" s="15">
        <f t="shared" si="16"/>
        <v>84</v>
      </c>
      <c r="G78" s="204">
        <f>'[2]17'!H80</f>
        <v>38</v>
      </c>
      <c r="H78" s="205">
        <f>'[2]17'!I80</f>
        <v>0</v>
      </c>
      <c r="I78" s="205">
        <f>'[2]17'!J80</f>
        <v>0</v>
      </c>
      <c r="J78" s="205">
        <f>'[2]17'!K80</f>
        <v>0</v>
      </c>
      <c r="K78" s="15">
        <f t="shared" si="13"/>
        <v>38</v>
      </c>
      <c r="L78" s="18">
        <f>frq!C78</f>
        <v>1</v>
      </c>
      <c r="M78" s="167">
        <f t="shared" si="14"/>
        <v>37.6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37.6</v>
      </c>
      <c r="R78" s="18">
        <v>0.4</v>
      </c>
    </row>
    <row r="79" spans="1:18">
      <c r="A79" s="8" t="s">
        <v>121</v>
      </c>
      <c r="B79" s="204">
        <f>'[2]17'!B81</f>
        <v>84</v>
      </c>
      <c r="C79" s="205">
        <f>'[2]17'!C81</f>
        <v>0</v>
      </c>
      <c r="D79" s="205">
        <f>'[2]17'!D81</f>
        <v>0</v>
      </c>
      <c r="E79" s="205">
        <f>'[2]17'!E81</f>
        <v>0</v>
      </c>
      <c r="F79" s="15">
        <f t="shared" si="16"/>
        <v>84</v>
      </c>
      <c r="G79" s="204">
        <f>'[2]17'!H81</f>
        <v>38</v>
      </c>
      <c r="H79" s="205">
        <f>'[2]17'!I81</f>
        <v>0</v>
      </c>
      <c r="I79" s="205">
        <f>'[2]17'!J81</f>
        <v>0</v>
      </c>
      <c r="J79" s="205">
        <f>'[2]17'!K81</f>
        <v>0</v>
      </c>
      <c r="K79" s="15">
        <f t="shared" si="13"/>
        <v>38</v>
      </c>
      <c r="L79" s="18">
        <f>frq!C79</f>
        <v>1</v>
      </c>
      <c r="M79" s="167">
        <f t="shared" si="14"/>
        <v>37.6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37.6</v>
      </c>
      <c r="R79" s="18">
        <v>0.4</v>
      </c>
    </row>
    <row r="80" spans="1:18">
      <c r="A80" s="8" t="s">
        <v>122</v>
      </c>
      <c r="B80" s="204">
        <f>'[2]17'!B82</f>
        <v>84</v>
      </c>
      <c r="C80" s="205">
        <f>'[2]17'!C82</f>
        <v>0</v>
      </c>
      <c r="D80" s="205">
        <f>'[2]17'!D82</f>
        <v>0</v>
      </c>
      <c r="E80" s="205">
        <f>'[2]17'!E82</f>
        <v>0</v>
      </c>
      <c r="F80" s="15">
        <f t="shared" si="16"/>
        <v>84</v>
      </c>
      <c r="G80" s="204">
        <f>'[2]17'!H82</f>
        <v>38</v>
      </c>
      <c r="H80" s="205">
        <f>'[2]17'!I82</f>
        <v>0</v>
      </c>
      <c r="I80" s="205">
        <f>'[2]17'!J82</f>
        <v>0</v>
      </c>
      <c r="J80" s="205">
        <f>'[2]17'!K82</f>
        <v>0</v>
      </c>
      <c r="K80" s="15">
        <f t="shared" si="13"/>
        <v>38</v>
      </c>
      <c r="L80" s="18">
        <f>frq!C80</f>
        <v>1</v>
      </c>
      <c r="M80" s="167">
        <f t="shared" si="14"/>
        <v>37.6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37.6</v>
      </c>
      <c r="R80" s="18">
        <v>0.4</v>
      </c>
    </row>
    <row r="81" spans="1:18">
      <c r="A81" s="8" t="s">
        <v>123</v>
      </c>
      <c r="B81" s="204">
        <f>'[2]17'!B83</f>
        <v>84</v>
      </c>
      <c r="C81" s="205">
        <f>'[2]17'!C83</f>
        <v>0</v>
      </c>
      <c r="D81" s="205">
        <f>'[2]17'!D83</f>
        <v>0</v>
      </c>
      <c r="E81" s="205">
        <f>'[2]17'!E83</f>
        <v>0</v>
      </c>
      <c r="F81" s="15">
        <f t="shared" si="16"/>
        <v>84</v>
      </c>
      <c r="G81" s="204">
        <f>'[2]17'!H83</f>
        <v>38</v>
      </c>
      <c r="H81" s="205">
        <f>'[2]17'!I83</f>
        <v>0</v>
      </c>
      <c r="I81" s="205">
        <f>'[2]17'!J83</f>
        <v>0</v>
      </c>
      <c r="J81" s="205">
        <f>'[2]17'!K83</f>
        <v>0</v>
      </c>
      <c r="K81" s="15">
        <f t="shared" si="13"/>
        <v>38</v>
      </c>
      <c r="L81" s="18">
        <f>frq!C81</f>
        <v>1</v>
      </c>
      <c r="M81" s="167">
        <f t="shared" si="14"/>
        <v>37.6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37.6</v>
      </c>
      <c r="R81" s="18">
        <v>0.4</v>
      </c>
    </row>
    <row r="82" spans="1:18">
      <c r="A82" s="8" t="s">
        <v>124</v>
      </c>
      <c r="B82" s="204">
        <f>'[2]17'!B84</f>
        <v>84</v>
      </c>
      <c r="C82" s="205">
        <f>'[2]17'!C84</f>
        <v>0</v>
      </c>
      <c r="D82" s="205">
        <f>'[2]17'!D84</f>
        <v>0</v>
      </c>
      <c r="E82" s="205">
        <f>'[2]17'!E84</f>
        <v>0</v>
      </c>
      <c r="F82" s="15">
        <f t="shared" si="16"/>
        <v>84</v>
      </c>
      <c r="G82" s="204">
        <f>'[2]17'!H84</f>
        <v>38</v>
      </c>
      <c r="H82" s="205">
        <f>'[2]17'!I84</f>
        <v>0</v>
      </c>
      <c r="I82" s="205">
        <f>'[2]17'!J84</f>
        <v>0</v>
      </c>
      <c r="J82" s="205">
        <f>'[2]17'!K84</f>
        <v>0</v>
      </c>
      <c r="K82" s="15">
        <f t="shared" si="13"/>
        <v>38</v>
      </c>
      <c r="L82" s="18">
        <f>frq!C82</f>
        <v>1</v>
      </c>
      <c r="M82" s="167">
        <f t="shared" si="14"/>
        <v>37.6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37.6</v>
      </c>
      <c r="R82" s="18">
        <v>0.4</v>
      </c>
    </row>
    <row r="83" spans="1:18">
      <c r="A83" s="8" t="s">
        <v>125</v>
      </c>
      <c r="B83" s="204">
        <f>'[2]17'!B85</f>
        <v>84</v>
      </c>
      <c r="C83" s="205">
        <f>'[2]17'!C85</f>
        <v>0</v>
      </c>
      <c r="D83" s="205">
        <f>'[2]17'!D85</f>
        <v>0</v>
      </c>
      <c r="E83" s="205">
        <f>'[2]17'!E85</f>
        <v>0</v>
      </c>
      <c r="F83" s="15">
        <f t="shared" si="16"/>
        <v>84</v>
      </c>
      <c r="G83" s="204">
        <f>'[2]17'!H85</f>
        <v>38</v>
      </c>
      <c r="H83" s="205">
        <f>'[2]17'!I85</f>
        <v>0</v>
      </c>
      <c r="I83" s="205">
        <f>'[2]17'!J85</f>
        <v>0</v>
      </c>
      <c r="J83" s="205">
        <f>'[2]17'!K85</f>
        <v>0</v>
      </c>
      <c r="K83" s="15">
        <f t="shared" si="13"/>
        <v>38</v>
      </c>
      <c r="L83" s="18">
        <f>frq!C83</f>
        <v>1</v>
      </c>
      <c r="M83" s="167">
        <f t="shared" si="14"/>
        <v>37.6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37.6</v>
      </c>
      <c r="R83" s="18">
        <v>0.4</v>
      </c>
    </row>
    <row r="84" spans="1:18">
      <c r="A84" s="8" t="s">
        <v>126</v>
      </c>
      <c r="B84" s="204">
        <f>'[2]17'!B86</f>
        <v>84</v>
      </c>
      <c r="C84" s="205">
        <f>'[2]17'!C86</f>
        <v>0</v>
      </c>
      <c r="D84" s="205">
        <f>'[2]17'!D86</f>
        <v>0</v>
      </c>
      <c r="E84" s="205">
        <f>'[2]17'!E86</f>
        <v>0</v>
      </c>
      <c r="F84" s="15">
        <f t="shared" si="16"/>
        <v>84</v>
      </c>
      <c r="G84" s="204">
        <f>'[2]17'!H86</f>
        <v>38</v>
      </c>
      <c r="H84" s="205">
        <f>'[2]17'!I86</f>
        <v>0</v>
      </c>
      <c r="I84" s="205">
        <f>'[2]17'!J86</f>
        <v>0</v>
      </c>
      <c r="J84" s="205">
        <f>'[2]17'!K86</f>
        <v>0</v>
      </c>
      <c r="K84" s="15">
        <f t="shared" si="13"/>
        <v>38</v>
      </c>
      <c r="L84" s="18">
        <f>frq!C84</f>
        <v>1</v>
      </c>
      <c r="M84" s="167">
        <f t="shared" si="14"/>
        <v>37.6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37.6</v>
      </c>
      <c r="R84" s="18">
        <v>0.4</v>
      </c>
    </row>
    <row r="85" spans="1:18">
      <c r="A85" s="8" t="s">
        <v>127</v>
      </c>
      <c r="B85" s="204">
        <f>'[2]17'!B87</f>
        <v>84</v>
      </c>
      <c r="C85" s="205">
        <f>'[2]17'!C87</f>
        <v>0</v>
      </c>
      <c r="D85" s="205">
        <f>'[2]17'!D87</f>
        <v>0</v>
      </c>
      <c r="E85" s="205">
        <f>'[2]17'!E87</f>
        <v>0</v>
      </c>
      <c r="F85" s="15">
        <f t="shared" si="16"/>
        <v>84</v>
      </c>
      <c r="G85" s="204">
        <f>'[2]17'!H87</f>
        <v>38</v>
      </c>
      <c r="H85" s="205">
        <f>'[2]17'!I87</f>
        <v>0</v>
      </c>
      <c r="I85" s="205">
        <f>'[2]17'!J87</f>
        <v>0</v>
      </c>
      <c r="J85" s="205">
        <f>'[2]17'!K87</f>
        <v>0</v>
      </c>
      <c r="K85" s="15">
        <f t="shared" si="13"/>
        <v>38</v>
      </c>
      <c r="L85" s="18">
        <f>frq!C85</f>
        <v>1</v>
      </c>
      <c r="M85" s="167">
        <f t="shared" si="14"/>
        <v>37.6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37.6</v>
      </c>
      <c r="R85" s="18">
        <v>0.4</v>
      </c>
    </row>
    <row r="86" spans="1:18">
      <c r="A86" s="8" t="s">
        <v>128</v>
      </c>
      <c r="B86" s="204">
        <f>'[2]17'!B88</f>
        <v>84</v>
      </c>
      <c r="C86" s="205">
        <f>'[2]17'!C88</f>
        <v>0</v>
      </c>
      <c r="D86" s="205">
        <f>'[2]17'!D88</f>
        <v>0</v>
      </c>
      <c r="E86" s="205">
        <f>'[2]17'!E88</f>
        <v>0</v>
      </c>
      <c r="F86" s="15">
        <f t="shared" si="16"/>
        <v>84</v>
      </c>
      <c r="G86" s="204">
        <f>'[2]17'!H88</f>
        <v>38</v>
      </c>
      <c r="H86" s="205">
        <f>'[2]17'!I88</f>
        <v>0</v>
      </c>
      <c r="I86" s="205">
        <f>'[2]17'!J88</f>
        <v>0</v>
      </c>
      <c r="J86" s="205">
        <f>'[2]17'!K88</f>
        <v>0</v>
      </c>
      <c r="K86" s="15">
        <f t="shared" si="13"/>
        <v>38</v>
      </c>
      <c r="L86" s="18">
        <f>frq!C86</f>
        <v>1</v>
      </c>
      <c r="M86" s="167">
        <f t="shared" si="14"/>
        <v>37.6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37.6</v>
      </c>
      <c r="R86" s="18">
        <v>0.4</v>
      </c>
    </row>
    <row r="87" spans="1:18">
      <c r="A87" s="8" t="s">
        <v>129</v>
      </c>
      <c r="B87" s="204">
        <f>'[2]17'!B89</f>
        <v>84</v>
      </c>
      <c r="C87" s="205">
        <f>'[2]17'!C89</f>
        <v>0</v>
      </c>
      <c r="D87" s="205">
        <f>'[2]17'!D89</f>
        <v>0</v>
      </c>
      <c r="E87" s="205">
        <f>'[2]17'!E89</f>
        <v>0</v>
      </c>
      <c r="F87" s="15">
        <f t="shared" si="16"/>
        <v>84</v>
      </c>
      <c r="G87" s="204">
        <f>'[2]17'!H89</f>
        <v>38</v>
      </c>
      <c r="H87" s="205">
        <f>'[2]17'!I89</f>
        <v>0</v>
      </c>
      <c r="I87" s="205">
        <f>'[2]17'!J89</f>
        <v>0</v>
      </c>
      <c r="J87" s="205">
        <f>'[2]17'!K89</f>
        <v>0</v>
      </c>
      <c r="K87" s="15">
        <f t="shared" si="13"/>
        <v>38</v>
      </c>
      <c r="L87" s="18">
        <f>frq!C87</f>
        <v>1</v>
      </c>
      <c r="M87" s="167">
        <f t="shared" si="14"/>
        <v>37.6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37.6</v>
      </c>
      <c r="R87" s="18">
        <v>0.4</v>
      </c>
    </row>
    <row r="88" spans="1:18">
      <c r="A88" s="8" t="s">
        <v>130</v>
      </c>
      <c r="B88" s="204">
        <f>'[2]17'!B90</f>
        <v>84</v>
      </c>
      <c r="C88" s="205">
        <f>'[2]17'!C90</f>
        <v>0</v>
      </c>
      <c r="D88" s="205">
        <f>'[2]17'!D90</f>
        <v>0</v>
      </c>
      <c r="E88" s="205">
        <f>'[2]17'!E90</f>
        <v>0</v>
      </c>
      <c r="F88" s="15">
        <f t="shared" si="16"/>
        <v>84</v>
      </c>
      <c r="G88" s="204">
        <f>'[2]17'!H90</f>
        <v>38</v>
      </c>
      <c r="H88" s="205">
        <f>'[2]17'!I90</f>
        <v>0</v>
      </c>
      <c r="I88" s="205">
        <f>'[2]17'!J90</f>
        <v>0</v>
      </c>
      <c r="J88" s="205">
        <f>'[2]17'!K90</f>
        <v>0</v>
      </c>
      <c r="K88" s="15">
        <f t="shared" si="13"/>
        <v>38</v>
      </c>
      <c r="L88" s="18">
        <f>frq!C88</f>
        <v>1</v>
      </c>
      <c r="M88" s="167">
        <f t="shared" si="14"/>
        <v>37.6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37.6</v>
      </c>
      <c r="R88" s="18">
        <v>0.4</v>
      </c>
    </row>
    <row r="89" spans="1:18">
      <c r="A89" s="8" t="s">
        <v>131</v>
      </c>
      <c r="B89" s="204">
        <f>'[2]17'!B91</f>
        <v>84</v>
      </c>
      <c r="C89" s="205">
        <f>'[2]17'!C91</f>
        <v>0</v>
      </c>
      <c r="D89" s="205">
        <f>'[2]17'!D91</f>
        <v>0</v>
      </c>
      <c r="E89" s="205">
        <f>'[2]17'!E91</f>
        <v>0</v>
      </c>
      <c r="F89" s="15">
        <f t="shared" si="16"/>
        <v>84</v>
      </c>
      <c r="G89" s="204">
        <f>'[2]17'!H91</f>
        <v>38</v>
      </c>
      <c r="H89" s="205">
        <f>'[2]17'!I91</f>
        <v>0</v>
      </c>
      <c r="I89" s="205">
        <f>'[2]17'!J91</f>
        <v>0</v>
      </c>
      <c r="J89" s="205">
        <f>'[2]17'!K91</f>
        <v>0</v>
      </c>
      <c r="K89" s="15">
        <f t="shared" si="13"/>
        <v>38</v>
      </c>
      <c r="L89" s="18">
        <f>frq!C89</f>
        <v>1</v>
      </c>
      <c r="M89" s="167">
        <f t="shared" si="14"/>
        <v>37.6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37.6</v>
      </c>
      <c r="R89" s="18">
        <v>0.4</v>
      </c>
    </row>
    <row r="90" spans="1:18">
      <c r="A90" s="8" t="s">
        <v>132</v>
      </c>
      <c r="B90" s="204">
        <f>'[2]17'!B92</f>
        <v>84</v>
      </c>
      <c r="C90" s="205">
        <f>'[2]17'!C92</f>
        <v>0</v>
      </c>
      <c r="D90" s="205">
        <f>'[2]17'!D92</f>
        <v>0</v>
      </c>
      <c r="E90" s="205">
        <f>'[2]17'!E92</f>
        <v>0</v>
      </c>
      <c r="F90" s="15">
        <f t="shared" si="16"/>
        <v>84</v>
      </c>
      <c r="G90" s="204">
        <f>'[2]17'!H92</f>
        <v>38</v>
      </c>
      <c r="H90" s="205">
        <f>'[2]17'!I92</f>
        <v>0</v>
      </c>
      <c r="I90" s="205">
        <f>'[2]17'!J92</f>
        <v>0</v>
      </c>
      <c r="J90" s="205">
        <f>'[2]17'!K92</f>
        <v>0</v>
      </c>
      <c r="K90" s="15">
        <f t="shared" si="13"/>
        <v>38</v>
      </c>
      <c r="L90" s="18">
        <f>frq!C90</f>
        <v>1</v>
      </c>
      <c r="M90" s="167">
        <f t="shared" si="14"/>
        <v>37.6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37.6</v>
      </c>
      <c r="R90" s="18">
        <v>0.4</v>
      </c>
    </row>
    <row r="91" spans="1:18">
      <c r="A91" s="8" t="s">
        <v>133</v>
      </c>
      <c r="B91" s="204">
        <f>'[2]17'!B93</f>
        <v>84</v>
      </c>
      <c r="C91" s="205">
        <f>'[2]17'!C93</f>
        <v>0</v>
      </c>
      <c r="D91" s="205">
        <f>'[2]17'!D93</f>
        <v>0</v>
      </c>
      <c r="E91" s="205">
        <f>'[2]17'!E93</f>
        <v>0</v>
      </c>
      <c r="F91" s="15">
        <f t="shared" si="16"/>
        <v>84</v>
      </c>
      <c r="G91" s="204">
        <f>'[2]17'!H93</f>
        <v>38</v>
      </c>
      <c r="H91" s="205">
        <f>'[2]17'!I93</f>
        <v>0</v>
      </c>
      <c r="I91" s="205">
        <f>'[2]17'!J93</f>
        <v>0</v>
      </c>
      <c r="J91" s="205">
        <f>'[2]17'!K93</f>
        <v>0</v>
      </c>
      <c r="K91" s="15">
        <f t="shared" si="13"/>
        <v>38</v>
      </c>
      <c r="L91" s="18">
        <f>frq!C91</f>
        <v>1</v>
      </c>
      <c r="M91" s="167">
        <f t="shared" si="14"/>
        <v>37.6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37.6</v>
      </c>
      <c r="R91" s="18">
        <v>0.4</v>
      </c>
    </row>
    <row r="92" spans="1:18">
      <c r="A92" s="8" t="s">
        <v>134</v>
      </c>
      <c r="B92" s="204">
        <f>'[2]17'!B94</f>
        <v>84</v>
      </c>
      <c r="C92" s="205">
        <f>'[2]17'!C94</f>
        <v>0</v>
      </c>
      <c r="D92" s="205">
        <f>'[2]17'!D94</f>
        <v>0</v>
      </c>
      <c r="E92" s="205">
        <f>'[2]17'!E94</f>
        <v>0</v>
      </c>
      <c r="F92" s="15">
        <f t="shared" si="16"/>
        <v>84</v>
      </c>
      <c r="G92" s="204">
        <f>'[2]17'!H94</f>
        <v>38</v>
      </c>
      <c r="H92" s="205">
        <f>'[2]17'!I94</f>
        <v>0</v>
      </c>
      <c r="I92" s="205">
        <f>'[2]17'!J94</f>
        <v>0</v>
      </c>
      <c r="J92" s="205">
        <f>'[2]17'!K94</f>
        <v>0</v>
      </c>
      <c r="K92" s="15">
        <f t="shared" si="13"/>
        <v>38</v>
      </c>
      <c r="L92" s="18">
        <f>frq!C92</f>
        <v>1</v>
      </c>
      <c r="M92" s="167">
        <f t="shared" si="14"/>
        <v>37.6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37.6</v>
      </c>
      <c r="R92" s="18">
        <v>0.4</v>
      </c>
    </row>
    <row r="93" spans="1:18">
      <c r="A93" s="8" t="s">
        <v>135</v>
      </c>
      <c r="B93" s="204">
        <f>'[2]17'!B95</f>
        <v>84</v>
      </c>
      <c r="C93" s="205">
        <f>'[2]17'!C95</f>
        <v>0</v>
      </c>
      <c r="D93" s="205">
        <f>'[2]17'!D95</f>
        <v>0</v>
      </c>
      <c r="E93" s="205">
        <f>'[2]17'!E95</f>
        <v>0</v>
      </c>
      <c r="F93" s="15">
        <f t="shared" si="16"/>
        <v>84</v>
      </c>
      <c r="G93" s="204">
        <f>'[2]17'!H95</f>
        <v>38</v>
      </c>
      <c r="H93" s="205">
        <f>'[2]17'!I95</f>
        <v>0</v>
      </c>
      <c r="I93" s="205">
        <f>'[2]17'!J95</f>
        <v>0</v>
      </c>
      <c r="J93" s="205">
        <f>'[2]17'!K95</f>
        <v>0</v>
      </c>
      <c r="K93" s="15">
        <f t="shared" si="13"/>
        <v>38</v>
      </c>
      <c r="L93" s="18">
        <f>frq!C93</f>
        <v>1</v>
      </c>
      <c r="M93" s="167">
        <f t="shared" si="14"/>
        <v>37.6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37.6</v>
      </c>
      <c r="R93" s="18">
        <v>0.4</v>
      </c>
    </row>
    <row r="94" spans="1:18">
      <c r="A94" s="8" t="s">
        <v>136</v>
      </c>
      <c r="B94" s="204">
        <f>'[2]17'!B96</f>
        <v>84</v>
      </c>
      <c r="C94" s="205">
        <f>'[2]17'!C96</f>
        <v>0</v>
      </c>
      <c r="D94" s="205">
        <f>'[2]17'!D96</f>
        <v>0</v>
      </c>
      <c r="E94" s="205">
        <f>'[2]17'!E96</f>
        <v>0</v>
      </c>
      <c r="F94" s="15">
        <f t="shared" si="16"/>
        <v>84</v>
      </c>
      <c r="G94" s="204">
        <f>'[2]17'!H96</f>
        <v>38</v>
      </c>
      <c r="H94" s="205">
        <f>'[2]17'!I96</f>
        <v>0</v>
      </c>
      <c r="I94" s="205">
        <f>'[2]17'!J96</f>
        <v>0</v>
      </c>
      <c r="J94" s="205">
        <f>'[2]17'!K96</f>
        <v>0</v>
      </c>
      <c r="K94" s="15">
        <f t="shared" si="13"/>
        <v>38</v>
      </c>
      <c r="L94" s="18">
        <f>frq!C94</f>
        <v>1</v>
      </c>
      <c r="M94" s="167">
        <f t="shared" si="14"/>
        <v>37.6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37.6</v>
      </c>
      <c r="R94" s="18">
        <v>0.4</v>
      </c>
    </row>
    <row r="95" spans="1:18">
      <c r="A95" s="8" t="s">
        <v>137</v>
      </c>
      <c r="B95" s="204">
        <f>'[2]17'!B97</f>
        <v>84</v>
      </c>
      <c r="C95" s="205">
        <f>'[2]17'!C97</f>
        <v>0</v>
      </c>
      <c r="D95" s="205">
        <f>'[2]17'!D97</f>
        <v>0</v>
      </c>
      <c r="E95" s="205">
        <f>'[2]17'!E97</f>
        <v>0</v>
      </c>
      <c r="F95" s="15">
        <f t="shared" si="16"/>
        <v>84</v>
      </c>
      <c r="G95" s="204">
        <f>'[2]17'!H97</f>
        <v>38</v>
      </c>
      <c r="H95" s="205">
        <f>'[2]17'!I97</f>
        <v>0</v>
      </c>
      <c r="I95" s="205">
        <f>'[2]17'!J97</f>
        <v>0</v>
      </c>
      <c r="J95" s="205">
        <f>'[2]17'!K97</f>
        <v>0</v>
      </c>
      <c r="K95" s="15">
        <f t="shared" si="13"/>
        <v>38</v>
      </c>
      <c r="L95" s="18">
        <f>frq!C95</f>
        <v>1</v>
      </c>
      <c r="M95" s="167">
        <f t="shared" si="14"/>
        <v>37.6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37.6</v>
      </c>
      <c r="R95" s="18">
        <v>0.4</v>
      </c>
    </row>
    <row r="96" spans="1:18">
      <c r="A96" s="8" t="s">
        <v>138</v>
      </c>
      <c r="B96" s="204">
        <f>'[2]17'!B98</f>
        <v>84</v>
      </c>
      <c r="C96" s="205">
        <f>'[2]17'!C98</f>
        <v>0</v>
      </c>
      <c r="D96" s="205">
        <f>'[2]17'!D98</f>
        <v>0</v>
      </c>
      <c r="E96" s="205">
        <f>'[2]17'!E98</f>
        <v>0</v>
      </c>
      <c r="F96" s="15">
        <f t="shared" si="16"/>
        <v>84</v>
      </c>
      <c r="G96" s="204">
        <f>'[2]17'!H98</f>
        <v>38</v>
      </c>
      <c r="H96" s="205">
        <f>'[2]17'!I98</f>
        <v>0</v>
      </c>
      <c r="I96" s="205">
        <f>'[2]17'!J98</f>
        <v>0</v>
      </c>
      <c r="J96" s="205">
        <f>'[2]17'!K98</f>
        <v>0</v>
      </c>
      <c r="K96" s="15">
        <f t="shared" si="13"/>
        <v>38</v>
      </c>
      <c r="L96" s="18">
        <f>frq!C96</f>
        <v>1</v>
      </c>
      <c r="M96" s="167">
        <f t="shared" si="14"/>
        <v>37.6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37.6</v>
      </c>
      <c r="R96" s="18">
        <v>0.4</v>
      </c>
    </row>
    <row r="97" spans="1:18">
      <c r="A97" s="8" t="s">
        <v>139</v>
      </c>
      <c r="B97" s="204">
        <f>'[2]17'!B99</f>
        <v>84</v>
      </c>
      <c r="C97" s="205">
        <f>'[2]17'!C99</f>
        <v>0</v>
      </c>
      <c r="D97" s="205">
        <f>'[2]17'!D99</f>
        <v>0</v>
      </c>
      <c r="E97" s="205">
        <f>'[2]17'!E99</f>
        <v>0</v>
      </c>
      <c r="F97" s="15">
        <f t="shared" si="16"/>
        <v>84</v>
      </c>
      <c r="G97" s="204">
        <f>'[2]17'!H99</f>
        <v>38</v>
      </c>
      <c r="H97" s="205">
        <f>'[2]17'!I99</f>
        <v>0</v>
      </c>
      <c r="I97" s="205">
        <f>'[2]17'!J99</f>
        <v>0</v>
      </c>
      <c r="J97" s="205">
        <f>'[2]17'!K99</f>
        <v>0</v>
      </c>
      <c r="K97" s="15">
        <f t="shared" si="13"/>
        <v>38</v>
      </c>
      <c r="L97" s="18">
        <f>frq!C97</f>
        <v>1</v>
      </c>
      <c r="M97" s="167">
        <f t="shared" si="14"/>
        <v>37.6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37.6</v>
      </c>
      <c r="R97" s="18">
        <v>0.4</v>
      </c>
    </row>
    <row r="98" spans="1:18" ht="15.75" thickBot="1">
      <c r="A98" s="8" t="s">
        <v>140</v>
      </c>
      <c r="B98" s="204">
        <f>'[2]17'!B100</f>
        <v>84</v>
      </c>
      <c r="C98" s="205">
        <f>'[2]17'!C100</f>
        <v>0</v>
      </c>
      <c r="D98" s="205">
        <f>'[2]17'!D100</f>
        <v>0</v>
      </c>
      <c r="E98" s="205">
        <f>'[2]17'!E100</f>
        <v>0</v>
      </c>
      <c r="F98" s="15">
        <f t="shared" si="16"/>
        <v>84</v>
      </c>
      <c r="G98" s="204">
        <f>'[2]17'!H100</f>
        <v>38</v>
      </c>
      <c r="H98" s="205">
        <f>'[2]17'!I100</f>
        <v>0</v>
      </c>
      <c r="I98" s="205">
        <f>'[2]17'!J100</f>
        <v>0</v>
      </c>
      <c r="J98" s="205">
        <f>'[2]17'!K100</f>
        <v>0</v>
      </c>
      <c r="K98" s="15">
        <f t="shared" si="13"/>
        <v>38</v>
      </c>
      <c r="L98" s="18">
        <f>frq!C98</f>
        <v>1</v>
      </c>
      <c r="M98" s="167">
        <f t="shared" si="14"/>
        <v>37.6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37.6</v>
      </c>
      <c r="R98" s="18">
        <v>0.4</v>
      </c>
    </row>
    <row r="99" spans="1:18" ht="15.75" thickBot="1">
      <c r="A99" s="171" t="s">
        <v>175</v>
      </c>
      <c r="B99" s="171">
        <f t="shared" ref="B99:R99" si="17">SUM(B3:B98)/4000</f>
        <v>2.016</v>
      </c>
      <c r="C99" s="171">
        <f t="shared" si="17"/>
        <v>0</v>
      </c>
      <c r="D99" s="171">
        <f t="shared" si="17"/>
        <v>0</v>
      </c>
      <c r="E99" s="171">
        <f t="shared" si="17"/>
        <v>0</v>
      </c>
      <c r="F99" s="171">
        <f t="shared" si="17"/>
        <v>2.016</v>
      </c>
      <c r="G99" s="171">
        <f t="shared" si="17"/>
        <v>0.90600000000000003</v>
      </c>
      <c r="H99" s="171">
        <f t="shared" si="17"/>
        <v>0</v>
      </c>
      <c r="I99" s="171">
        <f t="shared" si="17"/>
        <v>0</v>
      </c>
      <c r="J99" s="171">
        <f t="shared" si="17"/>
        <v>0</v>
      </c>
      <c r="K99" s="171">
        <f t="shared" si="17"/>
        <v>0.90600000000000003</v>
      </c>
      <c r="L99" s="171">
        <f t="shared" si="17"/>
        <v>2.4E-2</v>
      </c>
      <c r="M99" s="171">
        <f t="shared" si="17"/>
        <v>0.89369999999999994</v>
      </c>
      <c r="N99" s="171">
        <f t="shared" si="17"/>
        <v>0</v>
      </c>
      <c r="O99" s="171">
        <f t="shared" si="17"/>
        <v>0</v>
      </c>
      <c r="P99" s="171">
        <f t="shared" si="17"/>
        <v>0</v>
      </c>
      <c r="Q99" s="171">
        <f t="shared" si="17"/>
        <v>0.89369999999999994</v>
      </c>
      <c r="R99" s="172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C3" activePane="bottomRight" state="frozen"/>
      <selection activeCell="B3" sqref="B3"/>
      <selection pane="topRight" activeCell="B3" sqref="B3"/>
      <selection pane="bottomLeft" activeCell="B3" sqref="B3"/>
      <selection pane="bottomRight" activeCell="BR7" sqref="BR7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Allocation!A2</f>
        <v>44882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32" t="s">
        <v>173</v>
      </c>
      <c r="AX1" s="232"/>
      <c r="AY1" s="232"/>
      <c r="AZ1" s="232"/>
      <c r="BA1" s="232"/>
      <c r="BB1" s="232"/>
      <c r="BD1" s="232" t="s">
        <v>174</v>
      </c>
      <c r="BE1" s="232"/>
      <c r="BF1" s="232"/>
      <c r="BG1" s="232"/>
      <c r="BH1" s="232"/>
      <c r="BI1" s="232"/>
      <c r="BL1" s="8" t="s">
        <v>203</v>
      </c>
      <c r="BM1" s="8" t="s">
        <v>204</v>
      </c>
      <c r="BN1" s="232" t="s">
        <v>374</v>
      </c>
      <c r="BO1" s="232"/>
      <c r="BP1" s="233" t="s">
        <v>373</v>
      </c>
      <c r="BQ1" s="233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80" t="s">
        <v>353</v>
      </c>
      <c r="BQ2" s="180" t="s">
        <v>354</v>
      </c>
    </row>
    <row r="3" spans="1:69">
      <c r="A3" s="8" t="s">
        <v>45</v>
      </c>
      <c r="B3" s="15">
        <f>'[3]17'!B5</f>
        <v>320</v>
      </c>
      <c r="C3" s="16">
        <f>'[3]17'!C5</f>
        <v>0</v>
      </c>
      <c r="D3" s="16">
        <f>'[3]17'!D5</f>
        <v>0</v>
      </c>
      <c r="E3" s="16">
        <f>'[3]17'!E5</f>
        <v>0</v>
      </c>
      <c r="F3" s="16">
        <f>'[3]17'!F5</f>
        <v>640</v>
      </c>
      <c r="G3" s="16">
        <f>'[3]17'!G5</f>
        <v>0</v>
      </c>
      <c r="H3" s="17">
        <f>SUM(B3:G3)</f>
        <v>960</v>
      </c>
      <c r="I3" s="15">
        <f>'[3]17'!J5</f>
        <v>270</v>
      </c>
      <c r="J3" s="16">
        <f>'[3]17'!K5</f>
        <v>0</v>
      </c>
      <c r="K3" s="16">
        <f>'[3]17'!L5</f>
        <v>0</v>
      </c>
      <c r="L3" s="16">
        <f>'[3]17'!M5</f>
        <v>0</v>
      </c>
      <c r="M3" s="16">
        <f>'[3]17'!N5</f>
        <v>0</v>
      </c>
      <c r="N3" s="16">
        <f>'[3]17'!O5</f>
        <v>0</v>
      </c>
      <c r="O3" s="17">
        <f>SUM(I3:N3)</f>
        <v>270</v>
      </c>
      <c r="P3" s="18">
        <f>frq!C3</f>
        <v>1</v>
      </c>
      <c r="Q3" s="15">
        <f t="shared" ref="Q3:V18" si="0">IF($P3=1,I3,IF(AND($P3=0.985,I3&gt;0.985*B3),B3*0.985,IF(AND($P3=0.965,I3&gt;0.965*B3),0.965*B3,I3)))</f>
        <v>270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270</v>
      </c>
      <c r="X3" s="8">
        <f>AW3</f>
        <v>26.81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26.81</v>
      </c>
      <c r="AE3" s="8">
        <f>BD3</f>
        <v>26.81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26.81</v>
      </c>
      <c r="AL3" s="8">
        <f t="shared" ref="AL3:AQ18" si="3">Q3-X3-AE3</f>
        <v>216.38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216.38</v>
      </c>
      <c r="AT3" s="8">
        <v>26.81</v>
      </c>
      <c r="AU3" s="8">
        <v>26.81</v>
      </c>
      <c r="AW3" s="207">
        <v>26.81</v>
      </c>
      <c r="AX3" s="207">
        <v>0</v>
      </c>
      <c r="AY3" s="207">
        <v>0</v>
      </c>
      <c r="AZ3" s="207">
        <v>0</v>
      </c>
      <c r="BA3" s="207">
        <v>0</v>
      </c>
      <c r="BB3" s="207">
        <v>0</v>
      </c>
      <c r="BC3" s="8">
        <f>SUM(AW3:BB3)</f>
        <v>26.81</v>
      </c>
      <c r="BD3" s="207">
        <v>26.81</v>
      </c>
      <c r="BE3" s="207">
        <v>0</v>
      </c>
      <c r="BF3" s="207">
        <v>0</v>
      </c>
      <c r="BG3" s="207">
        <v>0</v>
      </c>
      <c r="BH3" s="207">
        <v>0</v>
      </c>
      <c r="BI3" s="207">
        <v>0</v>
      </c>
      <c r="BJ3" s="8">
        <f>SUM(BD3:BI3)</f>
        <v>26.81</v>
      </c>
      <c r="BL3" s="8">
        <f>AT3</f>
        <v>26.81</v>
      </c>
      <c r="BM3" s="8">
        <f>AU3</f>
        <v>26.81</v>
      </c>
      <c r="BN3" s="8">
        <f>BC3</f>
        <v>26.81</v>
      </c>
      <c r="BO3" s="8">
        <f>BJ3</f>
        <v>26.81</v>
      </c>
      <c r="BP3" s="182">
        <f>BL3-BN3</f>
        <v>0</v>
      </c>
      <c r="BQ3" s="182">
        <f>BM3-BO3</f>
        <v>0</v>
      </c>
    </row>
    <row r="4" spans="1:69">
      <c r="A4" s="8" t="s">
        <v>46</v>
      </c>
      <c r="B4" s="15">
        <f>'[3]17'!B6</f>
        <v>320</v>
      </c>
      <c r="C4" s="16">
        <f>'[3]17'!C6</f>
        <v>0</v>
      </c>
      <c r="D4" s="16">
        <f>'[3]17'!D6</f>
        <v>0</v>
      </c>
      <c r="E4" s="16">
        <f>'[3]17'!E6</f>
        <v>0</v>
      </c>
      <c r="F4" s="16">
        <f>'[3]17'!F6</f>
        <v>640</v>
      </c>
      <c r="G4" s="16">
        <f>'[3]17'!G6</f>
        <v>0</v>
      </c>
      <c r="H4" s="17">
        <f>SUM(B4:G4)</f>
        <v>960</v>
      </c>
      <c r="I4" s="15">
        <f>'[3]17'!J6</f>
        <v>270</v>
      </c>
      <c r="J4" s="16">
        <f>'[3]17'!K6</f>
        <v>0</v>
      </c>
      <c r="K4" s="16">
        <f>'[3]17'!L6</f>
        <v>0</v>
      </c>
      <c r="L4" s="16">
        <f>'[3]17'!M6</f>
        <v>0</v>
      </c>
      <c r="M4" s="16">
        <f>'[3]17'!N6</f>
        <v>0</v>
      </c>
      <c r="N4" s="16">
        <f>'[3]17'!O6</f>
        <v>0</v>
      </c>
      <c r="O4" s="17">
        <f>SUM(I4:N4)</f>
        <v>270</v>
      </c>
      <c r="P4" s="18">
        <f>frq!C4</f>
        <v>1</v>
      </c>
      <c r="Q4" s="15">
        <f>IF($P4=1,I4,IF(AND($P4=0.985,I4&gt;0.985*B4),B4*0.985,IF(AND($P4=0.965,I4&gt;0.965*B4),0.965*B4,I4)))</f>
        <v>270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270</v>
      </c>
      <c r="X4" s="8">
        <f t="shared" ref="X4:X67" si="4">AW4</f>
        <v>26.81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26.81</v>
      </c>
      <c r="AE4" s="8">
        <f t="shared" ref="AE4:AE67" si="11">BD4</f>
        <v>26.81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26.81</v>
      </c>
      <c r="AL4" s="8">
        <f t="shared" si="3"/>
        <v>216.38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216.38</v>
      </c>
      <c r="AT4" s="8">
        <v>26.81</v>
      </c>
      <c r="AU4" s="8">
        <v>26.81</v>
      </c>
      <c r="AW4" s="207">
        <v>26.81</v>
      </c>
      <c r="AX4" s="207">
        <v>0</v>
      </c>
      <c r="AY4" s="207">
        <v>0</v>
      </c>
      <c r="AZ4" s="207">
        <v>0</v>
      </c>
      <c r="BA4" s="207">
        <v>0</v>
      </c>
      <c r="BB4" s="207">
        <v>0</v>
      </c>
      <c r="BC4" s="8">
        <f t="shared" ref="BC4:BC67" si="19">SUM(AW4:BB4)</f>
        <v>26.81</v>
      </c>
      <c r="BD4" s="207">
        <v>26.81</v>
      </c>
      <c r="BE4" s="207">
        <v>0</v>
      </c>
      <c r="BF4" s="207">
        <v>0</v>
      </c>
      <c r="BG4" s="207">
        <v>0</v>
      </c>
      <c r="BH4" s="207">
        <v>0</v>
      </c>
      <c r="BI4" s="207">
        <v>0</v>
      </c>
      <c r="BJ4" s="8">
        <f t="shared" ref="BJ4:BJ67" si="20">SUM(BD4:BI4)</f>
        <v>26.81</v>
      </c>
      <c r="BL4" s="8">
        <f t="shared" ref="BL4:BL67" si="21">AT4</f>
        <v>26.81</v>
      </c>
      <c r="BM4" s="8">
        <f t="shared" ref="BM4:BM67" si="22">AU4</f>
        <v>26.81</v>
      </c>
      <c r="BN4" s="8">
        <f t="shared" ref="BN4:BN67" si="23">BC4</f>
        <v>26.81</v>
      </c>
      <c r="BO4" s="8">
        <f t="shared" ref="BO4:BO67" si="24">BJ4</f>
        <v>26.81</v>
      </c>
      <c r="BP4" s="182">
        <f t="shared" ref="BP4:BP67" si="25">BL4-BN4</f>
        <v>0</v>
      </c>
      <c r="BQ4" s="182">
        <f t="shared" ref="BQ4:BQ67" si="26">BM4-BO4</f>
        <v>0</v>
      </c>
    </row>
    <row r="5" spans="1:69">
      <c r="A5" s="8" t="s">
        <v>47</v>
      </c>
      <c r="B5" s="15">
        <f>'[3]17'!B7</f>
        <v>320</v>
      </c>
      <c r="C5" s="16">
        <f>'[3]17'!C7</f>
        <v>0</v>
      </c>
      <c r="D5" s="16">
        <f>'[3]17'!D7</f>
        <v>0</v>
      </c>
      <c r="E5" s="16">
        <f>'[3]17'!E7</f>
        <v>0</v>
      </c>
      <c r="F5" s="16">
        <f>'[3]17'!F7</f>
        <v>640</v>
      </c>
      <c r="G5" s="16">
        <f>'[3]17'!G7</f>
        <v>0</v>
      </c>
      <c r="H5" s="17">
        <f t="shared" ref="H5:H68" si="27">SUM(B5:G5)</f>
        <v>960</v>
      </c>
      <c r="I5" s="15">
        <f>'[3]17'!J7</f>
        <v>270</v>
      </c>
      <c r="J5" s="16">
        <f>'[3]17'!K7</f>
        <v>0</v>
      </c>
      <c r="K5" s="16">
        <f>'[3]17'!L7</f>
        <v>0</v>
      </c>
      <c r="L5" s="16">
        <f>'[3]17'!M7</f>
        <v>0</v>
      </c>
      <c r="M5" s="16">
        <f>'[3]17'!N7</f>
        <v>0</v>
      </c>
      <c r="N5" s="16">
        <f>'[3]17'!O7</f>
        <v>0</v>
      </c>
      <c r="O5" s="17">
        <f t="shared" ref="O5:O68" si="28">SUM(I5:N5)</f>
        <v>270</v>
      </c>
      <c r="P5" s="18">
        <f>frq!C5</f>
        <v>1</v>
      </c>
      <c r="Q5" s="15">
        <f t="shared" ref="Q5:V56" si="29">IF($P5=1,I5,IF(AND($P5=0.985,I5&gt;0.985*B5),B5*0.985,IF(AND($P5=0.965,I5&gt;0.965*B5),0.965*B5,I5)))</f>
        <v>270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270</v>
      </c>
      <c r="X5" s="8">
        <f t="shared" si="4"/>
        <v>26.81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26.81</v>
      </c>
      <c r="AE5" s="8">
        <f t="shared" si="11"/>
        <v>26.81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26.81</v>
      </c>
      <c r="AL5" s="8">
        <f t="shared" si="3"/>
        <v>216.38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216.38</v>
      </c>
      <c r="AT5" s="8">
        <v>26.81</v>
      </c>
      <c r="AU5" s="8">
        <v>26.81</v>
      </c>
      <c r="AW5" s="207">
        <v>26.81</v>
      </c>
      <c r="AX5" s="207">
        <v>0</v>
      </c>
      <c r="AY5" s="207">
        <v>0</v>
      </c>
      <c r="AZ5" s="207">
        <v>0</v>
      </c>
      <c r="BA5" s="207">
        <v>0</v>
      </c>
      <c r="BB5" s="207">
        <v>0</v>
      </c>
      <c r="BC5" s="8">
        <f t="shared" si="19"/>
        <v>26.81</v>
      </c>
      <c r="BD5" s="207">
        <v>26.81</v>
      </c>
      <c r="BE5" s="207">
        <v>0</v>
      </c>
      <c r="BF5" s="207">
        <v>0</v>
      </c>
      <c r="BG5" s="207">
        <v>0</v>
      </c>
      <c r="BH5" s="207">
        <v>0</v>
      </c>
      <c r="BI5" s="207">
        <v>0</v>
      </c>
      <c r="BJ5" s="8">
        <f t="shared" si="20"/>
        <v>26.81</v>
      </c>
      <c r="BL5" s="8">
        <f t="shared" si="21"/>
        <v>26.81</v>
      </c>
      <c r="BM5" s="8">
        <f t="shared" si="22"/>
        <v>26.81</v>
      </c>
      <c r="BN5" s="8">
        <f t="shared" si="23"/>
        <v>26.81</v>
      </c>
      <c r="BO5" s="8">
        <f t="shared" si="24"/>
        <v>26.81</v>
      </c>
      <c r="BP5" s="182">
        <f t="shared" si="25"/>
        <v>0</v>
      </c>
      <c r="BQ5" s="182">
        <f t="shared" si="26"/>
        <v>0</v>
      </c>
    </row>
    <row r="6" spans="1:69">
      <c r="A6" s="8" t="s">
        <v>48</v>
      </c>
      <c r="B6" s="15">
        <f>'[3]17'!B8</f>
        <v>320</v>
      </c>
      <c r="C6" s="16">
        <f>'[3]17'!C8</f>
        <v>0</v>
      </c>
      <c r="D6" s="16">
        <f>'[3]17'!D8</f>
        <v>0</v>
      </c>
      <c r="E6" s="16">
        <f>'[3]17'!E8</f>
        <v>0</v>
      </c>
      <c r="F6" s="16">
        <f>'[3]17'!F8</f>
        <v>640</v>
      </c>
      <c r="G6" s="16">
        <f>'[3]17'!G8</f>
        <v>0</v>
      </c>
      <c r="H6" s="17">
        <f t="shared" si="27"/>
        <v>960</v>
      </c>
      <c r="I6" s="15">
        <f>'[3]17'!J8</f>
        <v>270</v>
      </c>
      <c r="J6" s="16">
        <f>'[3]17'!K8</f>
        <v>0</v>
      </c>
      <c r="K6" s="16">
        <f>'[3]17'!L8</f>
        <v>0</v>
      </c>
      <c r="L6" s="16">
        <f>'[3]17'!M8</f>
        <v>0</v>
      </c>
      <c r="M6" s="16">
        <f>'[3]17'!N8</f>
        <v>0</v>
      </c>
      <c r="N6" s="16">
        <f>'[3]17'!O8</f>
        <v>0</v>
      </c>
      <c r="O6" s="17">
        <f t="shared" si="28"/>
        <v>270</v>
      </c>
      <c r="P6" s="18">
        <f>frq!C6</f>
        <v>1</v>
      </c>
      <c r="Q6" s="15">
        <f t="shared" si="29"/>
        <v>270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270</v>
      </c>
      <c r="X6" s="8">
        <f t="shared" si="4"/>
        <v>26.81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26.81</v>
      </c>
      <c r="AE6" s="8">
        <f t="shared" si="11"/>
        <v>26.81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26.81</v>
      </c>
      <c r="AL6" s="8">
        <f t="shared" si="3"/>
        <v>216.38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216.38</v>
      </c>
      <c r="AT6" s="8">
        <v>26.81</v>
      </c>
      <c r="AU6" s="8">
        <v>26.81</v>
      </c>
      <c r="AW6" s="207">
        <v>26.81</v>
      </c>
      <c r="AX6" s="207">
        <v>0</v>
      </c>
      <c r="AY6" s="207">
        <v>0</v>
      </c>
      <c r="AZ6" s="207">
        <v>0</v>
      </c>
      <c r="BA6" s="207">
        <v>0</v>
      </c>
      <c r="BB6" s="207">
        <v>0</v>
      </c>
      <c r="BC6" s="8">
        <f t="shared" si="19"/>
        <v>26.81</v>
      </c>
      <c r="BD6" s="207">
        <v>26.81</v>
      </c>
      <c r="BE6" s="207">
        <v>0</v>
      </c>
      <c r="BF6" s="207">
        <v>0</v>
      </c>
      <c r="BG6" s="207">
        <v>0</v>
      </c>
      <c r="BH6" s="207">
        <v>0</v>
      </c>
      <c r="BI6" s="207">
        <v>0</v>
      </c>
      <c r="BJ6" s="8">
        <f t="shared" si="20"/>
        <v>26.81</v>
      </c>
      <c r="BL6" s="8">
        <f t="shared" si="21"/>
        <v>26.81</v>
      </c>
      <c r="BM6" s="8">
        <f t="shared" si="22"/>
        <v>26.81</v>
      </c>
      <c r="BN6" s="8">
        <f t="shared" si="23"/>
        <v>26.81</v>
      </c>
      <c r="BO6" s="8">
        <f t="shared" si="24"/>
        <v>26.81</v>
      </c>
      <c r="BP6" s="182">
        <f t="shared" si="25"/>
        <v>0</v>
      </c>
      <c r="BQ6" s="182">
        <f t="shared" si="26"/>
        <v>0</v>
      </c>
    </row>
    <row r="7" spans="1:69">
      <c r="A7" s="8" t="s">
        <v>49</v>
      </c>
      <c r="B7" s="15">
        <f>'[3]17'!B9</f>
        <v>320</v>
      </c>
      <c r="C7" s="16">
        <f>'[3]17'!C9</f>
        <v>0</v>
      </c>
      <c r="D7" s="16">
        <f>'[3]17'!D9</f>
        <v>0</v>
      </c>
      <c r="E7" s="16">
        <f>'[3]17'!E9</f>
        <v>0</v>
      </c>
      <c r="F7" s="16">
        <f>'[3]17'!F9</f>
        <v>640</v>
      </c>
      <c r="G7" s="16">
        <f>'[3]17'!G9</f>
        <v>0</v>
      </c>
      <c r="H7" s="17">
        <f t="shared" si="27"/>
        <v>960</v>
      </c>
      <c r="I7" s="15">
        <f>'[3]17'!J9</f>
        <v>270</v>
      </c>
      <c r="J7" s="16">
        <f>'[3]17'!K9</f>
        <v>0</v>
      </c>
      <c r="K7" s="16">
        <f>'[3]17'!L9</f>
        <v>0</v>
      </c>
      <c r="L7" s="16">
        <f>'[3]17'!M9</f>
        <v>0</v>
      </c>
      <c r="M7" s="16">
        <f>'[3]17'!N9</f>
        <v>0</v>
      </c>
      <c r="N7" s="16">
        <f>'[3]17'!O9</f>
        <v>0</v>
      </c>
      <c r="O7" s="17">
        <f t="shared" si="28"/>
        <v>270</v>
      </c>
      <c r="P7" s="18">
        <f>frq!C7</f>
        <v>1</v>
      </c>
      <c r="Q7" s="15">
        <f t="shared" si="29"/>
        <v>270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270</v>
      </c>
      <c r="X7" s="8">
        <f t="shared" si="4"/>
        <v>26.81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26.81</v>
      </c>
      <c r="AE7" s="8">
        <f t="shared" si="11"/>
        <v>26.81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26.81</v>
      </c>
      <c r="AL7" s="8">
        <f t="shared" si="3"/>
        <v>216.38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216.38</v>
      </c>
      <c r="AT7" s="8">
        <v>26.81</v>
      </c>
      <c r="AU7" s="8">
        <v>26.81</v>
      </c>
      <c r="AW7" s="207">
        <v>26.81</v>
      </c>
      <c r="AX7" s="207">
        <v>0</v>
      </c>
      <c r="AY7" s="207">
        <v>0</v>
      </c>
      <c r="AZ7" s="207">
        <v>0</v>
      </c>
      <c r="BA7" s="207">
        <v>0</v>
      </c>
      <c r="BB7" s="207">
        <v>0</v>
      </c>
      <c r="BC7" s="8">
        <f t="shared" si="19"/>
        <v>26.81</v>
      </c>
      <c r="BD7" s="207">
        <v>26.81</v>
      </c>
      <c r="BE7" s="207">
        <v>0</v>
      </c>
      <c r="BF7" s="207">
        <v>0</v>
      </c>
      <c r="BG7" s="207">
        <v>0</v>
      </c>
      <c r="BH7" s="207">
        <v>0</v>
      </c>
      <c r="BI7" s="207">
        <v>0</v>
      </c>
      <c r="BJ7" s="8">
        <f t="shared" si="20"/>
        <v>26.81</v>
      </c>
      <c r="BL7" s="8">
        <f t="shared" si="21"/>
        <v>26.81</v>
      </c>
      <c r="BM7" s="8">
        <f t="shared" si="22"/>
        <v>26.81</v>
      </c>
      <c r="BN7" s="8">
        <f t="shared" si="23"/>
        <v>26.81</v>
      </c>
      <c r="BO7" s="8">
        <f t="shared" si="24"/>
        <v>26.81</v>
      </c>
      <c r="BP7" s="182">
        <f t="shared" si="25"/>
        <v>0</v>
      </c>
      <c r="BQ7" s="182">
        <f t="shared" si="26"/>
        <v>0</v>
      </c>
    </row>
    <row r="8" spans="1:69">
      <c r="A8" s="8" t="s">
        <v>50</v>
      </c>
      <c r="B8" s="15">
        <f>'[3]17'!B10</f>
        <v>320</v>
      </c>
      <c r="C8" s="16">
        <f>'[3]17'!C10</f>
        <v>0</v>
      </c>
      <c r="D8" s="16">
        <f>'[3]17'!D10</f>
        <v>0</v>
      </c>
      <c r="E8" s="16">
        <f>'[3]17'!E10</f>
        <v>0</v>
      </c>
      <c r="F8" s="16">
        <f>'[3]17'!F10</f>
        <v>640</v>
      </c>
      <c r="G8" s="16">
        <f>'[3]17'!G10</f>
        <v>0</v>
      </c>
      <c r="H8" s="17">
        <f t="shared" si="27"/>
        <v>960</v>
      </c>
      <c r="I8" s="15">
        <f>'[3]17'!J10</f>
        <v>270</v>
      </c>
      <c r="J8" s="16">
        <f>'[3]17'!K10</f>
        <v>0</v>
      </c>
      <c r="K8" s="16">
        <f>'[3]17'!L10</f>
        <v>0</v>
      </c>
      <c r="L8" s="16">
        <f>'[3]17'!M10</f>
        <v>0</v>
      </c>
      <c r="M8" s="16">
        <f>'[3]17'!N10</f>
        <v>0</v>
      </c>
      <c r="N8" s="16">
        <f>'[3]17'!O10</f>
        <v>0</v>
      </c>
      <c r="O8" s="17">
        <f t="shared" si="28"/>
        <v>270</v>
      </c>
      <c r="P8" s="18">
        <f>frq!C8</f>
        <v>1</v>
      </c>
      <c r="Q8" s="15">
        <f t="shared" si="29"/>
        <v>270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270</v>
      </c>
      <c r="X8" s="8">
        <f t="shared" si="4"/>
        <v>26.81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26.81</v>
      </c>
      <c r="AE8" s="8">
        <f t="shared" si="11"/>
        <v>26.81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26.81</v>
      </c>
      <c r="AL8" s="8">
        <f t="shared" si="3"/>
        <v>216.38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216.38</v>
      </c>
      <c r="AT8" s="8">
        <v>26.81</v>
      </c>
      <c r="AU8" s="8">
        <v>26.81</v>
      </c>
      <c r="AW8" s="207">
        <v>26.81</v>
      </c>
      <c r="AX8" s="207">
        <v>0</v>
      </c>
      <c r="AY8" s="207">
        <v>0</v>
      </c>
      <c r="AZ8" s="207">
        <v>0</v>
      </c>
      <c r="BA8" s="207">
        <v>0</v>
      </c>
      <c r="BB8" s="207">
        <v>0</v>
      </c>
      <c r="BC8" s="8">
        <f t="shared" si="19"/>
        <v>26.81</v>
      </c>
      <c r="BD8" s="207">
        <v>26.81</v>
      </c>
      <c r="BE8" s="207">
        <v>0</v>
      </c>
      <c r="BF8" s="207">
        <v>0</v>
      </c>
      <c r="BG8" s="207">
        <v>0</v>
      </c>
      <c r="BH8" s="207">
        <v>0</v>
      </c>
      <c r="BI8" s="207">
        <v>0</v>
      </c>
      <c r="BJ8" s="8">
        <f t="shared" si="20"/>
        <v>26.81</v>
      </c>
      <c r="BL8" s="8">
        <f t="shared" si="21"/>
        <v>26.81</v>
      </c>
      <c r="BM8" s="8">
        <f t="shared" si="22"/>
        <v>26.81</v>
      </c>
      <c r="BN8" s="8">
        <f t="shared" si="23"/>
        <v>26.81</v>
      </c>
      <c r="BO8" s="8">
        <f t="shared" si="24"/>
        <v>26.81</v>
      </c>
      <c r="BP8" s="182">
        <f t="shared" si="25"/>
        <v>0</v>
      </c>
      <c r="BQ8" s="182">
        <f t="shared" si="26"/>
        <v>0</v>
      </c>
    </row>
    <row r="9" spans="1:69">
      <c r="A9" s="8" t="s">
        <v>51</v>
      </c>
      <c r="B9" s="15">
        <f>'[3]17'!B11</f>
        <v>320</v>
      </c>
      <c r="C9" s="16">
        <f>'[3]17'!C11</f>
        <v>0</v>
      </c>
      <c r="D9" s="16">
        <f>'[3]17'!D11</f>
        <v>0</v>
      </c>
      <c r="E9" s="16">
        <f>'[3]17'!E11</f>
        <v>0</v>
      </c>
      <c r="F9" s="16">
        <f>'[3]17'!F11</f>
        <v>640</v>
      </c>
      <c r="G9" s="16">
        <f>'[3]17'!G11</f>
        <v>0</v>
      </c>
      <c r="H9" s="17">
        <f t="shared" si="27"/>
        <v>960</v>
      </c>
      <c r="I9" s="15">
        <f>'[3]17'!J11</f>
        <v>270</v>
      </c>
      <c r="J9" s="16">
        <f>'[3]17'!K11</f>
        <v>0</v>
      </c>
      <c r="K9" s="16">
        <f>'[3]17'!L11</f>
        <v>0</v>
      </c>
      <c r="L9" s="16">
        <f>'[3]17'!M11</f>
        <v>0</v>
      </c>
      <c r="M9" s="16">
        <f>'[3]17'!N11</f>
        <v>0</v>
      </c>
      <c r="N9" s="16">
        <f>'[3]17'!O11</f>
        <v>0</v>
      </c>
      <c r="O9" s="17">
        <f t="shared" si="28"/>
        <v>270</v>
      </c>
      <c r="P9" s="18">
        <f>frq!C9</f>
        <v>1</v>
      </c>
      <c r="Q9" s="15">
        <f t="shared" si="29"/>
        <v>270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270</v>
      </c>
      <c r="X9" s="8">
        <f t="shared" si="4"/>
        <v>26.81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26.81</v>
      </c>
      <c r="AE9" s="8">
        <f t="shared" si="11"/>
        <v>26.81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26.81</v>
      </c>
      <c r="AL9" s="8">
        <f t="shared" si="3"/>
        <v>216.38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216.38</v>
      </c>
      <c r="AT9" s="8">
        <v>26.81</v>
      </c>
      <c r="AU9" s="8">
        <v>26.81</v>
      </c>
      <c r="AW9" s="207">
        <v>26.81</v>
      </c>
      <c r="AX9" s="207">
        <v>0</v>
      </c>
      <c r="AY9" s="207">
        <v>0</v>
      </c>
      <c r="AZ9" s="207">
        <v>0</v>
      </c>
      <c r="BA9" s="207">
        <v>0</v>
      </c>
      <c r="BB9" s="207">
        <v>0</v>
      </c>
      <c r="BC9" s="8">
        <f t="shared" si="19"/>
        <v>26.81</v>
      </c>
      <c r="BD9" s="207">
        <v>26.81</v>
      </c>
      <c r="BE9" s="207">
        <v>0</v>
      </c>
      <c r="BF9" s="207">
        <v>0</v>
      </c>
      <c r="BG9" s="207">
        <v>0</v>
      </c>
      <c r="BH9" s="207">
        <v>0</v>
      </c>
      <c r="BI9" s="207">
        <v>0</v>
      </c>
      <c r="BJ9" s="8">
        <f t="shared" si="20"/>
        <v>26.81</v>
      </c>
      <c r="BL9" s="8">
        <f t="shared" si="21"/>
        <v>26.81</v>
      </c>
      <c r="BM9" s="8">
        <f t="shared" si="22"/>
        <v>26.81</v>
      </c>
      <c r="BN9" s="8">
        <f t="shared" si="23"/>
        <v>26.81</v>
      </c>
      <c r="BO9" s="8">
        <f t="shared" si="24"/>
        <v>26.81</v>
      </c>
      <c r="BP9" s="182">
        <f t="shared" si="25"/>
        <v>0</v>
      </c>
      <c r="BQ9" s="182">
        <f t="shared" si="26"/>
        <v>0</v>
      </c>
    </row>
    <row r="10" spans="1:69">
      <c r="A10" s="8" t="s">
        <v>52</v>
      </c>
      <c r="B10" s="15">
        <f>'[3]17'!B12</f>
        <v>320</v>
      </c>
      <c r="C10" s="16">
        <f>'[3]17'!C12</f>
        <v>0</v>
      </c>
      <c r="D10" s="16">
        <f>'[3]17'!D12</f>
        <v>0</v>
      </c>
      <c r="E10" s="16">
        <f>'[3]17'!E12</f>
        <v>0</v>
      </c>
      <c r="F10" s="16">
        <f>'[3]17'!F12</f>
        <v>640</v>
      </c>
      <c r="G10" s="16">
        <f>'[3]17'!G12</f>
        <v>0</v>
      </c>
      <c r="H10" s="17">
        <f t="shared" si="27"/>
        <v>960</v>
      </c>
      <c r="I10" s="15">
        <f>'[3]17'!J12</f>
        <v>270</v>
      </c>
      <c r="J10" s="16">
        <f>'[3]17'!K12</f>
        <v>0</v>
      </c>
      <c r="K10" s="16">
        <f>'[3]17'!L12</f>
        <v>0</v>
      </c>
      <c r="L10" s="16">
        <f>'[3]17'!M12</f>
        <v>0</v>
      </c>
      <c r="M10" s="16">
        <f>'[3]17'!N12</f>
        <v>0</v>
      </c>
      <c r="N10" s="16">
        <f>'[3]17'!O12</f>
        <v>0</v>
      </c>
      <c r="O10" s="17">
        <f t="shared" si="28"/>
        <v>270</v>
      </c>
      <c r="P10" s="18">
        <f>frq!C10</f>
        <v>1</v>
      </c>
      <c r="Q10" s="15">
        <f t="shared" si="29"/>
        <v>270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270</v>
      </c>
      <c r="X10" s="8">
        <f t="shared" si="4"/>
        <v>26.81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26.81</v>
      </c>
      <c r="AE10" s="8">
        <f t="shared" si="11"/>
        <v>26.81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26.81</v>
      </c>
      <c r="AL10" s="8">
        <f t="shared" si="3"/>
        <v>216.38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216.38</v>
      </c>
      <c r="AT10" s="8">
        <v>26.81</v>
      </c>
      <c r="AU10" s="8">
        <v>26.81</v>
      </c>
      <c r="AW10" s="207">
        <v>26.81</v>
      </c>
      <c r="AX10" s="207">
        <v>0</v>
      </c>
      <c r="AY10" s="207">
        <v>0</v>
      </c>
      <c r="AZ10" s="207">
        <v>0</v>
      </c>
      <c r="BA10" s="207">
        <v>0</v>
      </c>
      <c r="BB10" s="207">
        <v>0</v>
      </c>
      <c r="BC10" s="8">
        <f t="shared" si="19"/>
        <v>26.81</v>
      </c>
      <c r="BD10" s="207">
        <v>26.81</v>
      </c>
      <c r="BE10" s="207">
        <v>0</v>
      </c>
      <c r="BF10" s="207">
        <v>0</v>
      </c>
      <c r="BG10" s="207">
        <v>0</v>
      </c>
      <c r="BH10" s="207">
        <v>0</v>
      </c>
      <c r="BI10" s="207">
        <v>0</v>
      </c>
      <c r="BJ10" s="8">
        <f t="shared" si="20"/>
        <v>26.81</v>
      </c>
      <c r="BL10" s="8">
        <f t="shared" si="21"/>
        <v>26.81</v>
      </c>
      <c r="BM10" s="8">
        <f t="shared" si="22"/>
        <v>26.81</v>
      </c>
      <c r="BN10" s="8">
        <f t="shared" si="23"/>
        <v>26.81</v>
      </c>
      <c r="BO10" s="8">
        <f t="shared" si="24"/>
        <v>26.81</v>
      </c>
      <c r="BP10" s="182">
        <f t="shared" si="25"/>
        <v>0</v>
      </c>
      <c r="BQ10" s="182">
        <f t="shared" si="26"/>
        <v>0</v>
      </c>
    </row>
    <row r="11" spans="1:69">
      <c r="A11" s="8" t="s">
        <v>53</v>
      </c>
      <c r="B11" s="15">
        <f>'[3]17'!B13</f>
        <v>320</v>
      </c>
      <c r="C11" s="16">
        <f>'[3]17'!C13</f>
        <v>0</v>
      </c>
      <c r="D11" s="16">
        <f>'[3]17'!D13</f>
        <v>0</v>
      </c>
      <c r="E11" s="16">
        <f>'[3]17'!E13</f>
        <v>0</v>
      </c>
      <c r="F11" s="16">
        <f>'[3]17'!F13</f>
        <v>640</v>
      </c>
      <c r="G11" s="16">
        <f>'[3]17'!G13</f>
        <v>0</v>
      </c>
      <c r="H11" s="17">
        <f t="shared" si="27"/>
        <v>960</v>
      </c>
      <c r="I11" s="15">
        <f>'[3]17'!J13</f>
        <v>270</v>
      </c>
      <c r="J11" s="16">
        <f>'[3]17'!K13</f>
        <v>0</v>
      </c>
      <c r="K11" s="16">
        <f>'[3]17'!L13</f>
        <v>0</v>
      </c>
      <c r="L11" s="16">
        <f>'[3]17'!M13</f>
        <v>0</v>
      </c>
      <c r="M11" s="16">
        <f>'[3]17'!N13</f>
        <v>0</v>
      </c>
      <c r="N11" s="16">
        <f>'[3]17'!O13</f>
        <v>0</v>
      </c>
      <c r="O11" s="17">
        <f t="shared" si="28"/>
        <v>270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270</v>
      </c>
      <c r="X11" s="8">
        <f t="shared" si="4"/>
        <v>26.81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26.81</v>
      </c>
      <c r="AE11" s="8">
        <f t="shared" si="11"/>
        <v>26.81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26.81</v>
      </c>
      <c r="AL11" s="8">
        <f t="shared" si="3"/>
        <v>216.38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216.38</v>
      </c>
      <c r="AT11" s="8">
        <v>26.81</v>
      </c>
      <c r="AU11" s="8">
        <v>26.81</v>
      </c>
      <c r="AW11" s="207">
        <v>26.81</v>
      </c>
      <c r="AX11" s="207">
        <v>0</v>
      </c>
      <c r="AY11" s="207">
        <v>0</v>
      </c>
      <c r="AZ11" s="207">
        <v>0</v>
      </c>
      <c r="BA11" s="207">
        <v>0</v>
      </c>
      <c r="BB11" s="207">
        <v>0</v>
      </c>
      <c r="BC11" s="8">
        <f t="shared" si="19"/>
        <v>26.81</v>
      </c>
      <c r="BD11" s="207">
        <v>26.81</v>
      </c>
      <c r="BE11" s="207">
        <v>0</v>
      </c>
      <c r="BF11" s="207">
        <v>0</v>
      </c>
      <c r="BG11" s="207">
        <v>0</v>
      </c>
      <c r="BH11" s="207">
        <v>0</v>
      </c>
      <c r="BI11" s="207">
        <v>0</v>
      </c>
      <c r="BJ11" s="8">
        <f t="shared" si="20"/>
        <v>26.81</v>
      </c>
      <c r="BL11" s="8">
        <f t="shared" si="21"/>
        <v>26.81</v>
      </c>
      <c r="BM11" s="8">
        <f t="shared" si="22"/>
        <v>26.81</v>
      </c>
      <c r="BN11" s="8">
        <f t="shared" si="23"/>
        <v>26.81</v>
      </c>
      <c r="BO11" s="8">
        <f t="shared" si="24"/>
        <v>26.81</v>
      </c>
      <c r="BP11" s="182">
        <f t="shared" si="25"/>
        <v>0</v>
      </c>
      <c r="BQ11" s="182">
        <f t="shared" si="26"/>
        <v>0</v>
      </c>
    </row>
    <row r="12" spans="1:69">
      <c r="A12" s="8" t="s">
        <v>54</v>
      </c>
      <c r="B12" s="15">
        <f>'[3]17'!B14</f>
        <v>320</v>
      </c>
      <c r="C12" s="16">
        <f>'[3]17'!C14</f>
        <v>0</v>
      </c>
      <c r="D12" s="16">
        <f>'[3]17'!D14</f>
        <v>0</v>
      </c>
      <c r="E12" s="16">
        <f>'[3]17'!E14</f>
        <v>0</v>
      </c>
      <c r="F12" s="16">
        <f>'[3]17'!F14</f>
        <v>640</v>
      </c>
      <c r="G12" s="16">
        <f>'[3]17'!G14</f>
        <v>0</v>
      </c>
      <c r="H12" s="17">
        <f t="shared" si="27"/>
        <v>960</v>
      </c>
      <c r="I12" s="15">
        <f>'[3]17'!J14</f>
        <v>270</v>
      </c>
      <c r="J12" s="16">
        <f>'[3]17'!K14</f>
        <v>0</v>
      </c>
      <c r="K12" s="16">
        <f>'[3]17'!L14</f>
        <v>0</v>
      </c>
      <c r="L12" s="16">
        <f>'[3]17'!M14</f>
        <v>0</v>
      </c>
      <c r="M12" s="16">
        <f>'[3]17'!N14</f>
        <v>0</v>
      </c>
      <c r="N12" s="16">
        <f>'[3]17'!O14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26.81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26.81</v>
      </c>
      <c r="AE12" s="8">
        <f t="shared" si="11"/>
        <v>26.81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26.81</v>
      </c>
      <c r="AL12" s="8">
        <f t="shared" si="3"/>
        <v>216.38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216.38</v>
      </c>
      <c r="AT12" s="8">
        <v>26.81</v>
      </c>
      <c r="AU12" s="8">
        <v>26.81</v>
      </c>
      <c r="AW12" s="207">
        <v>26.81</v>
      </c>
      <c r="AX12" s="207">
        <v>0</v>
      </c>
      <c r="AY12" s="207">
        <v>0</v>
      </c>
      <c r="AZ12" s="207">
        <v>0</v>
      </c>
      <c r="BA12" s="207">
        <v>0</v>
      </c>
      <c r="BB12" s="207">
        <v>0</v>
      </c>
      <c r="BC12" s="8">
        <f t="shared" si="19"/>
        <v>26.81</v>
      </c>
      <c r="BD12" s="207">
        <v>26.81</v>
      </c>
      <c r="BE12" s="207">
        <v>0</v>
      </c>
      <c r="BF12" s="207">
        <v>0</v>
      </c>
      <c r="BG12" s="207">
        <v>0</v>
      </c>
      <c r="BH12" s="207">
        <v>0</v>
      </c>
      <c r="BI12" s="207">
        <v>0</v>
      </c>
      <c r="BJ12" s="8">
        <f t="shared" si="20"/>
        <v>26.81</v>
      </c>
      <c r="BL12" s="8">
        <f t="shared" si="21"/>
        <v>26.81</v>
      </c>
      <c r="BM12" s="8">
        <f t="shared" si="22"/>
        <v>26.81</v>
      </c>
      <c r="BN12" s="8">
        <f t="shared" si="23"/>
        <v>26.81</v>
      </c>
      <c r="BO12" s="8">
        <f t="shared" si="24"/>
        <v>26.81</v>
      </c>
      <c r="BP12" s="182">
        <f t="shared" si="25"/>
        <v>0</v>
      </c>
      <c r="BQ12" s="182">
        <f t="shared" si="26"/>
        <v>0</v>
      </c>
    </row>
    <row r="13" spans="1:69">
      <c r="A13" s="8" t="s">
        <v>55</v>
      </c>
      <c r="B13" s="15">
        <f>'[3]17'!B15</f>
        <v>320</v>
      </c>
      <c r="C13" s="16">
        <f>'[3]17'!C15</f>
        <v>0</v>
      </c>
      <c r="D13" s="16">
        <f>'[3]17'!D15</f>
        <v>0</v>
      </c>
      <c r="E13" s="16">
        <f>'[3]17'!E15</f>
        <v>0</v>
      </c>
      <c r="F13" s="16">
        <f>'[3]17'!F15</f>
        <v>640</v>
      </c>
      <c r="G13" s="16">
        <f>'[3]17'!G15</f>
        <v>0</v>
      </c>
      <c r="H13" s="17">
        <f t="shared" si="27"/>
        <v>960</v>
      </c>
      <c r="I13" s="15">
        <f>'[3]17'!J15</f>
        <v>270</v>
      </c>
      <c r="J13" s="16">
        <f>'[3]17'!K15</f>
        <v>0</v>
      </c>
      <c r="K13" s="16">
        <f>'[3]17'!L15</f>
        <v>0</v>
      </c>
      <c r="L13" s="16">
        <f>'[3]17'!M15</f>
        <v>0</v>
      </c>
      <c r="M13" s="16">
        <f>'[3]17'!N15</f>
        <v>0</v>
      </c>
      <c r="N13" s="16">
        <f>'[3]17'!O15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26.99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26.99</v>
      </c>
      <c r="AE13" s="8">
        <f t="shared" si="11"/>
        <v>26.99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26.99</v>
      </c>
      <c r="AL13" s="8">
        <f t="shared" si="3"/>
        <v>216.01999999999998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216.01999999999998</v>
      </c>
      <c r="AT13" s="8">
        <v>26.81</v>
      </c>
      <c r="AU13" s="8">
        <v>26.81</v>
      </c>
      <c r="AW13" s="207">
        <v>26.99</v>
      </c>
      <c r="AX13" s="207">
        <v>0</v>
      </c>
      <c r="AY13" s="207">
        <v>0</v>
      </c>
      <c r="AZ13" s="207">
        <v>0</v>
      </c>
      <c r="BA13" s="207">
        <v>0</v>
      </c>
      <c r="BB13" s="207">
        <v>0</v>
      </c>
      <c r="BC13" s="8">
        <f t="shared" si="19"/>
        <v>26.99</v>
      </c>
      <c r="BD13" s="207">
        <v>26.99</v>
      </c>
      <c r="BE13" s="207">
        <v>0</v>
      </c>
      <c r="BF13" s="207">
        <v>0</v>
      </c>
      <c r="BG13" s="207">
        <v>0</v>
      </c>
      <c r="BH13" s="207">
        <v>0</v>
      </c>
      <c r="BI13" s="207">
        <v>0</v>
      </c>
      <c r="BJ13" s="8">
        <f t="shared" si="20"/>
        <v>26.99</v>
      </c>
      <c r="BL13" s="8">
        <f t="shared" si="21"/>
        <v>26.81</v>
      </c>
      <c r="BM13" s="8">
        <f t="shared" si="22"/>
        <v>26.81</v>
      </c>
      <c r="BN13" s="8">
        <f t="shared" si="23"/>
        <v>26.99</v>
      </c>
      <c r="BO13" s="8">
        <f t="shared" si="24"/>
        <v>26.99</v>
      </c>
      <c r="BP13" s="182">
        <f t="shared" si="25"/>
        <v>-0.17999999999999972</v>
      </c>
      <c r="BQ13" s="182">
        <f t="shared" si="26"/>
        <v>-0.17999999999999972</v>
      </c>
    </row>
    <row r="14" spans="1:69">
      <c r="A14" s="8" t="s">
        <v>56</v>
      </c>
      <c r="B14" s="15">
        <f>'[3]17'!B16</f>
        <v>320</v>
      </c>
      <c r="C14" s="16">
        <f>'[3]17'!C16</f>
        <v>0</v>
      </c>
      <c r="D14" s="16">
        <f>'[3]17'!D16</f>
        <v>0</v>
      </c>
      <c r="E14" s="16">
        <f>'[3]17'!E16</f>
        <v>0</v>
      </c>
      <c r="F14" s="16">
        <f>'[3]17'!F16</f>
        <v>640</v>
      </c>
      <c r="G14" s="16">
        <f>'[3]17'!G16</f>
        <v>0</v>
      </c>
      <c r="H14" s="17">
        <f t="shared" si="27"/>
        <v>960</v>
      </c>
      <c r="I14" s="15">
        <f>'[3]17'!J16</f>
        <v>270</v>
      </c>
      <c r="J14" s="16">
        <f>'[3]17'!K16</f>
        <v>0</v>
      </c>
      <c r="K14" s="16">
        <f>'[3]17'!L16</f>
        <v>0</v>
      </c>
      <c r="L14" s="16">
        <f>'[3]17'!M16</f>
        <v>0</v>
      </c>
      <c r="M14" s="16">
        <f>'[3]17'!N16</f>
        <v>0</v>
      </c>
      <c r="N14" s="16">
        <f>'[3]17'!O16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26.99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26.99</v>
      </c>
      <c r="AE14" s="8">
        <f t="shared" si="11"/>
        <v>26.99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26.99</v>
      </c>
      <c r="AL14" s="8">
        <f t="shared" si="3"/>
        <v>216.01999999999998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216.01999999999998</v>
      </c>
      <c r="AT14" s="8">
        <v>26.81</v>
      </c>
      <c r="AU14" s="8">
        <v>26.81</v>
      </c>
      <c r="AW14" s="207">
        <v>26.99</v>
      </c>
      <c r="AX14" s="207">
        <v>0</v>
      </c>
      <c r="AY14" s="207">
        <v>0</v>
      </c>
      <c r="AZ14" s="207">
        <v>0</v>
      </c>
      <c r="BA14" s="207">
        <v>0</v>
      </c>
      <c r="BB14" s="207">
        <v>0</v>
      </c>
      <c r="BC14" s="8">
        <f t="shared" si="19"/>
        <v>26.99</v>
      </c>
      <c r="BD14" s="207">
        <v>26.99</v>
      </c>
      <c r="BE14" s="207">
        <v>0</v>
      </c>
      <c r="BF14" s="207">
        <v>0</v>
      </c>
      <c r="BG14" s="207">
        <v>0</v>
      </c>
      <c r="BH14" s="207">
        <v>0</v>
      </c>
      <c r="BI14" s="207">
        <v>0</v>
      </c>
      <c r="BJ14" s="8">
        <f t="shared" si="20"/>
        <v>26.99</v>
      </c>
      <c r="BL14" s="8">
        <f t="shared" si="21"/>
        <v>26.81</v>
      </c>
      <c r="BM14" s="8">
        <f t="shared" si="22"/>
        <v>26.81</v>
      </c>
      <c r="BN14" s="8">
        <f t="shared" si="23"/>
        <v>26.99</v>
      </c>
      <c r="BO14" s="8">
        <f t="shared" si="24"/>
        <v>26.99</v>
      </c>
      <c r="BP14" s="182">
        <f t="shared" si="25"/>
        <v>-0.17999999999999972</v>
      </c>
      <c r="BQ14" s="182">
        <f t="shared" si="26"/>
        <v>-0.17999999999999972</v>
      </c>
    </row>
    <row r="15" spans="1:69">
      <c r="A15" s="8" t="s">
        <v>57</v>
      </c>
      <c r="B15" s="15">
        <f>'[3]17'!B17</f>
        <v>320</v>
      </c>
      <c r="C15" s="16">
        <f>'[3]17'!C17</f>
        <v>0</v>
      </c>
      <c r="D15" s="16">
        <f>'[3]17'!D17</f>
        <v>0</v>
      </c>
      <c r="E15" s="16">
        <f>'[3]17'!E17</f>
        <v>0</v>
      </c>
      <c r="F15" s="16">
        <f>'[3]17'!F17</f>
        <v>640</v>
      </c>
      <c r="G15" s="16">
        <f>'[3]17'!G17</f>
        <v>0</v>
      </c>
      <c r="H15" s="17">
        <f t="shared" si="27"/>
        <v>960</v>
      </c>
      <c r="I15" s="15">
        <f>'[3]17'!J17</f>
        <v>270</v>
      </c>
      <c r="J15" s="16">
        <f>'[3]17'!K17</f>
        <v>0</v>
      </c>
      <c r="K15" s="16">
        <f>'[3]17'!L17</f>
        <v>0</v>
      </c>
      <c r="L15" s="16">
        <f>'[3]17'!M17</f>
        <v>0</v>
      </c>
      <c r="M15" s="16">
        <f>'[3]17'!N17</f>
        <v>0</v>
      </c>
      <c r="N15" s="16">
        <f>'[3]17'!O17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26.99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26.99</v>
      </c>
      <c r="AE15" s="8">
        <f t="shared" si="11"/>
        <v>26.99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26.99</v>
      </c>
      <c r="AL15" s="8">
        <f t="shared" si="3"/>
        <v>216.01999999999998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216.01999999999998</v>
      </c>
      <c r="AT15" s="8">
        <v>26.81</v>
      </c>
      <c r="AU15" s="8">
        <v>26.81</v>
      </c>
      <c r="AW15" s="207">
        <v>26.99</v>
      </c>
      <c r="AX15" s="207">
        <v>0</v>
      </c>
      <c r="AY15" s="207">
        <v>0</v>
      </c>
      <c r="AZ15" s="207">
        <v>0</v>
      </c>
      <c r="BA15" s="207">
        <v>0</v>
      </c>
      <c r="BB15" s="207">
        <v>0</v>
      </c>
      <c r="BC15" s="8">
        <f t="shared" si="19"/>
        <v>26.99</v>
      </c>
      <c r="BD15" s="207">
        <v>26.99</v>
      </c>
      <c r="BE15" s="207">
        <v>0</v>
      </c>
      <c r="BF15" s="207">
        <v>0</v>
      </c>
      <c r="BG15" s="207">
        <v>0</v>
      </c>
      <c r="BH15" s="207">
        <v>0</v>
      </c>
      <c r="BI15" s="207">
        <v>0</v>
      </c>
      <c r="BJ15" s="8">
        <f t="shared" si="20"/>
        <v>26.99</v>
      </c>
      <c r="BL15" s="8">
        <f t="shared" si="21"/>
        <v>26.81</v>
      </c>
      <c r="BM15" s="8">
        <f t="shared" si="22"/>
        <v>26.81</v>
      </c>
      <c r="BN15" s="8">
        <f t="shared" si="23"/>
        <v>26.99</v>
      </c>
      <c r="BO15" s="8">
        <f t="shared" si="24"/>
        <v>26.99</v>
      </c>
      <c r="BP15" s="182">
        <f t="shared" si="25"/>
        <v>-0.17999999999999972</v>
      </c>
      <c r="BQ15" s="182">
        <f t="shared" si="26"/>
        <v>-0.17999999999999972</v>
      </c>
    </row>
    <row r="16" spans="1:69">
      <c r="A16" s="8" t="s">
        <v>58</v>
      </c>
      <c r="B16" s="15">
        <f>'[3]17'!B18</f>
        <v>320</v>
      </c>
      <c r="C16" s="16">
        <f>'[3]17'!C18</f>
        <v>0</v>
      </c>
      <c r="D16" s="16">
        <f>'[3]17'!D18</f>
        <v>0</v>
      </c>
      <c r="E16" s="16">
        <f>'[3]17'!E18</f>
        <v>0</v>
      </c>
      <c r="F16" s="16">
        <f>'[3]17'!F18</f>
        <v>640</v>
      </c>
      <c r="G16" s="16">
        <f>'[3]17'!G18</f>
        <v>0</v>
      </c>
      <c r="H16" s="17">
        <f t="shared" si="27"/>
        <v>960</v>
      </c>
      <c r="I16" s="15">
        <f>'[3]17'!J18</f>
        <v>270</v>
      </c>
      <c r="J16" s="16">
        <f>'[3]17'!K18</f>
        <v>0</v>
      </c>
      <c r="K16" s="16">
        <f>'[3]17'!L18</f>
        <v>0</v>
      </c>
      <c r="L16" s="16">
        <f>'[3]17'!M18</f>
        <v>0</v>
      </c>
      <c r="M16" s="16">
        <f>'[3]17'!N18</f>
        <v>0</v>
      </c>
      <c r="N16" s="16">
        <f>'[3]17'!O18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26.99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26.99</v>
      </c>
      <c r="AE16" s="8">
        <f t="shared" si="11"/>
        <v>26.99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26.99</v>
      </c>
      <c r="AL16" s="8">
        <f t="shared" si="3"/>
        <v>216.01999999999998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216.01999999999998</v>
      </c>
      <c r="AT16" s="8">
        <v>26.81</v>
      </c>
      <c r="AU16" s="8">
        <v>26.81</v>
      </c>
      <c r="AW16" s="207">
        <v>26.99</v>
      </c>
      <c r="AX16" s="207">
        <v>0</v>
      </c>
      <c r="AY16" s="207">
        <v>0</v>
      </c>
      <c r="AZ16" s="207">
        <v>0</v>
      </c>
      <c r="BA16" s="207">
        <v>0</v>
      </c>
      <c r="BB16" s="207">
        <v>0</v>
      </c>
      <c r="BC16" s="8">
        <f t="shared" si="19"/>
        <v>26.99</v>
      </c>
      <c r="BD16" s="207">
        <v>26.99</v>
      </c>
      <c r="BE16" s="207">
        <v>0</v>
      </c>
      <c r="BF16" s="207">
        <v>0</v>
      </c>
      <c r="BG16" s="207">
        <v>0</v>
      </c>
      <c r="BH16" s="207">
        <v>0</v>
      </c>
      <c r="BI16" s="207">
        <v>0</v>
      </c>
      <c r="BJ16" s="8">
        <f t="shared" si="20"/>
        <v>26.99</v>
      </c>
      <c r="BL16" s="8">
        <f t="shared" si="21"/>
        <v>26.81</v>
      </c>
      <c r="BM16" s="8">
        <f t="shared" si="22"/>
        <v>26.81</v>
      </c>
      <c r="BN16" s="8">
        <f t="shared" si="23"/>
        <v>26.99</v>
      </c>
      <c r="BO16" s="8">
        <f t="shared" si="24"/>
        <v>26.99</v>
      </c>
      <c r="BP16" s="182">
        <f t="shared" si="25"/>
        <v>-0.17999999999999972</v>
      </c>
      <c r="BQ16" s="182">
        <f t="shared" si="26"/>
        <v>-0.17999999999999972</v>
      </c>
    </row>
    <row r="17" spans="1:69">
      <c r="A17" s="8" t="s">
        <v>59</v>
      </c>
      <c r="B17" s="15">
        <f>'[3]17'!B19</f>
        <v>320</v>
      </c>
      <c r="C17" s="16">
        <f>'[3]17'!C19</f>
        <v>0</v>
      </c>
      <c r="D17" s="16">
        <f>'[3]17'!D19</f>
        <v>0</v>
      </c>
      <c r="E17" s="16">
        <f>'[3]17'!E19</f>
        <v>0</v>
      </c>
      <c r="F17" s="16">
        <f>'[3]17'!F19</f>
        <v>640</v>
      </c>
      <c r="G17" s="16">
        <f>'[3]17'!G19</f>
        <v>0</v>
      </c>
      <c r="H17" s="17">
        <f t="shared" si="27"/>
        <v>960</v>
      </c>
      <c r="I17" s="15">
        <f>'[3]17'!J19</f>
        <v>270</v>
      </c>
      <c r="J17" s="16">
        <f>'[3]17'!K19</f>
        <v>0</v>
      </c>
      <c r="K17" s="16">
        <f>'[3]17'!L19</f>
        <v>0</v>
      </c>
      <c r="L17" s="16">
        <f>'[3]17'!M19</f>
        <v>0</v>
      </c>
      <c r="M17" s="16">
        <f>'[3]17'!N19</f>
        <v>0</v>
      </c>
      <c r="N17" s="16">
        <f>'[3]17'!O19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26.99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26.99</v>
      </c>
      <c r="AE17" s="8">
        <f t="shared" si="11"/>
        <v>26.99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26.99</v>
      </c>
      <c r="AL17" s="8">
        <f t="shared" si="3"/>
        <v>216.01999999999998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216.01999999999998</v>
      </c>
      <c r="AT17" s="8">
        <v>26.81</v>
      </c>
      <c r="AU17" s="8">
        <v>26.81</v>
      </c>
      <c r="AW17" s="207">
        <v>26.99</v>
      </c>
      <c r="AX17" s="207">
        <v>0</v>
      </c>
      <c r="AY17" s="207">
        <v>0</v>
      </c>
      <c r="AZ17" s="207">
        <v>0</v>
      </c>
      <c r="BA17" s="207">
        <v>0</v>
      </c>
      <c r="BB17" s="207">
        <v>0</v>
      </c>
      <c r="BC17" s="8">
        <f t="shared" si="19"/>
        <v>26.99</v>
      </c>
      <c r="BD17" s="207">
        <v>26.99</v>
      </c>
      <c r="BE17" s="207">
        <v>0</v>
      </c>
      <c r="BF17" s="207">
        <v>0</v>
      </c>
      <c r="BG17" s="207">
        <v>0</v>
      </c>
      <c r="BH17" s="207">
        <v>0</v>
      </c>
      <c r="BI17" s="207">
        <v>0</v>
      </c>
      <c r="BJ17" s="8">
        <f t="shared" si="20"/>
        <v>26.99</v>
      </c>
      <c r="BL17" s="8">
        <f t="shared" si="21"/>
        <v>26.81</v>
      </c>
      <c r="BM17" s="8">
        <f t="shared" si="22"/>
        <v>26.81</v>
      </c>
      <c r="BN17" s="8">
        <f t="shared" si="23"/>
        <v>26.99</v>
      </c>
      <c r="BO17" s="8">
        <f t="shared" si="24"/>
        <v>26.99</v>
      </c>
      <c r="BP17" s="182">
        <f t="shared" si="25"/>
        <v>-0.17999999999999972</v>
      </c>
      <c r="BQ17" s="182">
        <f t="shared" si="26"/>
        <v>-0.17999999999999972</v>
      </c>
    </row>
    <row r="18" spans="1:69">
      <c r="A18" s="8" t="s">
        <v>60</v>
      </c>
      <c r="B18" s="15">
        <f>'[3]17'!B20</f>
        <v>320</v>
      </c>
      <c r="C18" s="16">
        <f>'[3]17'!C20</f>
        <v>0</v>
      </c>
      <c r="D18" s="16">
        <f>'[3]17'!D20</f>
        <v>0</v>
      </c>
      <c r="E18" s="16">
        <f>'[3]17'!E20</f>
        <v>0</v>
      </c>
      <c r="F18" s="16">
        <f>'[3]17'!F20</f>
        <v>640</v>
      </c>
      <c r="G18" s="16">
        <f>'[3]17'!G20</f>
        <v>0</v>
      </c>
      <c r="H18" s="17">
        <f t="shared" si="27"/>
        <v>960</v>
      </c>
      <c r="I18" s="15">
        <f>'[3]17'!J20</f>
        <v>270</v>
      </c>
      <c r="J18" s="16">
        <f>'[3]17'!K20</f>
        <v>0</v>
      </c>
      <c r="K18" s="16">
        <f>'[3]17'!L20</f>
        <v>0</v>
      </c>
      <c r="L18" s="16">
        <f>'[3]17'!M20</f>
        <v>0</v>
      </c>
      <c r="M18" s="16">
        <f>'[3]17'!N20</f>
        <v>0</v>
      </c>
      <c r="N18" s="16">
        <f>'[3]17'!O20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26.99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26.99</v>
      </c>
      <c r="AE18" s="8">
        <f t="shared" si="11"/>
        <v>26.99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26.99</v>
      </c>
      <c r="AL18" s="8">
        <f t="shared" si="3"/>
        <v>216.01999999999998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216.01999999999998</v>
      </c>
      <c r="AT18" s="8">
        <v>26.81</v>
      </c>
      <c r="AU18" s="8">
        <v>26.81</v>
      </c>
      <c r="AW18" s="207">
        <v>26.99</v>
      </c>
      <c r="AX18" s="207">
        <v>0</v>
      </c>
      <c r="AY18" s="207">
        <v>0</v>
      </c>
      <c r="AZ18" s="207">
        <v>0</v>
      </c>
      <c r="BA18" s="207">
        <v>0</v>
      </c>
      <c r="BB18" s="207">
        <v>0</v>
      </c>
      <c r="BC18" s="8">
        <f t="shared" si="19"/>
        <v>26.99</v>
      </c>
      <c r="BD18" s="207">
        <v>26.99</v>
      </c>
      <c r="BE18" s="207">
        <v>0</v>
      </c>
      <c r="BF18" s="207">
        <v>0</v>
      </c>
      <c r="BG18" s="207">
        <v>0</v>
      </c>
      <c r="BH18" s="207">
        <v>0</v>
      </c>
      <c r="BI18" s="207">
        <v>0</v>
      </c>
      <c r="BJ18" s="8">
        <f t="shared" si="20"/>
        <v>26.99</v>
      </c>
      <c r="BL18" s="8">
        <f t="shared" si="21"/>
        <v>26.81</v>
      </c>
      <c r="BM18" s="8">
        <f t="shared" si="22"/>
        <v>26.81</v>
      </c>
      <c r="BN18" s="8">
        <f t="shared" si="23"/>
        <v>26.99</v>
      </c>
      <c r="BO18" s="8">
        <f t="shared" si="24"/>
        <v>26.99</v>
      </c>
      <c r="BP18" s="182">
        <f t="shared" si="25"/>
        <v>-0.17999999999999972</v>
      </c>
      <c r="BQ18" s="182">
        <f t="shared" si="26"/>
        <v>-0.17999999999999972</v>
      </c>
    </row>
    <row r="19" spans="1:69">
      <c r="A19" s="8" t="s">
        <v>61</v>
      </c>
      <c r="B19" s="15">
        <f>'[3]17'!B21</f>
        <v>320</v>
      </c>
      <c r="C19" s="16">
        <f>'[3]17'!C21</f>
        <v>0</v>
      </c>
      <c r="D19" s="16">
        <f>'[3]17'!D21</f>
        <v>0</v>
      </c>
      <c r="E19" s="16">
        <f>'[3]17'!E21</f>
        <v>0</v>
      </c>
      <c r="F19" s="16">
        <f>'[3]17'!F21</f>
        <v>640</v>
      </c>
      <c r="G19" s="16">
        <f>'[3]17'!G21</f>
        <v>0</v>
      </c>
      <c r="H19" s="17">
        <f t="shared" si="27"/>
        <v>960</v>
      </c>
      <c r="I19" s="15">
        <f>'[3]17'!J21</f>
        <v>270</v>
      </c>
      <c r="J19" s="16">
        <f>'[3]17'!K21</f>
        <v>0</v>
      </c>
      <c r="K19" s="16">
        <f>'[3]17'!L21</f>
        <v>0</v>
      </c>
      <c r="L19" s="16">
        <f>'[3]17'!M21</f>
        <v>0</v>
      </c>
      <c r="M19" s="16">
        <f>'[3]17'!N21</f>
        <v>0</v>
      </c>
      <c r="N19" s="16">
        <f>'[3]17'!O21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26.99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26.99</v>
      </c>
      <c r="AE19" s="8">
        <f t="shared" si="11"/>
        <v>26.99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26.99</v>
      </c>
      <c r="AL19" s="8">
        <f t="shared" ref="AL19:AQ61" si="31">Q19-X19-AE19</f>
        <v>216.01999999999998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216.01999999999998</v>
      </c>
      <c r="AT19" s="8">
        <v>26.81</v>
      </c>
      <c r="AU19" s="8">
        <v>26.81</v>
      </c>
      <c r="AW19" s="207">
        <v>26.99</v>
      </c>
      <c r="AX19" s="207">
        <v>0</v>
      </c>
      <c r="AY19" s="207">
        <v>0</v>
      </c>
      <c r="AZ19" s="207">
        <v>0</v>
      </c>
      <c r="BA19" s="207">
        <v>0</v>
      </c>
      <c r="BB19" s="207">
        <v>0</v>
      </c>
      <c r="BC19" s="8">
        <f t="shared" si="19"/>
        <v>26.99</v>
      </c>
      <c r="BD19" s="207">
        <v>26.99</v>
      </c>
      <c r="BE19" s="207">
        <v>0</v>
      </c>
      <c r="BF19" s="207">
        <v>0</v>
      </c>
      <c r="BG19" s="207">
        <v>0</v>
      </c>
      <c r="BH19" s="207">
        <v>0</v>
      </c>
      <c r="BI19" s="207">
        <v>0</v>
      </c>
      <c r="BJ19" s="8">
        <f t="shared" si="20"/>
        <v>26.99</v>
      </c>
      <c r="BL19" s="8">
        <f t="shared" si="21"/>
        <v>26.81</v>
      </c>
      <c r="BM19" s="8">
        <f t="shared" si="22"/>
        <v>26.81</v>
      </c>
      <c r="BN19" s="8">
        <f t="shared" si="23"/>
        <v>26.99</v>
      </c>
      <c r="BO19" s="8">
        <f t="shared" si="24"/>
        <v>26.99</v>
      </c>
      <c r="BP19" s="182">
        <f t="shared" si="25"/>
        <v>-0.17999999999999972</v>
      </c>
      <c r="BQ19" s="182">
        <f t="shared" si="26"/>
        <v>-0.17999999999999972</v>
      </c>
    </row>
    <row r="20" spans="1:69">
      <c r="A20" s="8" t="s">
        <v>62</v>
      </c>
      <c r="B20" s="15">
        <f>'[3]17'!B22</f>
        <v>320</v>
      </c>
      <c r="C20" s="16">
        <f>'[3]17'!C22</f>
        <v>0</v>
      </c>
      <c r="D20" s="16">
        <f>'[3]17'!D22</f>
        <v>0</v>
      </c>
      <c r="E20" s="16">
        <f>'[3]17'!E22</f>
        <v>0</v>
      </c>
      <c r="F20" s="16">
        <f>'[3]17'!F22</f>
        <v>640</v>
      </c>
      <c r="G20" s="16">
        <f>'[3]17'!G22</f>
        <v>0</v>
      </c>
      <c r="H20" s="17">
        <f t="shared" si="27"/>
        <v>960</v>
      </c>
      <c r="I20" s="15">
        <f>'[3]17'!J22</f>
        <v>270</v>
      </c>
      <c r="J20" s="16">
        <f>'[3]17'!K22</f>
        <v>0</v>
      </c>
      <c r="K20" s="16">
        <f>'[3]17'!L22</f>
        <v>0</v>
      </c>
      <c r="L20" s="16">
        <f>'[3]17'!M22</f>
        <v>0</v>
      </c>
      <c r="M20" s="16">
        <f>'[3]17'!N22</f>
        <v>0</v>
      </c>
      <c r="N20" s="16">
        <f>'[3]17'!O22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26.99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26.99</v>
      </c>
      <c r="AE20" s="8">
        <f t="shared" si="11"/>
        <v>26.99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26.99</v>
      </c>
      <c r="AL20" s="8">
        <f t="shared" si="31"/>
        <v>216.01999999999998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216.01999999999998</v>
      </c>
      <c r="AT20" s="8">
        <v>26.81</v>
      </c>
      <c r="AU20" s="8">
        <v>26.81</v>
      </c>
      <c r="AW20" s="207">
        <v>26.99</v>
      </c>
      <c r="AX20" s="207">
        <v>0</v>
      </c>
      <c r="AY20" s="207">
        <v>0</v>
      </c>
      <c r="AZ20" s="207">
        <v>0</v>
      </c>
      <c r="BA20" s="207">
        <v>0</v>
      </c>
      <c r="BB20" s="207">
        <v>0</v>
      </c>
      <c r="BC20" s="8">
        <f t="shared" si="19"/>
        <v>26.99</v>
      </c>
      <c r="BD20" s="207">
        <v>26.99</v>
      </c>
      <c r="BE20" s="207">
        <v>0</v>
      </c>
      <c r="BF20" s="207">
        <v>0</v>
      </c>
      <c r="BG20" s="207">
        <v>0</v>
      </c>
      <c r="BH20" s="207">
        <v>0</v>
      </c>
      <c r="BI20" s="207">
        <v>0</v>
      </c>
      <c r="BJ20" s="8">
        <f t="shared" si="20"/>
        <v>26.99</v>
      </c>
      <c r="BL20" s="8">
        <f t="shared" si="21"/>
        <v>26.81</v>
      </c>
      <c r="BM20" s="8">
        <f t="shared" si="22"/>
        <v>26.81</v>
      </c>
      <c r="BN20" s="8">
        <f t="shared" si="23"/>
        <v>26.99</v>
      </c>
      <c r="BO20" s="8">
        <f t="shared" si="24"/>
        <v>26.99</v>
      </c>
      <c r="BP20" s="182">
        <f t="shared" si="25"/>
        <v>-0.17999999999999972</v>
      </c>
      <c r="BQ20" s="182">
        <f t="shared" si="26"/>
        <v>-0.17999999999999972</v>
      </c>
    </row>
    <row r="21" spans="1:69">
      <c r="A21" s="8" t="s">
        <v>63</v>
      </c>
      <c r="B21" s="15">
        <f>'[3]17'!B23</f>
        <v>320</v>
      </c>
      <c r="C21" s="16">
        <f>'[3]17'!C23</f>
        <v>0</v>
      </c>
      <c r="D21" s="16">
        <f>'[3]17'!D23</f>
        <v>0</v>
      </c>
      <c r="E21" s="16">
        <f>'[3]17'!E23</f>
        <v>0</v>
      </c>
      <c r="F21" s="16">
        <f>'[3]17'!F23</f>
        <v>640</v>
      </c>
      <c r="G21" s="16">
        <f>'[3]17'!G23</f>
        <v>0</v>
      </c>
      <c r="H21" s="17">
        <f t="shared" si="27"/>
        <v>960</v>
      </c>
      <c r="I21" s="15">
        <f>'[3]17'!J23</f>
        <v>270</v>
      </c>
      <c r="J21" s="16">
        <f>'[3]17'!K23</f>
        <v>0</v>
      </c>
      <c r="K21" s="16">
        <f>'[3]17'!L23</f>
        <v>0</v>
      </c>
      <c r="L21" s="16">
        <f>'[3]17'!M23</f>
        <v>0</v>
      </c>
      <c r="M21" s="16">
        <f>'[3]17'!N23</f>
        <v>0</v>
      </c>
      <c r="N21" s="16">
        <f>'[3]17'!O23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26.99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26.99</v>
      </c>
      <c r="AE21" s="8">
        <f t="shared" si="11"/>
        <v>26.99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26.99</v>
      </c>
      <c r="AL21" s="8">
        <f t="shared" si="31"/>
        <v>216.01999999999998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216.01999999999998</v>
      </c>
      <c r="AT21" s="8">
        <v>26.81</v>
      </c>
      <c r="AU21" s="8">
        <v>26.81</v>
      </c>
      <c r="AW21" s="207">
        <v>26.99</v>
      </c>
      <c r="AX21" s="207">
        <v>0</v>
      </c>
      <c r="AY21" s="207">
        <v>0</v>
      </c>
      <c r="AZ21" s="207">
        <v>0</v>
      </c>
      <c r="BA21" s="207">
        <v>0</v>
      </c>
      <c r="BB21" s="207">
        <v>0</v>
      </c>
      <c r="BC21" s="8">
        <f t="shared" si="19"/>
        <v>26.99</v>
      </c>
      <c r="BD21" s="207">
        <v>26.99</v>
      </c>
      <c r="BE21" s="207">
        <v>0</v>
      </c>
      <c r="BF21" s="207">
        <v>0</v>
      </c>
      <c r="BG21" s="207">
        <v>0</v>
      </c>
      <c r="BH21" s="207">
        <v>0</v>
      </c>
      <c r="BI21" s="207">
        <v>0</v>
      </c>
      <c r="BJ21" s="8">
        <f t="shared" si="20"/>
        <v>26.99</v>
      </c>
      <c r="BL21" s="8">
        <f t="shared" si="21"/>
        <v>26.81</v>
      </c>
      <c r="BM21" s="8">
        <f t="shared" si="22"/>
        <v>26.81</v>
      </c>
      <c r="BN21" s="8">
        <f t="shared" si="23"/>
        <v>26.99</v>
      </c>
      <c r="BO21" s="8">
        <f t="shared" si="24"/>
        <v>26.99</v>
      </c>
      <c r="BP21" s="182">
        <f t="shared" si="25"/>
        <v>-0.17999999999999972</v>
      </c>
      <c r="BQ21" s="182">
        <f t="shared" si="26"/>
        <v>-0.17999999999999972</v>
      </c>
    </row>
    <row r="22" spans="1:69">
      <c r="A22" s="8" t="s">
        <v>64</v>
      </c>
      <c r="B22" s="15">
        <f>'[3]17'!B24</f>
        <v>320</v>
      </c>
      <c r="C22" s="16">
        <f>'[3]17'!C24</f>
        <v>0</v>
      </c>
      <c r="D22" s="16">
        <f>'[3]17'!D24</f>
        <v>0</v>
      </c>
      <c r="E22" s="16">
        <f>'[3]17'!E24</f>
        <v>0</v>
      </c>
      <c r="F22" s="16">
        <f>'[3]17'!F24</f>
        <v>640</v>
      </c>
      <c r="G22" s="16">
        <f>'[3]17'!G24</f>
        <v>0</v>
      </c>
      <c r="H22" s="17">
        <f t="shared" si="27"/>
        <v>960</v>
      </c>
      <c r="I22" s="15">
        <f>'[3]17'!J24</f>
        <v>270</v>
      </c>
      <c r="J22" s="16">
        <f>'[3]17'!K24</f>
        <v>0</v>
      </c>
      <c r="K22" s="16">
        <f>'[3]17'!L24</f>
        <v>0</v>
      </c>
      <c r="L22" s="16">
        <f>'[3]17'!M24</f>
        <v>0</v>
      </c>
      <c r="M22" s="16">
        <f>'[3]17'!N24</f>
        <v>0</v>
      </c>
      <c r="N22" s="16">
        <f>'[3]17'!O24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26.99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26.99</v>
      </c>
      <c r="AE22" s="8">
        <f t="shared" si="11"/>
        <v>26.99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26.99</v>
      </c>
      <c r="AL22" s="8">
        <f t="shared" si="31"/>
        <v>216.01999999999998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216.01999999999998</v>
      </c>
      <c r="AT22" s="8">
        <v>26.81</v>
      </c>
      <c r="AU22" s="8">
        <v>26.81</v>
      </c>
      <c r="AW22" s="207">
        <v>26.99</v>
      </c>
      <c r="AX22" s="207">
        <v>0</v>
      </c>
      <c r="AY22" s="207">
        <v>0</v>
      </c>
      <c r="AZ22" s="207">
        <v>0</v>
      </c>
      <c r="BA22" s="207">
        <v>0</v>
      </c>
      <c r="BB22" s="207">
        <v>0</v>
      </c>
      <c r="BC22" s="8">
        <f t="shared" si="19"/>
        <v>26.99</v>
      </c>
      <c r="BD22" s="207">
        <v>26.99</v>
      </c>
      <c r="BE22" s="207">
        <v>0</v>
      </c>
      <c r="BF22" s="207">
        <v>0</v>
      </c>
      <c r="BG22" s="207">
        <v>0</v>
      </c>
      <c r="BH22" s="207">
        <v>0</v>
      </c>
      <c r="BI22" s="207">
        <v>0</v>
      </c>
      <c r="BJ22" s="8">
        <f t="shared" si="20"/>
        <v>26.99</v>
      </c>
      <c r="BL22" s="8">
        <f t="shared" si="21"/>
        <v>26.81</v>
      </c>
      <c r="BM22" s="8">
        <f t="shared" si="22"/>
        <v>26.81</v>
      </c>
      <c r="BN22" s="8">
        <f t="shared" si="23"/>
        <v>26.99</v>
      </c>
      <c r="BO22" s="8">
        <f t="shared" si="24"/>
        <v>26.99</v>
      </c>
      <c r="BP22" s="182">
        <f t="shared" si="25"/>
        <v>-0.17999999999999972</v>
      </c>
      <c r="BQ22" s="182">
        <f t="shared" si="26"/>
        <v>-0.17999999999999972</v>
      </c>
    </row>
    <row r="23" spans="1:69">
      <c r="A23" s="8" t="s">
        <v>65</v>
      </c>
      <c r="B23" s="15">
        <f>'[3]17'!B25</f>
        <v>320</v>
      </c>
      <c r="C23" s="16">
        <f>'[3]17'!C25</f>
        <v>0</v>
      </c>
      <c r="D23" s="16">
        <f>'[3]17'!D25</f>
        <v>0</v>
      </c>
      <c r="E23" s="16">
        <f>'[3]17'!E25</f>
        <v>0</v>
      </c>
      <c r="F23" s="16">
        <f>'[3]17'!F25</f>
        <v>640</v>
      </c>
      <c r="G23" s="16">
        <f>'[3]17'!G25</f>
        <v>0</v>
      </c>
      <c r="H23" s="17">
        <f t="shared" si="27"/>
        <v>960</v>
      </c>
      <c r="I23" s="15">
        <f>'[3]17'!J25</f>
        <v>270</v>
      </c>
      <c r="J23" s="16">
        <f>'[3]17'!K25</f>
        <v>0</v>
      </c>
      <c r="K23" s="16">
        <f>'[3]17'!L25</f>
        <v>0</v>
      </c>
      <c r="L23" s="16">
        <f>'[3]17'!M25</f>
        <v>0</v>
      </c>
      <c r="M23" s="16">
        <f>'[3]17'!N25</f>
        <v>0</v>
      </c>
      <c r="N23" s="16">
        <f>'[3]17'!O25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26.81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26.81</v>
      </c>
      <c r="AE23" s="8">
        <f t="shared" si="11"/>
        <v>26.81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26.81</v>
      </c>
      <c r="AL23" s="8">
        <f t="shared" si="31"/>
        <v>216.38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216.38</v>
      </c>
      <c r="AT23" s="8">
        <v>26.81</v>
      </c>
      <c r="AU23" s="8">
        <v>26.81</v>
      </c>
      <c r="AW23" s="207">
        <v>26.81</v>
      </c>
      <c r="AX23" s="207">
        <v>0</v>
      </c>
      <c r="AY23" s="207">
        <v>0</v>
      </c>
      <c r="AZ23" s="207">
        <v>0</v>
      </c>
      <c r="BA23" s="207">
        <v>0</v>
      </c>
      <c r="BB23" s="207">
        <v>0</v>
      </c>
      <c r="BC23" s="8">
        <f t="shared" si="19"/>
        <v>26.81</v>
      </c>
      <c r="BD23" s="207">
        <v>26.81</v>
      </c>
      <c r="BE23" s="207">
        <v>0</v>
      </c>
      <c r="BF23" s="207">
        <v>0</v>
      </c>
      <c r="BG23" s="207">
        <v>0</v>
      </c>
      <c r="BH23" s="207">
        <v>0</v>
      </c>
      <c r="BI23" s="207">
        <v>0</v>
      </c>
      <c r="BJ23" s="8">
        <f t="shared" si="20"/>
        <v>26.81</v>
      </c>
      <c r="BL23" s="8">
        <f t="shared" si="21"/>
        <v>26.81</v>
      </c>
      <c r="BM23" s="8">
        <f t="shared" si="22"/>
        <v>26.81</v>
      </c>
      <c r="BN23" s="8">
        <f t="shared" si="23"/>
        <v>26.81</v>
      </c>
      <c r="BO23" s="8">
        <f t="shared" si="24"/>
        <v>26.81</v>
      </c>
      <c r="BP23" s="182">
        <f t="shared" si="25"/>
        <v>0</v>
      </c>
      <c r="BQ23" s="182">
        <f t="shared" si="26"/>
        <v>0</v>
      </c>
    </row>
    <row r="24" spans="1:69">
      <c r="A24" s="8" t="s">
        <v>66</v>
      </c>
      <c r="B24" s="15">
        <f>'[3]17'!B26</f>
        <v>320</v>
      </c>
      <c r="C24" s="16">
        <f>'[3]17'!C26</f>
        <v>0</v>
      </c>
      <c r="D24" s="16">
        <f>'[3]17'!D26</f>
        <v>0</v>
      </c>
      <c r="E24" s="16">
        <f>'[3]17'!E26</f>
        <v>0</v>
      </c>
      <c r="F24" s="16">
        <f>'[3]17'!F26</f>
        <v>640</v>
      </c>
      <c r="G24" s="16">
        <f>'[3]17'!G26</f>
        <v>0</v>
      </c>
      <c r="H24" s="17">
        <f t="shared" si="27"/>
        <v>960</v>
      </c>
      <c r="I24" s="15">
        <f>'[3]17'!J26</f>
        <v>270</v>
      </c>
      <c r="J24" s="16">
        <f>'[3]17'!K26</f>
        <v>0</v>
      </c>
      <c r="K24" s="16">
        <f>'[3]17'!L26</f>
        <v>0</v>
      </c>
      <c r="L24" s="16">
        <f>'[3]17'!M26</f>
        <v>0</v>
      </c>
      <c r="M24" s="16">
        <f>'[3]17'!N26</f>
        <v>0</v>
      </c>
      <c r="N24" s="16">
        <f>'[3]17'!O26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26.81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26.81</v>
      </c>
      <c r="AE24" s="8">
        <f t="shared" si="11"/>
        <v>26.81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26.81</v>
      </c>
      <c r="AL24" s="8">
        <f t="shared" si="31"/>
        <v>216.38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216.38</v>
      </c>
      <c r="AT24" s="8">
        <v>26.81</v>
      </c>
      <c r="AU24" s="8">
        <v>26.81</v>
      </c>
      <c r="AW24" s="207">
        <v>26.81</v>
      </c>
      <c r="AX24" s="207">
        <v>0</v>
      </c>
      <c r="AY24" s="207">
        <v>0</v>
      </c>
      <c r="AZ24" s="207">
        <v>0</v>
      </c>
      <c r="BA24" s="207">
        <v>0</v>
      </c>
      <c r="BB24" s="207">
        <v>0</v>
      </c>
      <c r="BC24" s="8">
        <f t="shared" si="19"/>
        <v>26.81</v>
      </c>
      <c r="BD24" s="207">
        <v>26.81</v>
      </c>
      <c r="BE24" s="207">
        <v>0</v>
      </c>
      <c r="BF24" s="207">
        <v>0</v>
      </c>
      <c r="BG24" s="207">
        <v>0</v>
      </c>
      <c r="BH24" s="207">
        <v>0</v>
      </c>
      <c r="BI24" s="207">
        <v>0</v>
      </c>
      <c r="BJ24" s="8">
        <f t="shared" si="20"/>
        <v>26.81</v>
      </c>
      <c r="BL24" s="8">
        <f t="shared" si="21"/>
        <v>26.81</v>
      </c>
      <c r="BM24" s="8">
        <f t="shared" si="22"/>
        <v>26.81</v>
      </c>
      <c r="BN24" s="8">
        <f t="shared" si="23"/>
        <v>26.81</v>
      </c>
      <c r="BO24" s="8">
        <f t="shared" si="24"/>
        <v>26.81</v>
      </c>
      <c r="BP24" s="182">
        <f t="shared" si="25"/>
        <v>0</v>
      </c>
      <c r="BQ24" s="182">
        <f t="shared" si="26"/>
        <v>0</v>
      </c>
    </row>
    <row r="25" spans="1:69">
      <c r="A25" s="8" t="s">
        <v>67</v>
      </c>
      <c r="B25" s="15">
        <f>'[3]17'!B27</f>
        <v>320</v>
      </c>
      <c r="C25" s="16">
        <f>'[3]17'!C27</f>
        <v>0</v>
      </c>
      <c r="D25" s="16">
        <f>'[3]17'!D27</f>
        <v>0</v>
      </c>
      <c r="E25" s="16">
        <f>'[3]17'!E27</f>
        <v>0</v>
      </c>
      <c r="F25" s="16">
        <f>'[3]17'!F27</f>
        <v>640</v>
      </c>
      <c r="G25" s="16">
        <f>'[3]17'!G27</f>
        <v>0</v>
      </c>
      <c r="H25" s="17">
        <f t="shared" si="27"/>
        <v>960</v>
      </c>
      <c r="I25" s="15">
        <f>'[3]17'!J27</f>
        <v>270</v>
      </c>
      <c r="J25" s="16">
        <f>'[3]17'!K27</f>
        <v>0</v>
      </c>
      <c r="K25" s="16">
        <f>'[3]17'!L27</f>
        <v>0</v>
      </c>
      <c r="L25" s="16">
        <f>'[3]17'!M27</f>
        <v>0</v>
      </c>
      <c r="M25" s="16">
        <f>'[3]17'!N27</f>
        <v>0</v>
      </c>
      <c r="N25" s="16">
        <f>'[3]17'!O27</f>
        <v>0</v>
      </c>
      <c r="O25" s="17">
        <f t="shared" si="28"/>
        <v>270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</v>
      </c>
      <c r="X25" s="8">
        <f t="shared" si="4"/>
        <v>26.81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26.81</v>
      </c>
      <c r="AE25" s="8">
        <f t="shared" si="11"/>
        <v>26.81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26.81</v>
      </c>
      <c r="AL25" s="8">
        <f t="shared" si="31"/>
        <v>216.38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216.38</v>
      </c>
      <c r="AT25" s="8">
        <v>26.81</v>
      </c>
      <c r="AU25" s="8">
        <v>26.81</v>
      </c>
      <c r="AW25" s="207">
        <v>26.81</v>
      </c>
      <c r="AX25" s="207">
        <v>0</v>
      </c>
      <c r="AY25" s="207">
        <v>0</v>
      </c>
      <c r="AZ25" s="207">
        <v>0</v>
      </c>
      <c r="BA25" s="207">
        <v>0</v>
      </c>
      <c r="BB25" s="207">
        <v>0</v>
      </c>
      <c r="BC25" s="8">
        <f t="shared" si="19"/>
        <v>26.81</v>
      </c>
      <c r="BD25" s="207">
        <v>26.81</v>
      </c>
      <c r="BE25" s="207">
        <v>0</v>
      </c>
      <c r="BF25" s="207">
        <v>0</v>
      </c>
      <c r="BG25" s="207">
        <v>0</v>
      </c>
      <c r="BH25" s="207">
        <v>0</v>
      </c>
      <c r="BI25" s="207">
        <v>0</v>
      </c>
      <c r="BJ25" s="8">
        <f t="shared" si="20"/>
        <v>26.81</v>
      </c>
      <c r="BL25" s="8">
        <f t="shared" si="21"/>
        <v>26.81</v>
      </c>
      <c r="BM25" s="8">
        <f t="shared" si="22"/>
        <v>26.81</v>
      </c>
      <c r="BN25" s="8">
        <f t="shared" si="23"/>
        <v>26.81</v>
      </c>
      <c r="BO25" s="8">
        <f t="shared" si="24"/>
        <v>26.81</v>
      </c>
      <c r="BP25" s="182">
        <f t="shared" si="25"/>
        <v>0</v>
      </c>
      <c r="BQ25" s="182">
        <f t="shared" si="26"/>
        <v>0</v>
      </c>
    </row>
    <row r="26" spans="1:69">
      <c r="A26" s="8" t="s">
        <v>68</v>
      </c>
      <c r="B26" s="15">
        <f>'[3]17'!B28</f>
        <v>320</v>
      </c>
      <c r="C26" s="16">
        <f>'[3]17'!C28</f>
        <v>0</v>
      </c>
      <c r="D26" s="16">
        <f>'[3]17'!D28</f>
        <v>0</v>
      </c>
      <c r="E26" s="16">
        <f>'[3]17'!E28</f>
        <v>0</v>
      </c>
      <c r="F26" s="16">
        <f>'[3]17'!F28</f>
        <v>640</v>
      </c>
      <c r="G26" s="16">
        <f>'[3]17'!G28</f>
        <v>0</v>
      </c>
      <c r="H26" s="17">
        <f t="shared" si="27"/>
        <v>960</v>
      </c>
      <c r="I26" s="15">
        <f>'[3]17'!J28</f>
        <v>270</v>
      </c>
      <c r="J26" s="16">
        <f>'[3]17'!K28</f>
        <v>0</v>
      </c>
      <c r="K26" s="16">
        <f>'[3]17'!L28</f>
        <v>0</v>
      </c>
      <c r="L26" s="16">
        <f>'[3]17'!M28</f>
        <v>0</v>
      </c>
      <c r="M26" s="16">
        <f>'[3]17'!N28</f>
        <v>0</v>
      </c>
      <c r="N26" s="16">
        <f>'[3]17'!O28</f>
        <v>0</v>
      </c>
      <c r="O26" s="17">
        <f t="shared" si="28"/>
        <v>270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270</v>
      </c>
      <c r="X26" s="8">
        <f t="shared" si="4"/>
        <v>26.81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26.81</v>
      </c>
      <c r="AE26" s="8">
        <f t="shared" si="11"/>
        <v>26.81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26.81</v>
      </c>
      <c r="AL26" s="8">
        <f t="shared" si="31"/>
        <v>216.38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216.38</v>
      </c>
      <c r="AT26" s="8">
        <v>26.81</v>
      </c>
      <c r="AU26" s="8">
        <v>26.81</v>
      </c>
      <c r="AW26" s="207">
        <v>26.81</v>
      </c>
      <c r="AX26" s="207">
        <v>0</v>
      </c>
      <c r="AY26" s="207">
        <v>0</v>
      </c>
      <c r="AZ26" s="207">
        <v>0</v>
      </c>
      <c r="BA26" s="207">
        <v>0</v>
      </c>
      <c r="BB26" s="207">
        <v>0</v>
      </c>
      <c r="BC26" s="8">
        <f t="shared" si="19"/>
        <v>26.81</v>
      </c>
      <c r="BD26" s="207">
        <v>26.81</v>
      </c>
      <c r="BE26" s="207">
        <v>0</v>
      </c>
      <c r="BF26" s="207">
        <v>0</v>
      </c>
      <c r="BG26" s="207">
        <v>0</v>
      </c>
      <c r="BH26" s="207">
        <v>0</v>
      </c>
      <c r="BI26" s="207">
        <v>0</v>
      </c>
      <c r="BJ26" s="8">
        <f t="shared" si="20"/>
        <v>26.81</v>
      </c>
      <c r="BL26" s="8">
        <f t="shared" si="21"/>
        <v>26.81</v>
      </c>
      <c r="BM26" s="8">
        <f t="shared" si="22"/>
        <v>26.81</v>
      </c>
      <c r="BN26" s="8">
        <f t="shared" si="23"/>
        <v>26.81</v>
      </c>
      <c r="BO26" s="8">
        <f t="shared" si="24"/>
        <v>26.81</v>
      </c>
      <c r="BP26" s="182">
        <f t="shared" si="25"/>
        <v>0</v>
      </c>
      <c r="BQ26" s="182">
        <f t="shared" si="26"/>
        <v>0</v>
      </c>
    </row>
    <row r="27" spans="1:69">
      <c r="A27" s="8" t="s">
        <v>69</v>
      </c>
      <c r="B27" s="15">
        <f>'[3]17'!B29</f>
        <v>320</v>
      </c>
      <c r="C27" s="16">
        <f>'[3]17'!C29</f>
        <v>0</v>
      </c>
      <c r="D27" s="16">
        <f>'[3]17'!D29</f>
        <v>0</v>
      </c>
      <c r="E27" s="16">
        <f>'[3]17'!E29</f>
        <v>0</v>
      </c>
      <c r="F27" s="16">
        <f>'[3]17'!F29</f>
        <v>640</v>
      </c>
      <c r="G27" s="16">
        <f>'[3]17'!G29</f>
        <v>0</v>
      </c>
      <c r="H27" s="17">
        <f t="shared" si="27"/>
        <v>960</v>
      </c>
      <c r="I27" s="15">
        <f>'[3]17'!J29</f>
        <v>270</v>
      </c>
      <c r="J27" s="16">
        <f>'[3]17'!K29</f>
        <v>0</v>
      </c>
      <c r="K27" s="16">
        <f>'[3]17'!L29</f>
        <v>0</v>
      </c>
      <c r="L27" s="16">
        <f>'[3]17'!M29</f>
        <v>0</v>
      </c>
      <c r="M27" s="16">
        <f>'[3]17'!N29</f>
        <v>0</v>
      </c>
      <c r="N27" s="16">
        <f>'[3]17'!O29</f>
        <v>0</v>
      </c>
      <c r="O27" s="17">
        <f t="shared" si="28"/>
        <v>270</v>
      </c>
      <c r="P27" s="18">
        <f>frq!C27</f>
        <v>1</v>
      </c>
      <c r="Q27" s="15">
        <f t="shared" si="29"/>
        <v>270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270</v>
      </c>
      <c r="X27" s="8">
        <f t="shared" si="4"/>
        <v>24.88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24.88</v>
      </c>
      <c r="AE27" s="8">
        <f t="shared" si="11"/>
        <v>24.88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24.88</v>
      </c>
      <c r="AL27" s="8">
        <f t="shared" si="31"/>
        <v>220.24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220.24</v>
      </c>
      <c r="AT27" s="8">
        <v>24.88</v>
      </c>
      <c r="AU27" s="8">
        <v>24.88</v>
      </c>
      <c r="AW27" s="207">
        <v>24.88</v>
      </c>
      <c r="AX27" s="207">
        <v>0</v>
      </c>
      <c r="AY27" s="207">
        <v>0</v>
      </c>
      <c r="AZ27" s="207">
        <v>0</v>
      </c>
      <c r="BA27" s="207">
        <v>0</v>
      </c>
      <c r="BB27" s="207">
        <v>0</v>
      </c>
      <c r="BC27" s="8">
        <f t="shared" si="19"/>
        <v>24.88</v>
      </c>
      <c r="BD27" s="207">
        <v>24.88</v>
      </c>
      <c r="BE27" s="207">
        <v>0</v>
      </c>
      <c r="BF27" s="207">
        <v>0</v>
      </c>
      <c r="BG27" s="207">
        <v>0</v>
      </c>
      <c r="BH27" s="207">
        <v>0</v>
      </c>
      <c r="BI27" s="207">
        <v>0</v>
      </c>
      <c r="BJ27" s="8">
        <f t="shared" si="20"/>
        <v>24.88</v>
      </c>
      <c r="BL27" s="8">
        <f t="shared" si="21"/>
        <v>24.88</v>
      </c>
      <c r="BM27" s="8">
        <f t="shared" si="22"/>
        <v>24.88</v>
      </c>
      <c r="BN27" s="8">
        <f t="shared" si="23"/>
        <v>24.88</v>
      </c>
      <c r="BO27" s="8">
        <f t="shared" si="24"/>
        <v>24.88</v>
      </c>
      <c r="BP27" s="182">
        <f t="shared" si="25"/>
        <v>0</v>
      </c>
      <c r="BQ27" s="182">
        <f t="shared" si="26"/>
        <v>0</v>
      </c>
    </row>
    <row r="28" spans="1:69">
      <c r="A28" s="8" t="s">
        <v>70</v>
      </c>
      <c r="B28" s="15">
        <f>'[3]17'!B30</f>
        <v>320</v>
      </c>
      <c r="C28" s="16">
        <f>'[3]17'!C30</f>
        <v>0</v>
      </c>
      <c r="D28" s="16">
        <f>'[3]17'!D30</f>
        <v>0</v>
      </c>
      <c r="E28" s="16">
        <f>'[3]17'!E30</f>
        <v>0</v>
      </c>
      <c r="F28" s="16">
        <f>'[3]17'!F30</f>
        <v>640</v>
      </c>
      <c r="G28" s="16">
        <f>'[3]17'!G30</f>
        <v>0</v>
      </c>
      <c r="H28" s="17">
        <f t="shared" si="27"/>
        <v>960</v>
      </c>
      <c r="I28" s="15">
        <f>'[3]17'!J30</f>
        <v>270</v>
      </c>
      <c r="J28" s="16">
        <f>'[3]17'!K30</f>
        <v>0</v>
      </c>
      <c r="K28" s="16">
        <f>'[3]17'!L30</f>
        <v>0</v>
      </c>
      <c r="L28" s="16">
        <f>'[3]17'!M30</f>
        <v>0</v>
      </c>
      <c r="M28" s="16">
        <f>'[3]17'!N30</f>
        <v>0</v>
      </c>
      <c r="N28" s="16">
        <f>'[3]17'!O30</f>
        <v>0</v>
      </c>
      <c r="O28" s="17">
        <f t="shared" si="28"/>
        <v>270</v>
      </c>
      <c r="P28" s="18">
        <f>frq!C28</f>
        <v>1</v>
      </c>
      <c r="Q28" s="15">
        <f t="shared" si="29"/>
        <v>270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270</v>
      </c>
      <c r="X28" s="8">
        <f t="shared" si="4"/>
        <v>24.88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24.88</v>
      </c>
      <c r="AE28" s="8">
        <f t="shared" si="11"/>
        <v>24.88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24.88</v>
      </c>
      <c r="AL28" s="8">
        <f t="shared" si="31"/>
        <v>220.24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220.24</v>
      </c>
      <c r="AT28" s="8">
        <v>24.88</v>
      </c>
      <c r="AU28" s="8">
        <v>24.88</v>
      </c>
      <c r="AW28" s="207">
        <v>24.88</v>
      </c>
      <c r="AX28" s="207">
        <v>0</v>
      </c>
      <c r="AY28" s="207">
        <v>0</v>
      </c>
      <c r="AZ28" s="207">
        <v>0</v>
      </c>
      <c r="BA28" s="207">
        <v>0</v>
      </c>
      <c r="BB28" s="207">
        <v>0</v>
      </c>
      <c r="BC28" s="8">
        <f t="shared" si="19"/>
        <v>24.88</v>
      </c>
      <c r="BD28" s="207">
        <v>24.88</v>
      </c>
      <c r="BE28" s="207">
        <v>0</v>
      </c>
      <c r="BF28" s="207">
        <v>0</v>
      </c>
      <c r="BG28" s="207">
        <v>0</v>
      </c>
      <c r="BH28" s="207">
        <v>0</v>
      </c>
      <c r="BI28" s="207">
        <v>0</v>
      </c>
      <c r="BJ28" s="8">
        <f t="shared" si="20"/>
        <v>24.88</v>
      </c>
      <c r="BL28" s="8">
        <f t="shared" si="21"/>
        <v>24.88</v>
      </c>
      <c r="BM28" s="8">
        <f t="shared" si="22"/>
        <v>24.88</v>
      </c>
      <c r="BN28" s="8">
        <f t="shared" si="23"/>
        <v>24.88</v>
      </c>
      <c r="BO28" s="8">
        <f t="shared" si="24"/>
        <v>24.88</v>
      </c>
      <c r="BP28" s="182">
        <f t="shared" si="25"/>
        <v>0</v>
      </c>
      <c r="BQ28" s="182">
        <f t="shared" si="26"/>
        <v>0</v>
      </c>
    </row>
    <row r="29" spans="1:69">
      <c r="A29" s="8" t="s">
        <v>71</v>
      </c>
      <c r="B29" s="15">
        <f>'[3]17'!B31</f>
        <v>320</v>
      </c>
      <c r="C29" s="16">
        <f>'[3]17'!C31</f>
        <v>0</v>
      </c>
      <c r="D29" s="16">
        <f>'[3]17'!D31</f>
        <v>0</v>
      </c>
      <c r="E29" s="16">
        <f>'[3]17'!E31</f>
        <v>0</v>
      </c>
      <c r="F29" s="16">
        <f>'[3]17'!F31</f>
        <v>640</v>
      </c>
      <c r="G29" s="16">
        <f>'[3]17'!G31</f>
        <v>0</v>
      </c>
      <c r="H29" s="17">
        <f t="shared" si="27"/>
        <v>960</v>
      </c>
      <c r="I29" s="15">
        <f>'[3]17'!J31</f>
        <v>270</v>
      </c>
      <c r="J29" s="16">
        <f>'[3]17'!K31</f>
        <v>0</v>
      </c>
      <c r="K29" s="16">
        <f>'[3]17'!L31</f>
        <v>0</v>
      </c>
      <c r="L29" s="16">
        <f>'[3]17'!M31</f>
        <v>0</v>
      </c>
      <c r="M29" s="16">
        <f>'[3]17'!N31</f>
        <v>0</v>
      </c>
      <c r="N29" s="16">
        <f>'[3]17'!O31</f>
        <v>0</v>
      </c>
      <c r="O29" s="17">
        <f t="shared" si="28"/>
        <v>270</v>
      </c>
      <c r="P29" s="18">
        <f>frq!C29</f>
        <v>1</v>
      </c>
      <c r="Q29" s="15">
        <f t="shared" si="29"/>
        <v>270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270</v>
      </c>
      <c r="X29" s="8">
        <f t="shared" si="4"/>
        <v>23.7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23.7</v>
      </c>
      <c r="AE29" s="8">
        <f t="shared" si="11"/>
        <v>23.7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23.7</v>
      </c>
      <c r="AL29" s="8">
        <f t="shared" si="31"/>
        <v>222.60000000000002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222.60000000000002</v>
      </c>
      <c r="AT29" s="8">
        <v>23.7</v>
      </c>
      <c r="AU29" s="8">
        <v>23.7</v>
      </c>
      <c r="AW29" s="207">
        <v>23.7</v>
      </c>
      <c r="AX29" s="207">
        <v>0</v>
      </c>
      <c r="AY29" s="207">
        <v>0</v>
      </c>
      <c r="AZ29" s="207">
        <v>0</v>
      </c>
      <c r="BA29" s="207">
        <v>0</v>
      </c>
      <c r="BB29" s="207">
        <v>0</v>
      </c>
      <c r="BC29" s="8">
        <f t="shared" si="19"/>
        <v>23.7</v>
      </c>
      <c r="BD29" s="207">
        <v>23.7</v>
      </c>
      <c r="BE29" s="207">
        <v>0</v>
      </c>
      <c r="BF29" s="207">
        <v>0</v>
      </c>
      <c r="BG29" s="207">
        <v>0</v>
      </c>
      <c r="BH29" s="207">
        <v>0</v>
      </c>
      <c r="BI29" s="207">
        <v>0</v>
      </c>
      <c r="BJ29" s="8">
        <f t="shared" si="20"/>
        <v>23.7</v>
      </c>
      <c r="BL29" s="8">
        <f t="shared" si="21"/>
        <v>23.7</v>
      </c>
      <c r="BM29" s="8">
        <f t="shared" si="22"/>
        <v>23.7</v>
      </c>
      <c r="BN29" s="8">
        <f t="shared" si="23"/>
        <v>23.7</v>
      </c>
      <c r="BO29" s="8">
        <f t="shared" si="24"/>
        <v>23.7</v>
      </c>
      <c r="BP29" s="182">
        <f t="shared" si="25"/>
        <v>0</v>
      </c>
      <c r="BQ29" s="182">
        <f t="shared" si="26"/>
        <v>0</v>
      </c>
    </row>
    <row r="30" spans="1:69">
      <c r="A30" s="8" t="s">
        <v>72</v>
      </c>
      <c r="B30" s="15">
        <f>'[3]17'!B32</f>
        <v>320</v>
      </c>
      <c r="C30" s="16">
        <f>'[3]17'!C32</f>
        <v>0</v>
      </c>
      <c r="D30" s="16">
        <f>'[3]17'!D32</f>
        <v>0</v>
      </c>
      <c r="E30" s="16">
        <f>'[3]17'!E32</f>
        <v>0</v>
      </c>
      <c r="F30" s="16">
        <f>'[3]17'!F32</f>
        <v>640</v>
      </c>
      <c r="G30" s="16">
        <f>'[3]17'!G32</f>
        <v>0</v>
      </c>
      <c r="H30" s="17">
        <f t="shared" si="27"/>
        <v>960</v>
      </c>
      <c r="I30" s="15">
        <f>'[3]17'!J32</f>
        <v>270</v>
      </c>
      <c r="J30" s="16">
        <f>'[3]17'!K32</f>
        <v>0</v>
      </c>
      <c r="K30" s="16">
        <f>'[3]17'!L32</f>
        <v>0</v>
      </c>
      <c r="L30" s="16">
        <f>'[3]17'!M32</f>
        <v>0</v>
      </c>
      <c r="M30" s="16">
        <f>'[3]17'!N32</f>
        <v>0</v>
      </c>
      <c r="N30" s="16">
        <f>'[3]17'!O32</f>
        <v>0</v>
      </c>
      <c r="O30" s="17">
        <f t="shared" si="28"/>
        <v>270</v>
      </c>
      <c r="P30" s="18">
        <f>frq!C30</f>
        <v>1</v>
      </c>
      <c r="Q30" s="15">
        <f t="shared" si="29"/>
        <v>270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270</v>
      </c>
      <c r="X30" s="8">
        <f t="shared" si="4"/>
        <v>23.7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23.7</v>
      </c>
      <c r="AE30" s="8">
        <f t="shared" si="11"/>
        <v>23.7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23.7</v>
      </c>
      <c r="AL30" s="8">
        <f t="shared" si="31"/>
        <v>222.60000000000002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222.60000000000002</v>
      </c>
      <c r="AT30" s="8">
        <v>23.7</v>
      </c>
      <c r="AU30" s="8">
        <v>23.7</v>
      </c>
      <c r="AW30" s="207">
        <v>23.7</v>
      </c>
      <c r="AX30" s="207">
        <v>0</v>
      </c>
      <c r="AY30" s="207">
        <v>0</v>
      </c>
      <c r="AZ30" s="207">
        <v>0</v>
      </c>
      <c r="BA30" s="207">
        <v>0</v>
      </c>
      <c r="BB30" s="207">
        <v>0</v>
      </c>
      <c r="BC30" s="8">
        <f t="shared" si="19"/>
        <v>23.7</v>
      </c>
      <c r="BD30" s="207">
        <v>23.7</v>
      </c>
      <c r="BE30" s="207">
        <v>0</v>
      </c>
      <c r="BF30" s="207">
        <v>0</v>
      </c>
      <c r="BG30" s="207">
        <v>0</v>
      </c>
      <c r="BH30" s="207">
        <v>0</v>
      </c>
      <c r="BI30" s="207">
        <v>0</v>
      </c>
      <c r="BJ30" s="8">
        <f t="shared" si="20"/>
        <v>23.7</v>
      </c>
      <c r="BL30" s="8">
        <f t="shared" si="21"/>
        <v>23.7</v>
      </c>
      <c r="BM30" s="8">
        <f t="shared" si="22"/>
        <v>23.7</v>
      </c>
      <c r="BN30" s="8">
        <f t="shared" si="23"/>
        <v>23.7</v>
      </c>
      <c r="BO30" s="8">
        <f t="shared" si="24"/>
        <v>23.7</v>
      </c>
      <c r="BP30" s="182">
        <f t="shared" si="25"/>
        <v>0</v>
      </c>
      <c r="BQ30" s="182">
        <f t="shared" si="26"/>
        <v>0</v>
      </c>
    </row>
    <row r="31" spans="1:69">
      <c r="A31" s="8" t="s">
        <v>73</v>
      </c>
      <c r="B31" s="15">
        <f>'[3]17'!B33</f>
        <v>320</v>
      </c>
      <c r="C31" s="16">
        <f>'[3]17'!C33</f>
        <v>0</v>
      </c>
      <c r="D31" s="16">
        <f>'[3]17'!D33</f>
        <v>0</v>
      </c>
      <c r="E31" s="16">
        <f>'[3]17'!E33</f>
        <v>0</v>
      </c>
      <c r="F31" s="16">
        <f>'[3]17'!F33</f>
        <v>640</v>
      </c>
      <c r="G31" s="16">
        <f>'[3]17'!G33</f>
        <v>0</v>
      </c>
      <c r="H31" s="17">
        <f t="shared" si="27"/>
        <v>960</v>
      </c>
      <c r="I31" s="15">
        <f>'[3]17'!J33</f>
        <v>270</v>
      </c>
      <c r="J31" s="16">
        <f>'[3]17'!K33</f>
        <v>0</v>
      </c>
      <c r="K31" s="16">
        <f>'[3]17'!L33</f>
        <v>0</v>
      </c>
      <c r="L31" s="16">
        <f>'[3]17'!M33</f>
        <v>0</v>
      </c>
      <c r="M31" s="16">
        <f>'[3]17'!N33</f>
        <v>0</v>
      </c>
      <c r="N31" s="16">
        <f>'[3]17'!O33</f>
        <v>0</v>
      </c>
      <c r="O31" s="17">
        <f t="shared" si="28"/>
        <v>270</v>
      </c>
      <c r="P31" s="18">
        <f>frq!C31</f>
        <v>1</v>
      </c>
      <c r="Q31" s="15">
        <f t="shared" si="29"/>
        <v>270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270</v>
      </c>
      <c r="X31" s="8">
        <f t="shared" si="4"/>
        <v>23.7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23.7</v>
      </c>
      <c r="AE31" s="8">
        <f t="shared" si="11"/>
        <v>23.7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23.7</v>
      </c>
      <c r="AL31" s="8">
        <f t="shared" si="31"/>
        <v>222.60000000000002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222.60000000000002</v>
      </c>
      <c r="AT31" s="8">
        <v>23.7</v>
      </c>
      <c r="AU31" s="8">
        <v>23.7</v>
      </c>
      <c r="AW31" s="207">
        <v>23.7</v>
      </c>
      <c r="AX31" s="207">
        <v>0</v>
      </c>
      <c r="AY31" s="207">
        <v>0</v>
      </c>
      <c r="AZ31" s="207">
        <v>0</v>
      </c>
      <c r="BA31" s="207">
        <v>0</v>
      </c>
      <c r="BB31" s="207">
        <v>0</v>
      </c>
      <c r="BC31" s="8">
        <f t="shared" si="19"/>
        <v>23.7</v>
      </c>
      <c r="BD31" s="207">
        <v>23.7</v>
      </c>
      <c r="BE31" s="207">
        <v>0</v>
      </c>
      <c r="BF31" s="207">
        <v>0</v>
      </c>
      <c r="BG31" s="207">
        <v>0</v>
      </c>
      <c r="BH31" s="207">
        <v>0</v>
      </c>
      <c r="BI31" s="207">
        <v>0</v>
      </c>
      <c r="BJ31" s="8">
        <f t="shared" si="20"/>
        <v>23.7</v>
      </c>
      <c r="BL31" s="8">
        <f t="shared" si="21"/>
        <v>23.7</v>
      </c>
      <c r="BM31" s="8">
        <f t="shared" si="22"/>
        <v>23.7</v>
      </c>
      <c r="BN31" s="8">
        <f t="shared" si="23"/>
        <v>23.7</v>
      </c>
      <c r="BO31" s="8">
        <f t="shared" si="24"/>
        <v>23.7</v>
      </c>
      <c r="BP31" s="182">
        <f t="shared" si="25"/>
        <v>0</v>
      </c>
      <c r="BQ31" s="182">
        <f t="shared" si="26"/>
        <v>0</v>
      </c>
    </row>
    <row r="32" spans="1:69">
      <c r="A32" s="8" t="s">
        <v>74</v>
      </c>
      <c r="B32" s="15">
        <f>'[3]17'!B34</f>
        <v>320</v>
      </c>
      <c r="C32" s="16">
        <f>'[3]17'!C34</f>
        <v>0</v>
      </c>
      <c r="D32" s="16">
        <f>'[3]17'!D34</f>
        <v>0</v>
      </c>
      <c r="E32" s="16">
        <f>'[3]17'!E34</f>
        <v>0</v>
      </c>
      <c r="F32" s="16">
        <f>'[3]17'!F34</f>
        <v>640</v>
      </c>
      <c r="G32" s="16">
        <f>'[3]17'!G34</f>
        <v>0</v>
      </c>
      <c r="H32" s="17">
        <f t="shared" si="27"/>
        <v>960</v>
      </c>
      <c r="I32" s="15">
        <f>'[3]17'!J34</f>
        <v>270</v>
      </c>
      <c r="J32" s="16">
        <f>'[3]17'!K34</f>
        <v>0</v>
      </c>
      <c r="K32" s="16">
        <f>'[3]17'!L34</f>
        <v>0</v>
      </c>
      <c r="L32" s="16">
        <f>'[3]17'!M34</f>
        <v>0</v>
      </c>
      <c r="M32" s="16">
        <f>'[3]17'!N34</f>
        <v>0</v>
      </c>
      <c r="N32" s="16">
        <f>'[3]17'!O34</f>
        <v>0</v>
      </c>
      <c r="O32" s="17">
        <f t="shared" si="28"/>
        <v>270</v>
      </c>
      <c r="P32" s="18">
        <f>frq!C32</f>
        <v>1</v>
      </c>
      <c r="Q32" s="15">
        <f t="shared" si="29"/>
        <v>270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270</v>
      </c>
      <c r="X32" s="8">
        <f t="shared" si="4"/>
        <v>23.7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23.7</v>
      </c>
      <c r="AE32" s="8">
        <f t="shared" si="11"/>
        <v>23.7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23.7</v>
      </c>
      <c r="AL32" s="8">
        <f t="shared" si="31"/>
        <v>222.60000000000002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222.60000000000002</v>
      </c>
      <c r="AT32" s="8">
        <v>23.7</v>
      </c>
      <c r="AU32" s="8">
        <v>23.7</v>
      </c>
      <c r="AW32" s="207">
        <v>23.7</v>
      </c>
      <c r="AX32" s="207">
        <v>0</v>
      </c>
      <c r="AY32" s="207">
        <v>0</v>
      </c>
      <c r="AZ32" s="207">
        <v>0</v>
      </c>
      <c r="BA32" s="207">
        <v>0</v>
      </c>
      <c r="BB32" s="207">
        <v>0</v>
      </c>
      <c r="BC32" s="8">
        <f t="shared" si="19"/>
        <v>23.7</v>
      </c>
      <c r="BD32" s="207">
        <v>23.7</v>
      </c>
      <c r="BE32" s="207">
        <v>0</v>
      </c>
      <c r="BF32" s="207">
        <v>0</v>
      </c>
      <c r="BG32" s="207">
        <v>0</v>
      </c>
      <c r="BH32" s="207">
        <v>0</v>
      </c>
      <c r="BI32" s="207">
        <v>0</v>
      </c>
      <c r="BJ32" s="8">
        <f t="shared" si="20"/>
        <v>23.7</v>
      </c>
      <c r="BL32" s="8">
        <f t="shared" si="21"/>
        <v>23.7</v>
      </c>
      <c r="BM32" s="8">
        <f t="shared" si="22"/>
        <v>23.7</v>
      </c>
      <c r="BN32" s="8">
        <f t="shared" si="23"/>
        <v>23.7</v>
      </c>
      <c r="BO32" s="8">
        <f t="shared" si="24"/>
        <v>23.7</v>
      </c>
      <c r="BP32" s="182">
        <f t="shared" si="25"/>
        <v>0</v>
      </c>
      <c r="BQ32" s="182">
        <f t="shared" si="26"/>
        <v>0</v>
      </c>
    </row>
    <row r="33" spans="1:69">
      <c r="A33" s="8" t="s">
        <v>75</v>
      </c>
      <c r="B33" s="15">
        <f>'[3]17'!B35</f>
        <v>320</v>
      </c>
      <c r="C33" s="16">
        <f>'[3]17'!C35</f>
        <v>0</v>
      </c>
      <c r="D33" s="16">
        <f>'[3]17'!D35</f>
        <v>0</v>
      </c>
      <c r="E33" s="16">
        <f>'[3]17'!E35</f>
        <v>0</v>
      </c>
      <c r="F33" s="16">
        <f>'[3]17'!F35</f>
        <v>640</v>
      </c>
      <c r="G33" s="16">
        <f>'[3]17'!G35</f>
        <v>0</v>
      </c>
      <c r="H33" s="17">
        <f t="shared" si="27"/>
        <v>960</v>
      </c>
      <c r="I33" s="15">
        <f>'[3]17'!J35</f>
        <v>270</v>
      </c>
      <c r="J33" s="16">
        <f>'[3]17'!K35</f>
        <v>0</v>
      </c>
      <c r="K33" s="16">
        <f>'[3]17'!L35</f>
        <v>0</v>
      </c>
      <c r="L33" s="16">
        <f>'[3]17'!M35</f>
        <v>0</v>
      </c>
      <c r="M33" s="16">
        <f>'[3]17'!N35</f>
        <v>0</v>
      </c>
      <c r="N33" s="16">
        <f>'[3]17'!O35</f>
        <v>0</v>
      </c>
      <c r="O33" s="17">
        <f t="shared" si="28"/>
        <v>270</v>
      </c>
      <c r="P33" s="18">
        <f>frq!C33</f>
        <v>1</v>
      </c>
      <c r="Q33" s="15">
        <f t="shared" si="29"/>
        <v>270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270</v>
      </c>
      <c r="X33" s="8">
        <f t="shared" si="4"/>
        <v>11.39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11.39</v>
      </c>
      <c r="AE33" s="8">
        <f t="shared" si="11"/>
        <v>11.39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11.39</v>
      </c>
      <c r="AL33" s="8">
        <f t="shared" si="31"/>
        <v>247.22000000000003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247.22000000000003</v>
      </c>
      <c r="AT33" s="8">
        <v>23.7</v>
      </c>
      <c r="AU33" s="8">
        <v>23.7</v>
      </c>
      <c r="AW33" s="207">
        <v>11.39</v>
      </c>
      <c r="AX33" s="207">
        <v>0</v>
      </c>
      <c r="AY33" s="207">
        <v>0</v>
      </c>
      <c r="AZ33" s="207">
        <v>0</v>
      </c>
      <c r="BA33" s="207">
        <v>0</v>
      </c>
      <c r="BB33" s="207">
        <v>0</v>
      </c>
      <c r="BC33" s="8">
        <f t="shared" si="19"/>
        <v>11.39</v>
      </c>
      <c r="BD33" s="207">
        <v>11.39</v>
      </c>
      <c r="BE33" s="207">
        <v>0</v>
      </c>
      <c r="BF33" s="207">
        <v>0</v>
      </c>
      <c r="BG33" s="207">
        <v>0</v>
      </c>
      <c r="BH33" s="207">
        <v>0</v>
      </c>
      <c r="BI33" s="207">
        <v>0</v>
      </c>
      <c r="BJ33" s="8">
        <f t="shared" si="20"/>
        <v>11.39</v>
      </c>
      <c r="BL33" s="8">
        <f t="shared" si="21"/>
        <v>23.7</v>
      </c>
      <c r="BM33" s="8">
        <f t="shared" si="22"/>
        <v>23.7</v>
      </c>
      <c r="BN33" s="8">
        <f t="shared" si="23"/>
        <v>11.39</v>
      </c>
      <c r="BO33" s="8">
        <f t="shared" si="24"/>
        <v>11.39</v>
      </c>
      <c r="BP33" s="182">
        <f t="shared" si="25"/>
        <v>12.309999999999999</v>
      </c>
      <c r="BQ33" s="182">
        <f t="shared" si="26"/>
        <v>12.309999999999999</v>
      </c>
    </row>
    <row r="34" spans="1:69">
      <c r="A34" s="8" t="s">
        <v>76</v>
      </c>
      <c r="B34" s="15">
        <f>'[3]17'!B36</f>
        <v>320</v>
      </c>
      <c r="C34" s="16">
        <f>'[3]17'!C36</f>
        <v>0</v>
      </c>
      <c r="D34" s="16">
        <f>'[3]17'!D36</f>
        <v>0</v>
      </c>
      <c r="E34" s="16">
        <f>'[3]17'!E36</f>
        <v>0</v>
      </c>
      <c r="F34" s="16">
        <f>'[3]17'!F36</f>
        <v>640</v>
      </c>
      <c r="G34" s="16">
        <f>'[3]17'!G36</f>
        <v>0</v>
      </c>
      <c r="H34" s="17">
        <f t="shared" si="27"/>
        <v>960</v>
      </c>
      <c r="I34" s="15">
        <f>'[3]17'!J36</f>
        <v>270</v>
      </c>
      <c r="J34" s="16">
        <f>'[3]17'!K36</f>
        <v>0</v>
      </c>
      <c r="K34" s="16">
        <f>'[3]17'!L36</f>
        <v>0</v>
      </c>
      <c r="L34" s="16">
        <f>'[3]17'!M36</f>
        <v>0</v>
      </c>
      <c r="M34" s="16">
        <f>'[3]17'!N36</f>
        <v>0</v>
      </c>
      <c r="N34" s="16">
        <f>'[3]17'!O36</f>
        <v>0</v>
      </c>
      <c r="O34" s="17">
        <f t="shared" si="28"/>
        <v>270</v>
      </c>
      <c r="P34" s="18">
        <f>frq!C34</f>
        <v>1</v>
      </c>
      <c r="Q34" s="15">
        <f t="shared" si="29"/>
        <v>270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270</v>
      </c>
      <c r="X34" s="8">
        <f t="shared" si="4"/>
        <v>11.39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11.39</v>
      </c>
      <c r="AE34" s="8">
        <f t="shared" si="11"/>
        <v>11.39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11.39</v>
      </c>
      <c r="AL34" s="8">
        <f t="shared" si="31"/>
        <v>247.22000000000003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247.22000000000003</v>
      </c>
      <c r="AT34" s="8">
        <v>23.7</v>
      </c>
      <c r="AU34" s="8">
        <v>23.7</v>
      </c>
      <c r="AW34" s="207">
        <v>11.39</v>
      </c>
      <c r="AX34" s="207">
        <v>0</v>
      </c>
      <c r="AY34" s="207">
        <v>0</v>
      </c>
      <c r="AZ34" s="207">
        <v>0</v>
      </c>
      <c r="BA34" s="207">
        <v>0</v>
      </c>
      <c r="BB34" s="207">
        <v>0</v>
      </c>
      <c r="BC34" s="8">
        <f t="shared" si="19"/>
        <v>11.39</v>
      </c>
      <c r="BD34" s="207">
        <v>11.39</v>
      </c>
      <c r="BE34" s="207">
        <v>0</v>
      </c>
      <c r="BF34" s="207">
        <v>0</v>
      </c>
      <c r="BG34" s="207">
        <v>0</v>
      </c>
      <c r="BH34" s="207">
        <v>0</v>
      </c>
      <c r="BI34" s="207">
        <v>0</v>
      </c>
      <c r="BJ34" s="8">
        <f t="shared" si="20"/>
        <v>11.39</v>
      </c>
      <c r="BL34" s="8">
        <f t="shared" si="21"/>
        <v>23.7</v>
      </c>
      <c r="BM34" s="8">
        <f t="shared" si="22"/>
        <v>23.7</v>
      </c>
      <c r="BN34" s="8">
        <f t="shared" si="23"/>
        <v>11.39</v>
      </c>
      <c r="BO34" s="8">
        <f t="shared" si="24"/>
        <v>11.39</v>
      </c>
      <c r="BP34" s="182">
        <f t="shared" si="25"/>
        <v>12.309999999999999</v>
      </c>
      <c r="BQ34" s="182">
        <f t="shared" si="26"/>
        <v>12.309999999999999</v>
      </c>
    </row>
    <row r="35" spans="1:69">
      <c r="A35" s="8" t="s">
        <v>77</v>
      </c>
      <c r="B35" s="15">
        <f>'[3]17'!B37</f>
        <v>320</v>
      </c>
      <c r="C35" s="16">
        <f>'[3]17'!C37</f>
        <v>0</v>
      </c>
      <c r="D35" s="16">
        <f>'[3]17'!D37</f>
        <v>0</v>
      </c>
      <c r="E35" s="16">
        <f>'[3]17'!E37</f>
        <v>0</v>
      </c>
      <c r="F35" s="16">
        <f>'[3]17'!F37</f>
        <v>640</v>
      </c>
      <c r="G35" s="16">
        <f>'[3]17'!G37</f>
        <v>0</v>
      </c>
      <c r="H35" s="17">
        <f t="shared" si="27"/>
        <v>960</v>
      </c>
      <c r="I35" s="15">
        <f>'[3]17'!J37</f>
        <v>270</v>
      </c>
      <c r="J35" s="16">
        <f>'[3]17'!K37</f>
        <v>0</v>
      </c>
      <c r="K35" s="16">
        <f>'[3]17'!L37</f>
        <v>0</v>
      </c>
      <c r="L35" s="16">
        <f>'[3]17'!M37</f>
        <v>0</v>
      </c>
      <c r="M35" s="16">
        <f>'[3]17'!N37</f>
        <v>0</v>
      </c>
      <c r="N35" s="16">
        <f>'[3]17'!O37</f>
        <v>0</v>
      </c>
      <c r="O35" s="17">
        <f t="shared" si="28"/>
        <v>270</v>
      </c>
      <c r="P35" s="18">
        <f>frq!C35</f>
        <v>1</v>
      </c>
      <c r="Q35" s="15">
        <f t="shared" si="29"/>
        <v>270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270</v>
      </c>
      <c r="X35" s="8">
        <f t="shared" si="4"/>
        <v>11.39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11.39</v>
      </c>
      <c r="AE35" s="8">
        <f t="shared" si="11"/>
        <v>11.39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11.39</v>
      </c>
      <c r="AL35" s="8">
        <f t="shared" si="31"/>
        <v>247.22000000000003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247.22000000000003</v>
      </c>
      <c r="AT35" s="8">
        <v>23.7</v>
      </c>
      <c r="AU35" s="8">
        <v>23.7</v>
      </c>
      <c r="AW35" s="207">
        <v>11.39</v>
      </c>
      <c r="AX35" s="207">
        <v>0</v>
      </c>
      <c r="AY35" s="207">
        <v>0</v>
      </c>
      <c r="AZ35" s="207">
        <v>0</v>
      </c>
      <c r="BA35" s="207">
        <v>0</v>
      </c>
      <c r="BB35" s="207">
        <v>0</v>
      </c>
      <c r="BC35" s="8">
        <f t="shared" si="19"/>
        <v>11.39</v>
      </c>
      <c r="BD35" s="207">
        <v>11.39</v>
      </c>
      <c r="BE35" s="207">
        <v>0</v>
      </c>
      <c r="BF35" s="207">
        <v>0</v>
      </c>
      <c r="BG35" s="207">
        <v>0</v>
      </c>
      <c r="BH35" s="207">
        <v>0</v>
      </c>
      <c r="BI35" s="207">
        <v>0</v>
      </c>
      <c r="BJ35" s="8">
        <f t="shared" si="20"/>
        <v>11.39</v>
      </c>
      <c r="BL35" s="8">
        <f t="shared" si="21"/>
        <v>23.7</v>
      </c>
      <c r="BM35" s="8">
        <f t="shared" si="22"/>
        <v>23.7</v>
      </c>
      <c r="BN35" s="8">
        <f t="shared" si="23"/>
        <v>11.39</v>
      </c>
      <c r="BO35" s="8">
        <f t="shared" si="24"/>
        <v>11.39</v>
      </c>
      <c r="BP35" s="182">
        <f t="shared" si="25"/>
        <v>12.309999999999999</v>
      </c>
      <c r="BQ35" s="182">
        <f t="shared" si="26"/>
        <v>12.309999999999999</v>
      </c>
    </row>
    <row r="36" spans="1:69">
      <c r="A36" s="8" t="s">
        <v>78</v>
      </c>
      <c r="B36" s="15">
        <f>'[3]17'!B38</f>
        <v>320</v>
      </c>
      <c r="C36" s="16">
        <f>'[3]17'!C38</f>
        <v>0</v>
      </c>
      <c r="D36" s="16">
        <f>'[3]17'!D38</f>
        <v>0</v>
      </c>
      <c r="E36" s="16">
        <f>'[3]17'!E38</f>
        <v>0</v>
      </c>
      <c r="F36" s="16">
        <f>'[3]17'!F38</f>
        <v>640</v>
      </c>
      <c r="G36" s="16">
        <f>'[3]17'!G38</f>
        <v>0</v>
      </c>
      <c r="H36" s="17">
        <f t="shared" si="27"/>
        <v>960</v>
      </c>
      <c r="I36" s="15">
        <f>'[3]17'!J38</f>
        <v>270</v>
      </c>
      <c r="J36" s="16">
        <f>'[3]17'!K38</f>
        <v>0</v>
      </c>
      <c r="K36" s="16">
        <f>'[3]17'!L38</f>
        <v>0</v>
      </c>
      <c r="L36" s="16">
        <f>'[3]17'!M38</f>
        <v>0</v>
      </c>
      <c r="M36" s="16">
        <f>'[3]17'!N38</f>
        <v>0</v>
      </c>
      <c r="N36" s="16">
        <f>'[3]17'!O38</f>
        <v>0</v>
      </c>
      <c r="O36" s="17">
        <f t="shared" si="28"/>
        <v>270</v>
      </c>
      <c r="P36" s="18">
        <f>frq!C36</f>
        <v>1</v>
      </c>
      <c r="Q36" s="15">
        <f t="shared" si="29"/>
        <v>270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270</v>
      </c>
      <c r="X36" s="8">
        <f t="shared" si="4"/>
        <v>21.2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21.2</v>
      </c>
      <c r="AE36" s="8">
        <f t="shared" si="11"/>
        <v>21.2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21.2</v>
      </c>
      <c r="AL36" s="8">
        <f t="shared" si="31"/>
        <v>227.60000000000002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227.60000000000002</v>
      </c>
      <c r="AT36" s="8">
        <v>23.7</v>
      </c>
      <c r="AU36" s="8">
        <v>23.7</v>
      </c>
      <c r="AW36" s="207">
        <v>21.2</v>
      </c>
      <c r="AX36" s="207">
        <v>0</v>
      </c>
      <c r="AY36" s="207">
        <v>0</v>
      </c>
      <c r="AZ36" s="207">
        <v>0</v>
      </c>
      <c r="BA36" s="207">
        <v>0</v>
      </c>
      <c r="BB36" s="207">
        <v>0</v>
      </c>
      <c r="BC36" s="8">
        <f t="shared" si="19"/>
        <v>21.2</v>
      </c>
      <c r="BD36" s="207">
        <v>21.2</v>
      </c>
      <c r="BE36" s="207">
        <v>0</v>
      </c>
      <c r="BF36" s="207">
        <v>0</v>
      </c>
      <c r="BG36" s="207">
        <v>0</v>
      </c>
      <c r="BH36" s="207">
        <v>0</v>
      </c>
      <c r="BI36" s="207">
        <v>0</v>
      </c>
      <c r="BJ36" s="8">
        <f t="shared" si="20"/>
        <v>21.2</v>
      </c>
      <c r="BL36" s="8">
        <f t="shared" si="21"/>
        <v>23.7</v>
      </c>
      <c r="BM36" s="8">
        <f t="shared" si="22"/>
        <v>23.7</v>
      </c>
      <c r="BN36" s="8">
        <f t="shared" si="23"/>
        <v>21.2</v>
      </c>
      <c r="BO36" s="8">
        <f t="shared" si="24"/>
        <v>21.2</v>
      </c>
      <c r="BP36" s="182">
        <f t="shared" si="25"/>
        <v>2.5</v>
      </c>
      <c r="BQ36" s="182">
        <f t="shared" si="26"/>
        <v>2.5</v>
      </c>
    </row>
    <row r="37" spans="1:69">
      <c r="A37" s="8" t="s">
        <v>79</v>
      </c>
      <c r="B37" s="15">
        <f>'[3]17'!B39</f>
        <v>320</v>
      </c>
      <c r="C37" s="16">
        <f>'[3]17'!C39</f>
        <v>0</v>
      </c>
      <c r="D37" s="16">
        <f>'[3]17'!D39</f>
        <v>0</v>
      </c>
      <c r="E37" s="16">
        <f>'[3]17'!E39</f>
        <v>0</v>
      </c>
      <c r="F37" s="16">
        <f>'[3]17'!F39</f>
        <v>640</v>
      </c>
      <c r="G37" s="16">
        <f>'[3]17'!G39</f>
        <v>0</v>
      </c>
      <c r="H37" s="17">
        <f t="shared" si="27"/>
        <v>960</v>
      </c>
      <c r="I37" s="15">
        <f>'[3]17'!J39</f>
        <v>270</v>
      </c>
      <c r="J37" s="16">
        <f>'[3]17'!K39</f>
        <v>0</v>
      </c>
      <c r="K37" s="16">
        <f>'[3]17'!L39</f>
        <v>0</v>
      </c>
      <c r="L37" s="16">
        <f>'[3]17'!M39</f>
        <v>0</v>
      </c>
      <c r="M37" s="16">
        <f>'[3]17'!N39</f>
        <v>0</v>
      </c>
      <c r="N37" s="16">
        <f>'[3]17'!O39</f>
        <v>0</v>
      </c>
      <c r="O37" s="17">
        <f t="shared" si="28"/>
        <v>270</v>
      </c>
      <c r="P37" s="18">
        <f>frq!C37</f>
        <v>1</v>
      </c>
      <c r="Q37" s="15">
        <f t="shared" si="29"/>
        <v>270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270</v>
      </c>
      <c r="X37" s="8">
        <f t="shared" si="4"/>
        <v>24.88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24.88</v>
      </c>
      <c r="AE37" s="8">
        <f t="shared" si="11"/>
        <v>24.88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24.88</v>
      </c>
      <c r="AL37" s="8">
        <f t="shared" si="31"/>
        <v>220.24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220.24</v>
      </c>
      <c r="AT37" s="8">
        <v>24.88</v>
      </c>
      <c r="AU37" s="8">
        <v>24.88</v>
      </c>
      <c r="AW37" s="207">
        <v>24.88</v>
      </c>
      <c r="AX37" s="207">
        <v>0</v>
      </c>
      <c r="AY37" s="207">
        <v>0</v>
      </c>
      <c r="AZ37" s="207">
        <v>0</v>
      </c>
      <c r="BA37" s="207">
        <v>0</v>
      </c>
      <c r="BB37" s="207">
        <v>0</v>
      </c>
      <c r="BC37" s="8">
        <f t="shared" si="19"/>
        <v>24.88</v>
      </c>
      <c r="BD37" s="207">
        <v>24.88</v>
      </c>
      <c r="BE37" s="207">
        <v>0</v>
      </c>
      <c r="BF37" s="207">
        <v>0</v>
      </c>
      <c r="BG37" s="207">
        <v>0</v>
      </c>
      <c r="BH37" s="207">
        <v>0</v>
      </c>
      <c r="BI37" s="207">
        <v>0</v>
      </c>
      <c r="BJ37" s="8">
        <f t="shared" si="20"/>
        <v>24.88</v>
      </c>
      <c r="BL37" s="8">
        <f t="shared" si="21"/>
        <v>24.88</v>
      </c>
      <c r="BM37" s="8">
        <f t="shared" si="22"/>
        <v>24.88</v>
      </c>
      <c r="BN37" s="8">
        <f t="shared" si="23"/>
        <v>24.88</v>
      </c>
      <c r="BO37" s="8">
        <f t="shared" si="24"/>
        <v>24.88</v>
      </c>
      <c r="BP37" s="182">
        <f t="shared" si="25"/>
        <v>0</v>
      </c>
      <c r="BQ37" s="182">
        <f t="shared" si="26"/>
        <v>0</v>
      </c>
    </row>
    <row r="38" spans="1:69">
      <c r="A38" s="8" t="s">
        <v>80</v>
      </c>
      <c r="B38" s="15">
        <f>'[3]17'!B40</f>
        <v>320</v>
      </c>
      <c r="C38" s="16">
        <f>'[3]17'!C40</f>
        <v>0</v>
      </c>
      <c r="D38" s="16">
        <f>'[3]17'!D40</f>
        <v>0</v>
      </c>
      <c r="E38" s="16">
        <f>'[3]17'!E40</f>
        <v>0</v>
      </c>
      <c r="F38" s="16">
        <f>'[3]17'!F40</f>
        <v>640</v>
      </c>
      <c r="G38" s="16">
        <f>'[3]17'!G40</f>
        <v>0</v>
      </c>
      <c r="H38" s="17">
        <f t="shared" si="27"/>
        <v>960</v>
      </c>
      <c r="I38" s="15">
        <f>'[3]17'!J40</f>
        <v>270</v>
      </c>
      <c r="J38" s="16">
        <f>'[3]17'!K40</f>
        <v>0</v>
      </c>
      <c r="K38" s="16">
        <f>'[3]17'!L40</f>
        <v>0</v>
      </c>
      <c r="L38" s="16">
        <f>'[3]17'!M40</f>
        <v>0</v>
      </c>
      <c r="M38" s="16">
        <f>'[3]17'!N40</f>
        <v>0</v>
      </c>
      <c r="N38" s="16">
        <f>'[3]17'!O40</f>
        <v>0</v>
      </c>
      <c r="O38" s="17">
        <f t="shared" si="28"/>
        <v>270</v>
      </c>
      <c r="P38" s="18">
        <f>frq!C38</f>
        <v>1</v>
      </c>
      <c r="Q38" s="15">
        <f t="shared" si="29"/>
        <v>270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270</v>
      </c>
      <c r="X38" s="8">
        <f t="shared" si="4"/>
        <v>24.88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24.88</v>
      </c>
      <c r="AE38" s="8">
        <f t="shared" si="11"/>
        <v>24.88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24.88</v>
      </c>
      <c r="AL38" s="8">
        <f t="shared" si="31"/>
        <v>220.24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220.24</v>
      </c>
      <c r="AT38" s="8">
        <v>24.88</v>
      </c>
      <c r="AU38" s="8">
        <v>24.88</v>
      </c>
      <c r="AW38" s="207">
        <v>24.88</v>
      </c>
      <c r="AX38" s="207">
        <v>0</v>
      </c>
      <c r="AY38" s="207">
        <v>0</v>
      </c>
      <c r="AZ38" s="207">
        <v>0</v>
      </c>
      <c r="BA38" s="207">
        <v>0</v>
      </c>
      <c r="BB38" s="207">
        <v>0</v>
      </c>
      <c r="BC38" s="8">
        <f t="shared" si="19"/>
        <v>24.88</v>
      </c>
      <c r="BD38" s="207">
        <v>24.88</v>
      </c>
      <c r="BE38" s="207">
        <v>0</v>
      </c>
      <c r="BF38" s="207">
        <v>0</v>
      </c>
      <c r="BG38" s="207">
        <v>0</v>
      </c>
      <c r="BH38" s="207">
        <v>0</v>
      </c>
      <c r="BI38" s="207">
        <v>0</v>
      </c>
      <c r="BJ38" s="8">
        <f t="shared" si="20"/>
        <v>24.88</v>
      </c>
      <c r="BL38" s="8">
        <f t="shared" si="21"/>
        <v>24.88</v>
      </c>
      <c r="BM38" s="8">
        <f t="shared" si="22"/>
        <v>24.88</v>
      </c>
      <c r="BN38" s="8">
        <f t="shared" si="23"/>
        <v>24.88</v>
      </c>
      <c r="BO38" s="8">
        <f t="shared" si="24"/>
        <v>24.88</v>
      </c>
      <c r="BP38" s="182">
        <f t="shared" si="25"/>
        <v>0</v>
      </c>
      <c r="BQ38" s="182">
        <f t="shared" si="26"/>
        <v>0</v>
      </c>
    </row>
    <row r="39" spans="1:69">
      <c r="A39" s="8" t="s">
        <v>81</v>
      </c>
      <c r="B39" s="15">
        <f>'[3]17'!B41</f>
        <v>320</v>
      </c>
      <c r="C39" s="16">
        <f>'[3]17'!C41</f>
        <v>0</v>
      </c>
      <c r="D39" s="16">
        <f>'[3]17'!D41</f>
        <v>0</v>
      </c>
      <c r="E39" s="16">
        <f>'[3]17'!E41</f>
        <v>0</v>
      </c>
      <c r="F39" s="16">
        <f>'[3]17'!F41</f>
        <v>640</v>
      </c>
      <c r="G39" s="16">
        <f>'[3]17'!G41</f>
        <v>0</v>
      </c>
      <c r="H39" s="17">
        <f t="shared" si="27"/>
        <v>960</v>
      </c>
      <c r="I39" s="15">
        <f>'[3]17'!J41</f>
        <v>270</v>
      </c>
      <c r="J39" s="16">
        <f>'[3]17'!K41</f>
        <v>0</v>
      </c>
      <c r="K39" s="16">
        <f>'[3]17'!L41</f>
        <v>0</v>
      </c>
      <c r="L39" s="16">
        <f>'[3]17'!M41</f>
        <v>0</v>
      </c>
      <c r="M39" s="16">
        <f>'[3]17'!N41</f>
        <v>0</v>
      </c>
      <c r="N39" s="16">
        <f>'[3]17'!O41</f>
        <v>0</v>
      </c>
      <c r="O39" s="17">
        <f t="shared" si="28"/>
        <v>270</v>
      </c>
      <c r="P39" s="18">
        <f>frq!C39</f>
        <v>1</v>
      </c>
      <c r="Q39" s="15">
        <f t="shared" si="29"/>
        <v>270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270</v>
      </c>
      <c r="X39" s="8">
        <f t="shared" si="4"/>
        <v>32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32</v>
      </c>
      <c r="AE39" s="8">
        <f t="shared" si="11"/>
        <v>17.93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17.93</v>
      </c>
      <c r="AL39" s="8">
        <f t="shared" si="31"/>
        <v>220.07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220.07</v>
      </c>
      <c r="AT39" s="8">
        <v>24.88</v>
      </c>
      <c r="AU39" s="8">
        <v>24.88</v>
      </c>
      <c r="AW39" s="207">
        <v>32</v>
      </c>
      <c r="AX39" s="207">
        <v>0</v>
      </c>
      <c r="AY39" s="207">
        <v>0</v>
      </c>
      <c r="AZ39" s="207">
        <v>0</v>
      </c>
      <c r="BA39" s="207">
        <v>0</v>
      </c>
      <c r="BB39" s="207">
        <v>0</v>
      </c>
      <c r="BC39" s="8">
        <f t="shared" si="19"/>
        <v>32</v>
      </c>
      <c r="BD39" s="207">
        <v>17.93</v>
      </c>
      <c r="BE39" s="207">
        <v>0</v>
      </c>
      <c r="BF39" s="207">
        <v>0</v>
      </c>
      <c r="BG39" s="207">
        <v>0</v>
      </c>
      <c r="BH39" s="207">
        <v>0</v>
      </c>
      <c r="BI39" s="207">
        <v>0</v>
      </c>
      <c r="BJ39" s="8">
        <f t="shared" si="20"/>
        <v>17.93</v>
      </c>
      <c r="BL39" s="8">
        <f t="shared" si="21"/>
        <v>24.88</v>
      </c>
      <c r="BM39" s="8">
        <f t="shared" si="22"/>
        <v>24.88</v>
      </c>
      <c r="BN39" s="8">
        <f t="shared" si="23"/>
        <v>32</v>
      </c>
      <c r="BO39" s="8">
        <f t="shared" si="24"/>
        <v>17.93</v>
      </c>
      <c r="BP39" s="182">
        <f t="shared" si="25"/>
        <v>-7.120000000000001</v>
      </c>
      <c r="BQ39" s="182">
        <f t="shared" si="26"/>
        <v>6.9499999999999993</v>
      </c>
    </row>
    <row r="40" spans="1:69">
      <c r="A40" s="8" t="s">
        <v>82</v>
      </c>
      <c r="B40" s="15">
        <f>'[3]17'!B42</f>
        <v>320</v>
      </c>
      <c r="C40" s="16">
        <f>'[3]17'!C42</f>
        <v>0</v>
      </c>
      <c r="D40" s="16">
        <f>'[3]17'!D42</f>
        <v>0</v>
      </c>
      <c r="E40" s="16">
        <f>'[3]17'!E42</f>
        <v>0</v>
      </c>
      <c r="F40" s="16">
        <f>'[3]17'!F42</f>
        <v>640</v>
      </c>
      <c r="G40" s="16">
        <f>'[3]17'!G42</f>
        <v>0</v>
      </c>
      <c r="H40" s="17">
        <f t="shared" si="27"/>
        <v>960</v>
      </c>
      <c r="I40" s="15">
        <f>'[3]17'!J42</f>
        <v>270</v>
      </c>
      <c r="J40" s="16">
        <f>'[3]17'!K42</f>
        <v>0</v>
      </c>
      <c r="K40" s="16">
        <f>'[3]17'!L42</f>
        <v>0</v>
      </c>
      <c r="L40" s="16">
        <f>'[3]17'!M42</f>
        <v>0</v>
      </c>
      <c r="M40" s="16">
        <f>'[3]17'!N42</f>
        <v>0</v>
      </c>
      <c r="N40" s="16">
        <f>'[3]17'!O42</f>
        <v>0</v>
      </c>
      <c r="O40" s="17">
        <f t="shared" si="28"/>
        <v>270</v>
      </c>
      <c r="P40" s="18">
        <f>frq!C40</f>
        <v>1</v>
      </c>
      <c r="Q40" s="15">
        <f t="shared" si="29"/>
        <v>270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270</v>
      </c>
      <c r="X40" s="8">
        <f t="shared" si="4"/>
        <v>32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32</v>
      </c>
      <c r="AE40" s="8">
        <f t="shared" si="11"/>
        <v>17.93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17.93</v>
      </c>
      <c r="AL40" s="8">
        <f t="shared" si="31"/>
        <v>220.07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220.07</v>
      </c>
      <c r="AT40" s="8">
        <v>24.88</v>
      </c>
      <c r="AU40" s="8">
        <v>24.88</v>
      </c>
      <c r="AW40" s="207">
        <v>32</v>
      </c>
      <c r="AX40" s="207">
        <v>0</v>
      </c>
      <c r="AY40" s="207">
        <v>0</v>
      </c>
      <c r="AZ40" s="207">
        <v>0</v>
      </c>
      <c r="BA40" s="207">
        <v>0</v>
      </c>
      <c r="BB40" s="207">
        <v>0</v>
      </c>
      <c r="BC40" s="8">
        <f t="shared" si="19"/>
        <v>32</v>
      </c>
      <c r="BD40" s="207">
        <v>17.93</v>
      </c>
      <c r="BE40" s="207">
        <v>0</v>
      </c>
      <c r="BF40" s="207">
        <v>0</v>
      </c>
      <c r="BG40" s="207">
        <v>0</v>
      </c>
      <c r="BH40" s="207">
        <v>0</v>
      </c>
      <c r="BI40" s="207">
        <v>0</v>
      </c>
      <c r="BJ40" s="8">
        <f t="shared" si="20"/>
        <v>17.93</v>
      </c>
      <c r="BL40" s="8">
        <f t="shared" si="21"/>
        <v>24.88</v>
      </c>
      <c r="BM40" s="8">
        <f t="shared" si="22"/>
        <v>24.88</v>
      </c>
      <c r="BN40" s="8">
        <f t="shared" si="23"/>
        <v>32</v>
      </c>
      <c r="BO40" s="8">
        <f t="shared" si="24"/>
        <v>17.93</v>
      </c>
      <c r="BP40" s="182">
        <f t="shared" si="25"/>
        <v>-7.120000000000001</v>
      </c>
      <c r="BQ40" s="182">
        <f t="shared" si="26"/>
        <v>6.9499999999999993</v>
      </c>
    </row>
    <row r="41" spans="1:69">
      <c r="A41" s="8" t="s">
        <v>83</v>
      </c>
      <c r="B41" s="15">
        <f>'[3]17'!B43</f>
        <v>320</v>
      </c>
      <c r="C41" s="16">
        <f>'[3]17'!C43</f>
        <v>0</v>
      </c>
      <c r="D41" s="16">
        <f>'[3]17'!D43</f>
        <v>0</v>
      </c>
      <c r="E41" s="16">
        <f>'[3]17'!E43</f>
        <v>0</v>
      </c>
      <c r="F41" s="16">
        <f>'[3]17'!F43</f>
        <v>640</v>
      </c>
      <c r="G41" s="16">
        <f>'[3]17'!G43</f>
        <v>0</v>
      </c>
      <c r="H41" s="17">
        <f t="shared" si="27"/>
        <v>960</v>
      </c>
      <c r="I41" s="15">
        <f>'[3]17'!J43</f>
        <v>274.21600000000001</v>
      </c>
      <c r="J41" s="16">
        <f>'[3]17'!K43</f>
        <v>0</v>
      </c>
      <c r="K41" s="16">
        <f>'[3]17'!L43</f>
        <v>0</v>
      </c>
      <c r="L41" s="16">
        <f>'[3]17'!M43</f>
        <v>0</v>
      </c>
      <c r="M41" s="16">
        <f>'[3]17'!N43</f>
        <v>0</v>
      </c>
      <c r="N41" s="16">
        <f>'[3]17'!O43</f>
        <v>0</v>
      </c>
      <c r="O41" s="17">
        <f t="shared" si="28"/>
        <v>274.21600000000001</v>
      </c>
      <c r="P41" s="18">
        <f>frq!C41</f>
        <v>1</v>
      </c>
      <c r="Q41" s="15">
        <f t="shared" si="29"/>
        <v>274.21600000000001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274.21600000000001</v>
      </c>
      <c r="X41" s="8">
        <f t="shared" si="4"/>
        <v>32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32</v>
      </c>
      <c r="AE41" s="8">
        <f t="shared" si="11"/>
        <v>0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0</v>
      </c>
      <c r="AL41" s="8">
        <f t="shared" si="31"/>
        <v>242.21600000000001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242.21600000000001</v>
      </c>
      <c r="AT41" s="8">
        <v>32</v>
      </c>
      <c r="AU41" s="8">
        <v>17.93</v>
      </c>
      <c r="AW41" s="207">
        <v>32</v>
      </c>
      <c r="AX41" s="207">
        <v>0</v>
      </c>
      <c r="AY41" s="207">
        <v>0</v>
      </c>
      <c r="AZ41" s="207">
        <v>0</v>
      </c>
      <c r="BA41" s="207">
        <v>0</v>
      </c>
      <c r="BB41" s="207">
        <v>0</v>
      </c>
      <c r="BC41" s="8">
        <f t="shared" si="19"/>
        <v>32</v>
      </c>
      <c r="BD41" s="207">
        <v>0</v>
      </c>
      <c r="BE41" s="207">
        <v>0</v>
      </c>
      <c r="BF41" s="207">
        <v>0</v>
      </c>
      <c r="BG41" s="207">
        <v>0</v>
      </c>
      <c r="BH41" s="207">
        <v>0</v>
      </c>
      <c r="BI41" s="207">
        <v>0</v>
      </c>
      <c r="BJ41" s="8">
        <f t="shared" si="20"/>
        <v>0</v>
      </c>
      <c r="BL41" s="8">
        <f t="shared" si="21"/>
        <v>32</v>
      </c>
      <c r="BM41" s="8">
        <f t="shared" si="22"/>
        <v>17.93</v>
      </c>
      <c r="BN41" s="8">
        <f t="shared" si="23"/>
        <v>32</v>
      </c>
      <c r="BO41" s="8">
        <f t="shared" si="24"/>
        <v>0</v>
      </c>
      <c r="BP41" s="182">
        <f t="shared" si="25"/>
        <v>0</v>
      </c>
      <c r="BQ41" s="182">
        <f t="shared" si="26"/>
        <v>17.93</v>
      </c>
    </row>
    <row r="42" spans="1:69">
      <c r="A42" s="8" t="s">
        <v>84</v>
      </c>
      <c r="B42" s="15">
        <f>'[3]17'!B44</f>
        <v>320</v>
      </c>
      <c r="C42" s="16">
        <f>'[3]17'!C44</f>
        <v>0</v>
      </c>
      <c r="D42" s="16">
        <f>'[3]17'!D44</f>
        <v>0</v>
      </c>
      <c r="E42" s="16">
        <f>'[3]17'!E44</f>
        <v>0</v>
      </c>
      <c r="F42" s="16">
        <f>'[3]17'!F44</f>
        <v>640</v>
      </c>
      <c r="G42" s="16">
        <f>'[3]17'!G44</f>
        <v>0</v>
      </c>
      <c r="H42" s="17">
        <f t="shared" si="27"/>
        <v>960</v>
      </c>
      <c r="I42" s="15">
        <f>'[3]17'!J44</f>
        <v>274.21600000000001</v>
      </c>
      <c r="J42" s="16">
        <f>'[3]17'!K44</f>
        <v>0</v>
      </c>
      <c r="K42" s="16">
        <f>'[3]17'!L44</f>
        <v>0</v>
      </c>
      <c r="L42" s="16">
        <f>'[3]17'!M44</f>
        <v>0</v>
      </c>
      <c r="M42" s="16">
        <f>'[3]17'!N44</f>
        <v>0</v>
      </c>
      <c r="N42" s="16">
        <f>'[3]17'!O44</f>
        <v>0</v>
      </c>
      <c r="O42" s="17">
        <f t="shared" si="28"/>
        <v>274.21600000000001</v>
      </c>
      <c r="P42" s="18">
        <f>frq!C42</f>
        <v>1</v>
      </c>
      <c r="Q42" s="15">
        <f t="shared" si="29"/>
        <v>274.21600000000001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274.21600000000001</v>
      </c>
      <c r="X42" s="8">
        <f t="shared" si="4"/>
        <v>32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32</v>
      </c>
      <c r="AE42" s="8">
        <f t="shared" si="11"/>
        <v>0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0</v>
      </c>
      <c r="AL42" s="8">
        <f t="shared" si="31"/>
        <v>242.21600000000001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242.21600000000001</v>
      </c>
      <c r="AT42" s="8">
        <v>32</v>
      </c>
      <c r="AU42" s="8">
        <v>17.93</v>
      </c>
      <c r="AW42" s="207">
        <v>32</v>
      </c>
      <c r="AX42" s="207">
        <v>0</v>
      </c>
      <c r="AY42" s="207">
        <v>0</v>
      </c>
      <c r="AZ42" s="207">
        <v>0</v>
      </c>
      <c r="BA42" s="207">
        <v>0</v>
      </c>
      <c r="BB42" s="207">
        <v>0</v>
      </c>
      <c r="BC42" s="8">
        <f t="shared" si="19"/>
        <v>32</v>
      </c>
      <c r="BD42" s="207">
        <v>0</v>
      </c>
      <c r="BE42" s="207">
        <v>0</v>
      </c>
      <c r="BF42" s="207">
        <v>0</v>
      </c>
      <c r="BG42" s="207">
        <v>0</v>
      </c>
      <c r="BH42" s="207">
        <v>0</v>
      </c>
      <c r="BI42" s="207">
        <v>0</v>
      </c>
      <c r="BJ42" s="8">
        <f t="shared" si="20"/>
        <v>0</v>
      </c>
      <c r="BL42" s="8">
        <f t="shared" si="21"/>
        <v>32</v>
      </c>
      <c r="BM42" s="8">
        <f t="shared" si="22"/>
        <v>17.93</v>
      </c>
      <c r="BN42" s="8">
        <f t="shared" si="23"/>
        <v>32</v>
      </c>
      <c r="BO42" s="8">
        <f t="shared" si="24"/>
        <v>0</v>
      </c>
      <c r="BP42" s="182">
        <f t="shared" si="25"/>
        <v>0</v>
      </c>
      <c r="BQ42" s="182">
        <f t="shared" si="26"/>
        <v>17.93</v>
      </c>
    </row>
    <row r="43" spans="1:69">
      <c r="A43" s="8" t="s">
        <v>85</v>
      </c>
      <c r="B43" s="15">
        <f>'[3]17'!B45</f>
        <v>320</v>
      </c>
      <c r="C43" s="16">
        <f>'[3]17'!C45</f>
        <v>0</v>
      </c>
      <c r="D43" s="16">
        <f>'[3]17'!D45</f>
        <v>0</v>
      </c>
      <c r="E43" s="16">
        <f>'[3]17'!E45</f>
        <v>0</v>
      </c>
      <c r="F43" s="16">
        <f>'[3]17'!F45</f>
        <v>640</v>
      </c>
      <c r="G43" s="16">
        <f>'[3]17'!G45</f>
        <v>0</v>
      </c>
      <c r="H43" s="17">
        <f t="shared" si="27"/>
        <v>960</v>
      </c>
      <c r="I43" s="15">
        <f>'[3]17'!J45</f>
        <v>270</v>
      </c>
      <c r="J43" s="16">
        <f>'[3]17'!K45</f>
        <v>0</v>
      </c>
      <c r="K43" s="16">
        <f>'[3]17'!L45</f>
        <v>0</v>
      </c>
      <c r="L43" s="16">
        <f>'[3]17'!M45</f>
        <v>0</v>
      </c>
      <c r="M43" s="16">
        <f>'[3]17'!N45</f>
        <v>0</v>
      </c>
      <c r="N43" s="16">
        <f>'[3]17'!O45</f>
        <v>0</v>
      </c>
      <c r="O43" s="17">
        <f t="shared" si="28"/>
        <v>270</v>
      </c>
      <c r="P43" s="18">
        <f>frq!C43</f>
        <v>1</v>
      </c>
      <c r="Q43" s="15">
        <f t="shared" si="29"/>
        <v>270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270</v>
      </c>
      <c r="X43" s="8">
        <f t="shared" si="4"/>
        <v>32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32</v>
      </c>
      <c r="AE43" s="8">
        <f t="shared" si="11"/>
        <v>17.93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17.93</v>
      </c>
      <c r="AL43" s="8">
        <f t="shared" si="31"/>
        <v>220.07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220.07</v>
      </c>
      <c r="AT43" s="8">
        <v>32</v>
      </c>
      <c r="AU43" s="8">
        <v>17.93</v>
      </c>
      <c r="AW43" s="207">
        <v>32</v>
      </c>
      <c r="AX43" s="207">
        <v>0</v>
      </c>
      <c r="AY43" s="207">
        <v>0</v>
      </c>
      <c r="AZ43" s="207">
        <v>0</v>
      </c>
      <c r="BA43" s="207">
        <v>0</v>
      </c>
      <c r="BB43" s="207">
        <v>0</v>
      </c>
      <c r="BC43" s="8">
        <f t="shared" si="19"/>
        <v>32</v>
      </c>
      <c r="BD43" s="207">
        <v>17.93</v>
      </c>
      <c r="BE43" s="207">
        <v>0</v>
      </c>
      <c r="BF43" s="207">
        <v>0</v>
      </c>
      <c r="BG43" s="207">
        <v>0</v>
      </c>
      <c r="BH43" s="207">
        <v>0</v>
      </c>
      <c r="BI43" s="207">
        <v>0</v>
      </c>
      <c r="BJ43" s="8">
        <f t="shared" si="20"/>
        <v>17.93</v>
      </c>
      <c r="BL43" s="8">
        <f t="shared" si="21"/>
        <v>32</v>
      </c>
      <c r="BM43" s="8">
        <f t="shared" si="22"/>
        <v>17.93</v>
      </c>
      <c r="BN43" s="8">
        <f t="shared" si="23"/>
        <v>32</v>
      </c>
      <c r="BO43" s="8">
        <f t="shared" si="24"/>
        <v>17.93</v>
      </c>
      <c r="BP43" s="182">
        <f t="shared" si="25"/>
        <v>0</v>
      </c>
      <c r="BQ43" s="182">
        <f t="shared" si="26"/>
        <v>0</v>
      </c>
    </row>
    <row r="44" spans="1:69">
      <c r="A44" s="8" t="s">
        <v>86</v>
      </c>
      <c r="B44" s="15">
        <f>'[3]17'!B46</f>
        <v>320</v>
      </c>
      <c r="C44" s="16">
        <f>'[3]17'!C46</f>
        <v>0</v>
      </c>
      <c r="D44" s="16">
        <f>'[3]17'!D46</f>
        <v>0</v>
      </c>
      <c r="E44" s="16">
        <f>'[3]17'!E46</f>
        <v>0</v>
      </c>
      <c r="F44" s="16">
        <f>'[3]17'!F46</f>
        <v>640</v>
      </c>
      <c r="G44" s="16">
        <f>'[3]17'!G46</f>
        <v>0</v>
      </c>
      <c r="H44" s="17">
        <f t="shared" si="27"/>
        <v>960</v>
      </c>
      <c r="I44" s="15">
        <f>'[3]17'!J46</f>
        <v>270</v>
      </c>
      <c r="J44" s="16">
        <f>'[3]17'!K46</f>
        <v>0</v>
      </c>
      <c r="K44" s="16">
        <f>'[3]17'!L46</f>
        <v>0</v>
      </c>
      <c r="L44" s="16">
        <f>'[3]17'!M46</f>
        <v>0</v>
      </c>
      <c r="M44" s="16">
        <f>'[3]17'!N46</f>
        <v>0</v>
      </c>
      <c r="N44" s="16">
        <f>'[3]17'!O46</f>
        <v>0</v>
      </c>
      <c r="O44" s="17">
        <f t="shared" si="28"/>
        <v>270</v>
      </c>
      <c r="P44" s="18">
        <f>frq!C44</f>
        <v>1</v>
      </c>
      <c r="Q44" s="15">
        <f t="shared" si="29"/>
        <v>270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270</v>
      </c>
      <c r="X44" s="8">
        <f t="shared" si="4"/>
        <v>32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32</v>
      </c>
      <c r="AE44" s="8">
        <f t="shared" si="11"/>
        <v>17.93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17.93</v>
      </c>
      <c r="AL44" s="8">
        <f t="shared" si="31"/>
        <v>220.07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220.07</v>
      </c>
      <c r="AT44" s="8">
        <v>32</v>
      </c>
      <c r="AU44" s="8">
        <v>17.93</v>
      </c>
      <c r="AW44" s="207">
        <v>32</v>
      </c>
      <c r="AX44" s="207">
        <v>0</v>
      </c>
      <c r="AY44" s="207">
        <v>0</v>
      </c>
      <c r="AZ44" s="207">
        <v>0</v>
      </c>
      <c r="BA44" s="207">
        <v>0</v>
      </c>
      <c r="BB44" s="207">
        <v>0</v>
      </c>
      <c r="BC44" s="8">
        <f t="shared" si="19"/>
        <v>32</v>
      </c>
      <c r="BD44" s="207">
        <v>17.93</v>
      </c>
      <c r="BE44" s="207">
        <v>0</v>
      </c>
      <c r="BF44" s="207">
        <v>0</v>
      </c>
      <c r="BG44" s="207">
        <v>0</v>
      </c>
      <c r="BH44" s="207">
        <v>0</v>
      </c>
      <c r="BI44" s="207">
        <v>0</v>
      </c>
      <c r="BJ44" s="8">
        <f t="shared" si="20"/>
        <v>17.93</v>
      </c>
      <c r="BL44" s="8">
        <f t="shared" si="21"/>
        <v>32</v>
      </c>
      <c r="BM44" s="8">
        <f t="shared" si="22"/>
        <v>17.93</v>
      </c>
      <c r="BN44" s="8">
        <f t="shared" si="23"/>
        <v>32</v>
      </c>
      <c r="BO44" s="8">
        <f t="shared" si="24"/>
        <v>17.93</v>
      </c>
      <c r="BP44" s="182">
        <f t="shared" si="25"/>
        <v>0</v>
      </c>
      <c r="BQ44" s="182">
        <f t="shared" si="26"/>
        <v>0</v>
      </c>
    </row>
    <row r="45" spans="1:69">
      <c r="A45" s="8" t="s">
        <v>87</v>
      </c>
      <c r="B45" s="15">
        <f>'[3]17'!B47</f>
        <v>320</v>
      </c>
      <c r="C45" s="16">
        <f>'[3]17'!C47</f>
        <v>0</v>
      </c>
      <c r="D45" s="16">
        <f>'[3]17'!D47</f>
        <v>0</v>
      </c>
      <c r="E45" s="16">
        <f>'[3]17'!E47</f>
        <v>0</v>
      </c>
      <c r="F45" s="16">
        <f>'[3]17'!F47</f>
        <v>640</v>
      </c>
      <c r="G45" s="16">
        <f>'[3]17'!G47</f>
        <v>0</v>
      </c>
      <c r="H45" s="17">
        <f t="shared" si="27"/>
        <v>960</v>
      </c>
      <c r="I45" s="15">
        <f>'[3]17'!J47</f>
        <v>270</v>
      </c>
      <c r="J45" s="16">
        <f>'[3]17'!K47</f>
        <v>0</v>
      </c>
      <c r="K45" s="16">
        <f>'[3]17'!L47</f>
        <v>0</v>
      </c>
      <c r="L45" s="16">
        <f>'[3]17'!M47</f>
        <v>0</v>
      </c>
      <c r="M45" s="16">
        <f>'[3]17'!N47</f>
        <v>0</v>
      </c>
      <c r="N45" s="16">
        <f>'[3]17'!O47</f>
        <v>0</v>
      </c>
      <c r="O45" s="17">
        <f t="shared" si="28"/>
        <v>270</v>
      </c>
      <c r="P45" s="18">
        <f>frq!C45</f>
        <v>1</v>
      </c>
      <c r="Q45" s="15">
        <f t="shared" si="29"/>
        <v>270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270</v>
      </c>
      <c r="X45" s="8">
        <f t="shared" si="4"/>
        <v>32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32</v>
      </c>
      <c r="AE45" s="8">
        <f t="shared" si="11"/>
        <v>17.93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17.93</v>
      </c>
      <c r="AL45" s="8">
        <f t="shared" si="31"/>
        <v>220.07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220.07</v>
      </c>
      <c r="AT45" s="8">
        <v>32</v>
      </c>
      <c r="AU45" s="8">
        <v>17.93</v>
      </c>
      <c r="AW45" s="207">
        <v>32</v>
      </c>
      <c r="AX45" s="207">
        <v>0</v>
      </c>
      <c r="AY45" s="207">
        <v>0</v>
      </c>
      <c r="AZ45" s="207">
        <v>0</v>
      </c>
      <c r="BA45" s="207">
        <v>0</v>
      </c>
      <c r="BB45" s="207">
        <v>0</v>
      </c>
      <c r="BC45" s="8">
        <f t="shared" si="19"/>
        <v>32</v>
      </c>
      <c r="BD45" s="207">
        <v>17.93</v>
      </c>
      <c r="BE45" s="207">
        <v>0</v>
      </c>
      <c r="BF45" s="207">
        <v>0</v>
      </c>
      <c r="BG45" s="207">
        <v>0</v>
      </c>
      <c r="BH45" s="207">
        <v>0</v>
      </c>
      <c r="BI45" s="207">
        <v>0</v>
      </c>
      <c r="BJ45" s="8">
        <f t="shared" si="20"/>
        <v>17.93</v>
      </c>
      <c r="BL45" s="8">
        <f t="shared" si="21"/>
        <v>32</v>
      </c>
      <c r="BM45" s="8">
        <f t="shared" si="22"/>
        <v>17.93</v>
      </c>
      <c r="BN45" s="8">
        <f t="shared" si="23"/>
        <v>32</v>
      </c>
      <c r="BO45" s="8">
        <f t="shared" si="24"/>
        <v>17.93</v>
      </c>
      <c r="BP45" s="182">
        <f t="shared" si="25"/>
        <v>0</v>
      </c>
      <c r="BQ45" s="182">
        <f t="shared" si="26"/>
        <v>0</v>
      </c>
    </row>
    <row r="46" spans="1:69">
      <c r="A46" s="8" t="s">
        <v>88</v>
      </c>
      <c r="B46" s="15">
        <f>'[3]17'!B48</f>
        <v>320</v>
      </c>
      <c r="C46" s="16">
        <f>'[3]17'!C48</f>
        <v>0</v>
      </c>
      <c r="D46" s="16">
        <f>'[3]17'!D48</f>
        <v>0</v>
      </c>
      <c r="E46" s="16">
        <f>'[3]17'!E48</f>
        <v>0</v>
      </c>
      <c r="F46" s="16">
        <f>'[3]17'!F48</f>
        <v>640</v>
      </c>
      <c r="G46" s="16">
        <f>'[3]17'!G48</f>
        <v>0</v>
      </c>
      <c r="H46" s="17">
        <f t="shared" si="27"/>
        <v>960</v>
      </c>
      <c r="I46" s="15">
        <f>'[3]17'!J48</f>
        <v>270</v>
      </c>
      <c r="J46" s="16">
        <f>'[3]17'!K48</f>
        <v>0</v>
      </c>
      <c r="K46" s="16">
        <f>'[3]17'!L48</f>
        <v>0</v>
      </c>
      <c r="L46" s="16">
        <f>'[3]17'!M48</f>
        <v>0</v>
      </c>
      <c r="M46" s="16">
        <f>'[3]17'!N48</f>
        <v>0</v>
      </c>
      <c r="N46" s="16">
        <f>'[3]17'!O48</f>
        <v>0</v>
      </c>
      <c r="O46" s="17">
        <f t="shared" si="28"/>
        <v>270</v>
      </c>
      <c r="P46" s="18">
        <f>frq!C46</f>
        <v>1</v>
      </c>
      <c r="Q46" s="15">
        <f t="shared" si="29"/>
        <v>270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270</v>
      </c>
      <c r="X46" s="8">
        <f t="shared" si="4"/>
        <v>32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32</v>
      </c>
      <c r="AE46" s="8">
        <f t="shared" si="11"/>
        <v>17.93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17.93</v>
      </c>
      <c r="AL46" s="8">
        <f t="shared" si="31"/>
        <v>220.07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220.07</v>
      </c>
      <c r="AT46" s="8">
        <v>32</v>
      </c>
      <c r="AU46" s="8">
        <v>17.93</v>
      </c>
      <c r="AW46" s="207">
        <v>32</v>
      </c>
      <c r="AX46" s="207">
        <v>0</v>
      </c>
      <c r="AY46" s="207">
        <v>0</v>
      </c>
      <c r="AZ46" s="207">
        <v>0</v>
      </c>
      <c r="BA46" s="207">
        <v>0</v>
      </c>
      <c r="BB46" s="207">
        <v>0</v>
      </c>
      <c r="BC46" s="8">
        <f t="shared" si="19"/>
        <v>32</v>
      </c>
      <c r="BD46" s="207">
        <v>17.93</v>
      </c>
      <c r="BE46" s="207">
        <v>0</v>
      </c>
      <c r="BF46" s="207">
        <v>0</v>
      </c>
      <c r="BG46" s="207">
        <v>0</v>
      </c>
      <c r="BH46" s="207">
        <v>0</v>
      </c>
      <c r="BI46" s="207">
        <v>0</v>
      </c>
      <c r="BJ46" s="8">
        <f t="shared" si="20"/>
        <v>17.93</v>
      </c>
      <c r="BL46" s="8">
        <f t="shared" si="21"/>
        <v>32</v>
      </c>
      <c r="BM46" s="8">
        <f t="shared" si="22"/>
        <v>17.93</v>
      </c>
      <c r="BN46" s="8">
        <f t="shared" si="23"/>
        <v>32</v>
      </c>
      <c r="BO46" s="8">
        <f t="shared" si="24"/>
        <v>17.93</v>
      </c>
      <c r="BP46" s="182">
        <f t="shared" si="25"/>
        <v>0</v>
      </c>
      <c r="BQ46" s="182">
        <f t="shared" si="26"/>
        <v>0</v>
      </c>
    </row>
    <row r="47" spans="1:69">
      <c r="A47" s="8" t="s">
        <v>89</v>
      </c>
      <c r="B47" s="15">
        <f>'[3]17'!B49</f>
        <v>320</v>
      </c>
      <c r="C47" s="16">
        <f>'[3]17'!C49</f>
        <v>0</v>
      </c>
      <c r="D47" s="16">
        <f>'[3]17'!D49</f>
        <v>0</v>
      </c>
      <c r="E47" s="16">
        <f>'[3]17'!E49</f>
        <v>0</v>
      </c>
      <c r="F47" s="16">
        <f>'[3]17'!F49</f>
        <v>640</v>
      </c>
      <c r="G47" s="16">
        <f>'[3]17'!G49</f>
        <v>0</v>
      </c>
      <c r="H47" s="17">
        <f t="shared" si="27"/>
        <v>960</v>
      </c>
      <c r="I47" s="15">
        <f>'[3]17'!J49</f>
        <v>270</v>
      </c>
      <c r="J47" s="16">
        <f>'[3]17'!K49</f>
        <v>0</v>
      </c>
      <c r="K47" s="16">
        <f>'[3]17'!L49</f>
        <v>0</v>
      </c>
      <c r="L47" s="16">
        <f>'[3]17'!M49</f>
        <v>0</v>
      </c>
      <c r="M47" s="16">
        <f>'[3]17'!N49</f>
        <v>0</v>
      </c>
      <c r="N47" s="16">
        <f>'[3]17'!O49</f>
        <v>0</v>
      </c>
      <c r="O47" s="17">
        <f t="shared" si="28"/>
        <v>270</v>
      </c>
      <c r="P47" s="18">
        <f>frq!C47</f>
        <v>1</v>
      </c>
      <c r="Q47" s="15">
        <f t="shared" si="29"/>
        <v>270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270</v>
      </c>
      <c r="X47" s="8">
        <f t="shared" si="4"/>
        <v>32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32</v>
      </c>
      <c r="AE47" s="8">
        <f t="shared" si="11"/>
        <v>17.93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17.93</v>
      </c>
      <c r="AL47" s="8">
        <f t="shared" si="31"/>
        <v>220.07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220.07</v>
      </c>
      <c r="AT47" s="8">
        <v>32</v>
      </c>
      <c r="AU47" s="8">
        <v>17.93</v>
      </c>
      <c r="AW47" s="207">
        <v>32</v>
      </c>
      <c r="AX47" s="207">
        <v>0</v>
      </c>
      <c r="AY47" s="207">
        <v>0</v>
      </c>
      <c r="AZ47" s="207">
        <v>0</v>
      </c>
      <c r="BA47" s="207">
        <v>0</v>
      </c>
      <c r="BB47" s="207">
        <v>0</v>
      </c>
      <c r="BC47" s="8">
        <f t="shared" si="19"/>
        <v>32</v>
      </c>
      <c r="BD47" s="207">
        <v>17.93</v>
      </c>
      <c r="BE47" s="207">
        <v>0</v>
      </c>
      <c r="BF47" s="207">
        <v>0</v>
      </c>
      <c r="BG47" s="207">
        <v>0</v>
      </c>
      <c r="BH47" s="207">
        <v>0</v>
      </c>
      <c r="BI47" s="207">
        <v>0</v>
      </c>
      <c r="BJ47" s="8">
        <f t="shared" si="20"/>
        <v>17.93</v>
      </c>
      <c r="BL47" s="8">
        <f t="shared" si="21"/>
        <v>32</v>
      </c>
      <c r="BM47" s="8">
        <f t="shared" si="22"/>
        <v>17.93</v>
      </c>
      <c r="BN47" s="8">
        <f t="shared" si="23"/>
        <v>32</v>
      </c>
      <c r="BO47" s="8">
        <f t="shared" si="24"/>
        <v>17.93</v>
      </c>
      <c r="BP47" s="182">
        <f t="shared" si="25"/>
        <v>0</v>
      </c>
      <c r="BQ47" s="182">
        <f t="shared" si="26"/>
        <v>0</v>
      </c>
    </row>
    <row r="48" spans="1:69">
      <c r="A48" s="8" t="s">
        <v>90</v>
      </c>
      <c r="B48" s="15">
        <f>'[3]17'!B50</f>
        <v>320</v>
      </c>
      <c r="C48" s="16">
        <f>'[3]17'!C50</f>
        <v>0</v>
      </c>
      <c r="D48" s="16">
        <f>'[3]17'!D50</f>
        <v>0</v>
      </c>
      <c r="E48" s="16">
        <f>'[3]17'!E50</f>
        <v>0</v>
      </c>
      <c r="F48" s="16">
        <f>'[3]17'!F50</f>
        <v>640</v>
      </c>
      <c r="G48" s="16">
        <f>'[3]17'!G50</f>
        <v>0</v>
      </c>
      <c r="H48" s="17">
        <f t="shared" si="27"/>
        <v>960</v>
      </c>
      <c r="I48" s="15">
        <f>'[3]17'!J50</f>
        <v>270</v>
      </c>
      <c r="J48" s="16">
        <f>'[3]17'!K50</f>
        <v>0</v>
      </c>
      <c r="K48" s="16">
        <f>'[3]17'!L50</f>
        <v>0</v>
      </c>
      <c r="L48" s="16">
        <f>'[3]17'!M50</f>
        <v>0</v>
      </c>
      <c r="M48" s="16">
        <f>'[3]17'!N50</f>
        <v>0</v>
      </c>
      <c r="N48" s="16">
        <f>'[3]17'!O50</f>
        <v>0</v>
      </c>
      <c r="O48" s="17">
        <f t="shared" si="28"/>
        <v>270</v>
      </c>
      <c r="P48" s="18">
        <f>frq!C48</f>
        <v>1</v>
      </c>
      <c r="Q48" s="15">
        <f t="shared" si="29"/>
        <v>270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270</v>
      </c>
      <c r="X48" s="8">
        <f t="shared" si="4"/>
        <v>32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32</v>
      </c>
      <c r="AE48" s="8">
        <f t="shared" si="11"/>
        <v>17.93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17.93</v>
      </c>
      <c r="AL48" s="8">
        <f t="shared" si="31"/>
        <v>220.07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220.07</v>
      </c>
      <c r="AT48" s="8">
        <v>32</v>
      </c>
      <c r="AU48" s="8">
        <v>17.93</v>
      </c>
      <c r="AW48" s="207">
        <v>32</v>
      </c>
      <c r="AX48" s="207">
        <v>0</v>
      </c>
      <c r="AY48" s="207">
        <v>0</v>
      </c>
      <c r="AZ48" s="207">
        <v>0</v>
      </c>
      <c r="BA48" s="207">
        <v>0</v>
      </c>
      <c r="BB48" s="207">
        <v>0</v>
      </c>
      <c r="BC48" s="8">
        <f t="shared" si="19"/>
        <v>32</v>
      </c>
      <c r="BD48" s="207">
        <v>17.93</v>
      </c>
      <c r="BE48" s="207">
        <v>0</v>
      </c>
      <c r="BF48" s="207">
        <v>0</v>
      </c>
      <c r="BG48" s="207">
        <v>0</v>
      </c>
      <c r="BH48" s="207">
        <v>0</v>
      </c>
      <c r="BI48" s="207">
        <v>0</v>
      </c>
      <c r="BJ48" s="8">
        <f t="shared" si="20"/>
        <v>17.93</v>
      </c>
      <c r="BL48" s="8">
        <f t="shared" si="21"/>
        <v>32</v>
      </c>
      <c r="BM48" s="8">
        <f t="shared" si="22"/>
        <v>17.93</v>
      </c>
      <c r="BN48" s="8">
        <f t="shared" si="23"/>
        <v>32</v>
      </c>
      <c r="BO48" s="8">
        <f t="shared" si="24"/>
        <v>17.93</v>
      </c>
      <c r="BP48" s="182">
        <f t="shared" si="25"/>
        <v>0</v>
      </c>
      <c r="BQ48" s="182">
        <f t="shared" si="26"/>
        <v>0</v>
      </c>
    </row>
    <row r="49" spans="1:69">
      <c r="A49" s="8" t="s">
        <v>91</v>
      </c>
      <c r="B49" s="15">
        <f>'[3]17'!B51</f>
        <v>320</v>
      </c>
      <c r="C49" s="16">
        <f>'[3]17'!C51</f>
        <v>0</v>
      </c>
      <c r="D49" s="16">
        <f>'[3]17'!D51</f>
        <v>0</v>
      </c>
      <c r="E49" s="16">
        <f>'[3]17'!E51</f>
        <v>0</v>
      </c>
      <c r="F49" s="16">
        <f>'[3]17'!F51</f>
        <v>640</v>
      </c>
      <c r="G49" s="16">
        <f>'[3]17'!G51</f>
        <v>0</v>
      </c>
      <c r="H49" s="17">
        <f t="shared" si="27"/>
        <v>960</v>
      </c>
      <c r="I49" s="15">
        <f>'[3]17'!J51</f>
        <v>270</v>
      </c>
      <c r="J49" s="16">
        <f>'[3]17'!K51</f>
        <v>0</v>
      </c>
      <c r="K49" s="16">
        <f>'[3]17'!L51</f>
        <v>0</v>
      </c>
      <c r="L49" s="16">
        <f>'[3]17'!M51</f>
        <v>0</v>
      </c>
      <c r="M49" s="16">
        <f>'[3]17'!N51</f>
        <v>0</v>
      </c>
      <c r="N49" s="16">
        <f>'[3]17'!O51</f>
        <v>0</v>
      </c>
      <c r="O49" s="17">
        <f t="shared" si="28"/>
        <v>270</v>
      </c>
      <c r="P49" s="18">
        <f>frq!C49</f>
        <v>1</v>
      </c>
      <c r="Q49" s="15">
        <f t="shared" si="29"/>
        <v>270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270</v>
      </c>
      <c r="X49" s="8">
        <f t="shared" si="4"/>
        <v>32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32</v>
      </c>
      <c r="AE49" s="8">
        <f t="shared" si="11"/>
        <v>17.93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17.93</v>
      </c>
      <c r="AL49" s="8">
        <f t="shared" si="31"/>
        <v>220.07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220.07</v>
      </c>
      <c r="AT49" s="8">
        <v>32</v>
      </c>
      <c r="AU49" s="8">
        <v>17.93</v>
      </c>
      <c r="AW49" s="207">
        <v>32</v>
      </c>
      <c r="AX49" s="207">
        <v>0</v>
      </c>
      <c r="AY49" s="207">
        <v>0</v>
      </c>
      <c r="AZ49" s="207">
        <v>0</v>
      </c>
      <c r="BA49" s="207">
        <v>0</v>
      </c>
      <c r="BB49" s="207">
        <v>0</v>
      </c>
      <c r="BC49" s="8">
        <f t="shared" si="19"/>
        <v>32</v>
      </c>
      <c r="BD49" s="207">
        <v>17.93</v>
      </c>
      <c r="BE49" s="207">
        <v>0</v>
      </c>
      <c r="BF49" s="207">
        <v>0</v>
      </c>
      <c r="BG49" s="207">
        <v>0</v>
      </c>
      <c r="BH49" s="207">
        <v>0</v>
      </c>
      <c r="BI49" s="207">
        <v>0</v>
      </c>
      <c r="BJ49" s="8">
        <f t="shared" si="20"/>
        <v>17.93</v>
      </c>
      <c r="BL49" s="8">
        <f t="shared" si="21"/>
        <v>32</v>
      </c>
      <c r="BM49" s="8">
        <f t="shared" si="22"/>
        <v>17.93</v>
      </c>
      <c r="BN49" s="8">
        <f t="shared" si="23"/>
        <v>32</v>
      </c>
      <c r="BO49" s="8">
        <f t="shared" si="24"/>
        <v>17.93</v>
      </c>
      <c r="BP49" s="182">
        <f t="shared" si="25"/>
        <v>0</v>
      </c>
      <c r="BQ49" s="182">
        <f t="shared" si="26"/>
        <v>0</v>
      </c>
    </row>
    <row r="50" spans="1:69">
      <c r="A50" s="8" t="s">
        <v>92</v>
      </c>
      <c r="B50" s="15">
        <f>'[3]17'!B52</f>
        <v>320</v>
      </c>
      <c r="C50" s="16">
        <f>'[3]17'!C52</f>
        <v>0</v>
      </c>
      <c r="D50" s="16">
        <f>'[3]17'!D52</f>
        <v>0</v>
      </c>
      <c r="E50" s="16">
        <f>'[3]17'!E52</f>
        <v>0</v>
      </c>
      <c r="F50" s="16">
        <f>'[3]17'!F52</f>
        <v>640</v>
      </c>
      <c r="G50" s="16">
        <f>'[3]17'!G52</f>
        <v>0</v>
      </c>
      <c r="H50" s="17">
        <f t="shared" si="27"/>
        <v>960</v>
      </c>
      <c r="I50" s="15">
        <f>'[3]17'!J52</f>
        <v>270</v>
      </c>
      <c r="J50" s="16">
        <f>'[3]17'!K52</f>
        <v>0</v>
      </c>
      <c r="K50" s="16">
        <f>'[3]17'!L52</f>
        <v>0</v>
      </c>
      <c r="L50" s="16">
        <f>'[3]17'!M52</f>
        <v>0</v>
      </c>
      <c r="M50" s="16">
        <f>'[3]17'!N52</f>
        <v>0</v>
      </c>
      <c r="N50" s="16">
        <f>'[3]17'!O52</f>
        <v>0</v>
      </c>
      <c r="O50" s="17">
        <f t="shared" si="28"/>
        <v>270</v>
      </c>
      <c r="P50" s="18">
        <f>frq!C50</f>
        <v>1</v>
      </c>
      <c r="Q50" s="15">
        <f t="shared" si="29"/>
        <v>270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270</v>
      </c>
      <c r="X50" s="8">
        <f t="shared" si="4"/>
        <v>32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32</v>
      </c>
      <c r="AE50" s="8">
        <f t="shared" si="11"/>
        <v>17.93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17.93</v>
      </c>
      <c r="AL50" s="8">
        <f t="shared" si="31"/>
        <v>220.07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220.07</v>
      </c>
      <c r="AT50" s="8">
        <v>32</v>
      </c>
      <c r="AU50" s="8">
        <v>17.93</v>
      </c>
      <c r="AW50" s="207">
        <v>32</v>
      </c>
      <c r="AX50" s="207">
        <v>0</v>
      </c>
      <c r="AY50" s="207">
        <v>0</v>
      </c>
      <c r="AZ50" s="207">
        <v>0</v>
      </c>
      <c r="BA50" s="207">
        <v>0</v>
      </c>
      <c r="BB50" s="207">
        <v>0</v>
      </c>
      <c r="BC50" s="8">
        <f t="shared" si="19"/>
        <v>32</v>
      </c>
      <c r="BD50" s="207">
        <v>17.93</v>
      </c>
      <c r="BE50" s="207">
        <v>0</v>
      </c>
      <c r="BF50" s="207">
        <v>0</v>
      </c>
      <c r="BG50" s="207">
        <v>0</v>
      </c>
      <c r="BH50" s="207">
        <v>0</v>
      </c>
      <c r="BI50" s="207">
        <v>0</v>
      </c>
      <c r="BJ50" s="8">
        <f t="shared" si="20"/>
        <v>17.93</v>
      </c>
      <c r="BL50" s="8">
        <f t="shared" si="21"/>
        <v>32</v>
      </c>
      <c r="BM50" s="8">
        <f t="shared" si="22"/>
        <v>17.93</v>
      </c>
      <c r="BN50" s="8">
        <f t="shared" si="23"/>
        <v>32</v>
      </c>
      <c r="BO50" s="8">
        <f t="shared" si="24"/>
        <v>17.93</v>
      </c>
      <c r="BP50" s="182">
        <f t="shared" si="25"/>
        <v>0</v>
      </c>
      <c r="BQ50" s="182">
        <f t="shared" si="26"/>
        <v>0</v>
      </c>
    </row>
    <row r="51" spans="1:69">
      <c r="A51" s="8" t="s">
        <v>93</v>
      </c>
      <c r="B51" s="15">
        <f>'[3]17'!B53</f>
        <v>320</v>
      </c>
      <c r="C51" s="16">
        <f>'[3]17'!C53</f>
        <v>0</v>
      </c>
      <c r="D51" s="16">
        <f>'[3]17'!D53</f>
        <v>0</v>
      </c>
      <c r="E51" s="16">
        <f>'[3]17'!E53</f>
        <v>0</v>
      </c>
      <c r="F51" s="16">
        <f>'[3]17'!F53</f>
        <v>620</v>
      </c>
      <c r="G51" s="16">
        <f>'[3]17'!G53</f>
        <v>0</v>
      </c>
      <c r="H51" s="17">
        <f t="shared" si="27"/>
        <v>940</v>
      </c>
      <c r="I51" s="15">
        <f>'[3]17'!J53</f>
        <v>270</v>
      </c>
      <c r="J51" s="16">
        <f>'[3]17'!K53</f>
        <v>0</v>
      </c>
      <c r="K51" s="16">
        <f>'[3]17'!L53</f>
        <v>0</v>
      </c>
      <c r="L51" s="16">
        <f>'[3]17'!M53</f>
        <v>0</v>
      </c>
      <c r="M51" s="16">
        <f>'[3]17'!N53</f>
        <v>0</v>
      </c>
      <c r="N51" s="16">
        <f>'[3]17'!O53</f>
        <v>0</v>
      </c>
      <c r="O51" s="17">
        <f t="shared" si="28"/>
        <v>270</v>
      </c>
      <c r="P51" s="18">
        <f>frq!C51</f>
        <v>1</v>
      </c>
      <c r="Q51" s="15">
        <f t="shared" si="29"/>
        <v>270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270</v>
      </c>
      <c r="X51" s="8">
        <f t="shared" si="4"/>
        <v>32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32</v>
      </c>
      <c r="AE51" s="8">
        <f t="shared" si="11"/>
        <v>17.93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17.93</v>
      </c>
      <c r="AL51" s="8">
        <f t="shared" si="31"/>
        <v>220.07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220.07</v>
      </c>
      <c r="AT51" s="8">
        <v>32</v>
      </c>
      <c r="AU51" s="8">
        <v>17.93</v>
      </c>
      <c r="AW51" s="207">
        <v>32</v>
      </c>
      <c r="AX51" s="207">
        <v>0</v>
      </c>
      <c r="AY51" s="207">
        <v>0</v>
      </c>
      <c r="AZ51" s="207">
        <v>0</v>
      </c>
      <c r="BA51" s="207">
        <v>0</v>
      </c>
      <c r="BB51" s="207">
        <v>0</v>
      </c>
      <c r="BC51" s="8">
        <f t="shared" si="19"/>
        <v>32</v>
      </c>
      <c r="BD51" s="207">
        <v>17.93</v>
      </c>
      <c r="BE51" s="207">
        <v>0</v>
      </c>
      <c r="BF51" s="207">
        <v>0</v>
      </c>
      <c r="BG51" s="207">
        <v>0</v>
      </c>
      <c r="BH51" s="207">
        <v>0</v>
      </c>
      <c r="BI51" s="207">
        <v>0</v>
      </c>
      <c r="BJ51" s="8">
        <f t="shared" si="20"/>
        <v>17.93</v>
      </c>
      <c r="BL51" s="8">
        <f t="shared" si="21"/>
        <v>32</v>
      </c>
      <c r="BM51" s="8">
        <f t="shared" si="22"/>
        <v>17.93</v>
      </c>
      <c r="BN51" s="8">
        <f t="shared" si="23"/>
        <v>32</v>
      </c>
      <c r="BO51" s="8">
        <f t="shared" si="24"/>
        <v>17.93</v>
      </c>
      <c r="BP51" s="182">
        <f t="shared" si="25"/>
        <v>0</v>
      </c>
      <c r="BQ51" s="182">
        <f t="shared" si="26"/>
        <v>0</v>
      </c>
    </row>
    <row r="52" spans="1:69">
      <c r="A52" s="8" t="s">
        <v>94</v>
      </c>
      <c r="B52" s="15">
        <f>'[3]17'!B54</f>
        <v>320</v>
      </c>
      <c r="C52" s="16">
        <f>'[3]17'!C54</f>
        <v>0</v>
      </c>
      <c r="D52" s="16">
        <f>'[3]17'!D54</f>
        <v>0</v>
      </c>
      <c r="E52" s="16">
        <f>'[3]17'!E54</f>
        <v>0</v>
      </c>
      <c r="F52" s="16">
        <f>'[3]17'!F54</f>
        <v>620</v>
      </c>
      <c r="G52" s="16">
        <f>'[3]17'!G54</f>
        <v>0</v>
      </c>
      <c r="H52" s="17">
        <f t="shared" si="27"/>
        <v>940</v>
      </c>
      <c r="I52" s="15">
        <f>'[3]17'!J54</f>
        <v>270</v>
      </c>
      <c r="J52" s="16">
        <f>'[3]17'!K54</f>
        <v>0</v>
      </c>
      <c r="K52" s="16">
        <f>'[3]17'!L54</f>
        <v>0</v>
      </c>
      <c r="L52" s="16">
        <f>'[3]17'!M54</f>
        <v>0</v>
      </c>
      <c r="M52" s="16">
        <f>'[3]17'!N54</f>
        <v>0</v>
      </c>
      <c r="N52" s="16">
        <f>'[3]17'!O54</f>
        <v>0</v>
      </c>
      <c r="O52" s="17">
        <f t="shared" si="28"/>
        <v>270</v>
      </c>
      <c r="P52" s="18">
        <f>frq!C52</f>
        <v>1</v>
      </c>
      <c r="Q52" s="15">
        <f t="shared" si="29"/>
        <v>270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270</v>
      </c>
      <c r="X52" s="8">
        <f t="shared" si="4"/>
        <v>32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32</v>
      </c>
      <c r="AE52" s="8">
        <f t="shared" si="11"/>
        <v>17.93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17.93</v>
      </c>
      <c r="AL52" s="8">
        <f t="shared" si="31"/>
        <v>220.07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220.07</v>
      </c>
      <c r="AT52" s="8">
        <v>32</v>
      </c>
      <c r="AU52" s="8">
        <v>17.93</v>
      </c>
      <c r="AW52" s="207">
        <v>32</v>
      </c>
      <c r="AX52" s="207">
        <v>0</v>
      </c>
      <c r="AY52" s="207">
        <v>0</v>
      </c>
      <c r="AZ52" s="207">
        <v>0</v>
      </c>
      <c r="BA52" s="207">
        <v>0</v>
      </c>
      <c r="BB52" s="207">
        <v>0</v>
      </c>
      <c r="BC52" s="8">
        <f t="shared" si="19"/>
        <v>32</v>
      </c>
      <c r="BD52" s="207">
        <v>17.93</v>
      </c>
      <c r="BE52" s="207">
        <v>0</v>
      </c>
      <c r="BF52" s="207">
        <v>0</v>
      </c>
      <c r="BG52" s="207">
        <v>0</v>
      </c>
      <c r="BH52" s="207">
        <v>0</v>
      </c>
      <c r="BI52" s="207">
        <v>0</v>
      </c>
      <c r="BJ52" s="8">
        <f t="shared" si="20"/>
        <v>17.93</v>
      </c>
      <c r="BL52" s="8">
        <f t="shared" si="21"/>
        <v>32</v>
      </c>
      <c r="BM52" s="8">
        <f t="shared" si="22"/>
        <v>17.93</v>
      </c>
      <c r="BN52" s="8">
        <f t="shared" si="23"/>
        <v>32</v>
      </c>
      <c r="BO52" s="8">
        <f t="shared" si="24"/>
        <v>17.93</v>
      </c>
      <c r="BP52" s="182">
        <f t="shared" si="25"/>
        <v>0</v>
      </c>
      <c r="BQ52" s="182">
        <f t="shared" si="26"/>
        <v>0</v>
      </c>
    </row>
    <row r="53" spans="1:69">
      <c r="A53" s="8" t="s">
        <v>95</v>
      </c>
      <c r="B53" s="15">
        <f>'[3]17'!B55</f>
        <v>320</v>
      </c>
      <c r="C53" s="16">
        <f>'[3]17'!C55</f>
        <v>0</v>
      </c>
      <c r="D53" s="16">
        <f>'[3]17'!D55</f>
        <v>0</v>
      </c>
      <c r="E53" s="16">
        <f>'[3]17'!E55</f>
        <v>0</v>
      </c>
      <c r="F53" s="16">
        <f>'[3]17'!F55</f>
        <v>620</v>
      </c>
      <c r="G53" s="16">
        <f>'[3]17'!G55</f>
        <v>0</v>
      </c>
      <c r="H53" s="17">
        <f t="shared" si="27"/>
        <v>940</v>
      </c>
      <c r="I53" s="15">
        <f>'[3]17'!J55</f>
        <v>270</v>
      </c>
      <c r="J53" s="16">
        <f>'[3]17'!K55</f>
        <v>0</v>
      </c>
      <c r="K53" s="16">
        <f>'[3]17'!L55</f>
        <v>0</v>
      </c>
      <c r="L53" s="16">
        <f>'[3]17'!M55</f>
        <v>0</v>
      </c>
      <c r="M53" s="16">
        <f>'[3]17'!N55</f>
        <v>0</v>
      </c>
      <c r="N53" s="16">
        <f>'[3]17'!O55</f>
        <v>0</v>
      </c>
      <c r="O53" s="17">
        <f t="shared" si="28"/>
        <v>270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</v>
      </c>
      <c r="X53" s="8">
        <f t="shared" si="4"/>
        <v>32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32</v>
      </c>
      <c r="AE53" s="8">
        <f t="shared" si="11"/>
        <v>17.93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17.93</v>
      </c>
      <c r="AL53" s="8">
        <f t="shared" si="31"/>
        <v>220.07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220.07</v>
      </c>
      <c r="AT53" s="8">
        <v>32</v>
      </c>
      <c r="AU53" s="8">
        <v>17.93</v>
      </c>
      <c r="AW53" s="207">
        <v>32</v>
      </c>
      <c r="AX53" s="207">
        <v>0</v>
      </c>
      <c r="AY53" s="207">
        <v>0</v>
      </c>
      <c r="AZ53" s="207">
        <v>0</v>
      </c>
      <c r="BA53" s="207">
        <v>0</v>
      </c>
      <c r="BB53" s="207">
        <v>0</v>
      </c>
      <c r="BC53" s="8">
        <f t="shared" si="19"/>
        <v>32</v>
      </c>
      <c r="BD53" s="207">
        <v>17.93</v>
      </c>
      <c r="BE53" s="207">
        <v>0</v>
      </c>
      <c r="BF53" s="207">
        <v>0</v>
      </c>
      <c r="BG53" s="207">
        <v>0</v>
      </c>
      <c r="BH53" s="207">
        <v>0</v>
      </c>
      <c r="BI53" s="207">
        <v>0</v>
      </c>
      <c r="BJ53" s="8">
        <f t="shared" si="20"/>
        <v>17.93</v>
      </c>
      <c r="BL53" s="8">
        <f t="shared" si="21"/>
        <v>32</v>
      </c>
      <c r="BM53" s="8">
        <f t="shared" si="22"/>
        <v>17.93</v>
      </c>
      <c r="BN53" s="8">
        <f t="shared" si="23"/>
        <v>32</v>
      </c>
      <c r="BO53" s="8">
        <f t="shared" si="24"/>
        <v>17.93</v>
      </c>
      <c r="BP53" s="182">
        <f t="shared" si="25"/>
        <v>0</v>
      </c>
      <c r="BQ53" s="182">
        <f t="shared" si="26"/>
        <v>0</v>
      </c>
    </row>
    <row r="54" spans="1:69">
      <c r="A54" s="8" t="s">
        <v>96</v>
      </c>
      <c r="B54" s="15">
        <f>'[3]17'!B56</f>
        <v>320</v>
      </c>
      <c r="C54" s="16">
        <f>'[3]17'!C56</f>
        <v>0</v>
      </c>
      <c r="D54" s="16">
        <f>'[3]17'!D56</f>
        <v>0</v>
      </c>
      <c r="E54" s="16">
        <f>'[3]17'!E56</f>
        <v>0</v>
      </c>
      <c r="F54" s="16">
        <f>'[3]17'!F56</f>
        <v>620</v>
      </c>
      <c r="G54" s="16">
        <f>'[3]17'!G56</f>
        <v>0</v>
      </c>
      <c r="H54" s="17">
        <f t="shared" si="27"/>
        <v>940</v>
      </c>
      <c r="I54" s="15">
        <f>'[3]17'!J56</f>
        <v>270</v>
      </c>
      <c r="J54" s="16">
        <f>'[3]17'!K56</f>
        <v>0</v>
      </c>
      <c r="K54" s="16">
        <f>'[3]17'!L56</f>
        <v>0</v>
      </c>
      <c r="L54" s="16">
        <f>'[3]17'!M56</f>
        <v>0</v>
      </c>
      <c r="M54" s="16">
        <f>'[3]17'!N56</f>
        <v>0</v>
      </c>
      <c r="N54" s="16">
        <f>'[3]17'!O56</f>
        <v>0</v>
      </c>
      <c r="O54" s="17">
        <f t="shared" si="28"/>
        <v>270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</v>
      </c>
      <c r="X54" s="8">
        <f t="shared" si="4"/>
        <v>32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32</v>
      </c>
      <c r="AE54" s="8">
        <f t="shared" si="11"/>
        <v>17.93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17.93</v>
      </c>
      <c r="AL54" s="8">
        <f t="shared" si="31"/>
        <v>220.07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220.07</v>
      </c>
      <c r="AT54" s="8">
        <v>32</v>
      </c>
      <c r="AU54" s="8">
        <v>17.93</v>
      </c>
      <c r="AW54" s="207">
        <v>32</v>
      </c>
      <c r="AX54" s="207">
        <v>0</v>
      </c>
      <c r="AY54" s="207">
        <v>0</v>
      </c>
      <c r="AZ54" s="207">
        <v>0</v>
      </c>
      <c r="BA54" s="207">
        <v>0</v>
      </c>
      <c r="BB54" s="207">
        <v>0</v>
      </c>
      <c r="BC54" s="8">
        <f t="shared" si="19"/>
        <v>32</v>
      </c>
      <c r="BD54" s="207">
        <v>17.93</v>
      </c>
      <c r="BE54" s="207">
        <v>0</v>
      </c>
      <c r="BF54" s="207">
        <v>0</v>
      </c>
      <c r="BG54" s="207">
        <v>0</v>
      </c>
      <c r="BH54" s="207">
        <v>0</v>
      </c>
      <c r="BI54" s="207">
        <v>0</v>
      </c>
      <c r="BJ54" s="8">
        <f t="shared" si="20"/>
        <v>17.93</v>
      </c>
      <c r="BL54" s="8">
        <f t="shared" si="21"/>
        <v>32</v>
      </c>
      <c r="BM54" s="8">
        <f t="shared" si="22"/>
        <v>17.93</v>
      </c>
      <c r="BN54" s="8">
        <f t="shared" si="23"/>
        <v>32</v>
      </c>
      <c r="BO54" s="8">
        <f t="shared" si="24"/>
        <v>17.93</v>
      </c>
      <c r="BP54" s="182">
        <f t="shared" si="25"/>
        <v>0</v>
      </c>
      <c r="BQ54" s="182">
        <f t="shared" si="26"/>
        <v>0</v>
      </c>
    </row>
    <row r="55" spans="1:69">
      <c r="A55" s="8" t="s">
        <v>97</v>
      </c>
      <c r="B55" s="15">
        <f>'[3]17'!B57</f>
        <v>320</v>
      </c>
      <c r="C55" s="16">
        <f>'[3]17'!C57</f>
        <v>0</v>
      </c>
      <c r="D55" s="16">
        <f>'[3]17'!D57</f>
        <v>0</v>
      </c>
      <c r="E55" s="16">
        <f>'[3]17'!E57</f>
        <v>0</v>
      </c>
      <c r="F55" s="16">
        <f>'[3]17'!F57</f>
        <v>620</v>
      </c>
      <c r="G55" s="16">
        <f>'[3]17'!G57</f>
        <v>0</v>
      </c>
      <c r="H55" s="17">
        <f t="shared" si="27"/>
        <v>940</v>
      </c>
      <c r="I55" s="15">
        <f>'[3]17'!J57</f>
        <v>270</v>
      </c>
      <c r="J55" s="16">
        <f>'[3]17'!K57</f>
        <v>0</v>
      </c>
      <c r="K55" s="16">
        <f>'[3]17'!L57</f>
        <v>0</v>
      </c>
      <c r="L55" s="16">
        <f>'[3]17'!M57</f>
        <v>0</v>
      </c>
      <c r="M55" s="16">
        <f>'[3]17'!N57</f>
        <v>0</v>
      </c>
      <c r="N55" s="16">
        <f>'[3]17'!O57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32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32</v>
      </c>
      <c r="AE55" s="8">
        <f t="shared" si="11"/>
        <v>25.49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25.49</v>
      </c>
      <c r="AL55" s="8">
        <f t="shared" si="31"/>
        <v>212.51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212.51</v>
      </c>
      <c r="AT55" s="8">
        <v>32</v>
      </c>
      <c r="AU55" s="8">
        <v>25.49</v>
      </c>
      <c r="AW55" s="207">
        <v>32</v>
      </c>
      <c r="AX55" s="207">
        <v>0</v>
      </c>
      <c r="AY55" s="207">
        <v>0</v>
      </c>
      <c r="AZ55" s="207">
        <v>0</v>
      </c>
      <c r="BA55" s="207">
        <v>0</v>
      </c>
      <c r="BB55" s="207">
        <v>0</v>
      </c>
      <c r="BC55" s="8">
        <f t="shared" si="19"/>
        <v>32</v>
      </c>
      <c r="BD55" s="207">
        <v>25.49</v>
      </c>
      <c r="BE55" s="207">
        <v>0</v>
      </c>
      <c r="BF55" s="207">
        <v>0</v>
      </c>
      <c r="BG55" s="207">
        <v>0</v>
      </c>
      <c r="BH55" s="207">
        <v>0</v>
      </c>
      <c r="BI55" s="207">
        <v>0</v>
      </c>
      <c r="BJ55" s="8">
        <f t="shared" si="20"/>
        <v>25.49</v>
      </c>
      <c r="BL55" s="8">
        <f t="shared" si="21"/>
        <v>32</v>
      </c>
      <c r="BM55" s="8">
        <f t="shared" si="22"/>
        <v>25.49</v>
      </c>
      <c r="BN55" s="8">
        <f t="shared" si="23"/>
        <v>32</v>
      </c>
      <c r="BO55" s="8">
        <f t="shared" si="24"/>
        <v>25.49</v>
      </c>
      <c r="BP55" s="182">
        <f t="shared" si="25"/>
        <v>0</v>
      </c>
      <c r="BQ55" s="182">
        <f t="shared" si="26"/>
        <v>0</v>
      </c>
    </row>
    <row r="56" spans="1:69">
      <c r="A56" s="8" t="s">
        <v>98</v>
      </c>
      <c r="B56" s="15">
        <f>'[3]17'!B58</f>
        <v>320</v>
      </c>
      <c r="C56" s="16">
        <f>'[3]17'!C58</f>
        <v>0</v>
      </c>
      <c r="D56" s="16">
        <f>'[3]17'!D58</f>
        <v>0</v>
      </c>
      <c r="E56" s="16">
        <f>'[3]17'!E58</f>
        <v>0</v>
      </c>
      <c r="F56" s="16">
        <f>'[3]17'!F58</f>
        <v>620</v>
      </c>
      <c r="G56" s="16">
        <f>'[3]17'!G58</f>
        <v>0</v>
      </c>
      <c r="H56" s="17">
        <f t="shared" si="27"/>
        <v>940</v>
      </c>
      <c r="I56" s="15">
        <f>'[3]17'!J58</f>
        <v>270</v>
      </c>
      <c r="J56" s="16">
        <f>'[3]17'!K58</f>
        <v>0</v>
      </c>
      <c r="K56" s="16">
        <f>'[3]17'!L58</f>
        <v>0</v>
      </c>
      <c r="L56" s="16">
        <f>'[3]17'!M58</f>
        <v>0</v>
      </c>
      <c r="M56" s="16">
        <f>'[3]17'!N58</f>
        <v>0</v>
      </c>
      <c r="N56" s="16">
        <f>'[3]17'!O58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32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32</v>
      </c>
      <c r="AE56" s="8">
        <f t="shared" si="11"/>
        <v>25.49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25.49</v>
      </c>
      <c r="AL56" s="8">
        <f t="shared" si="31"/>
        <v>212.51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212.51</v>
      </c>
      <c r="AT56" s="8">
        <v>32</v>
      </c>
      <c r="AU56" s="8">
        <v>25.49</v>
      </c>
      <c r="AW56" s="207">
        <v>32</v>
      </c>
      <c r="AX56" s="207">
        <v>0</v>
      </c>
      <c r="AY56" s="207">
        <v>0</v>
      </c>
      <c r="AZ56" s="207">
        <v>0</v>
      </c>
      <c r="BA56" s="207">
        <v>0</v>
      </c>
      <c r="BB56" s="207">
        <v>0</v>
      </c>
      <c r="BC56" s="8">
        <f t="shared" si="19"/>
        <v>32</v>
      </c>
      <c r="BD56" s="207">
        <v>25.49</v>
      </c>
      <c r="BE56" s="207">
        <v>0</v>
      </c>
      <c r="BF56" s="207">
        <v>0</v>
      </c>
      <c r="BG56" s="207">
        <v>0</v>
      </c>
      <c r="BH56" s="207">
        <v>0</v>
      </c>
      <c r="BI56" s="207">
        <v>0</v>
      </c>
      <c r="BJ56" s="8">
        <f t="shared" si="20"/>
        <v>25.49</v>
      </c>
      <c r="BL56" s="8">
        <f t="shared" si="21"/>
        <v>32</v>
      </c>
      <c r="BM56" s="8">
        <f t="shared" si="22"/>
        <v>25.49</v>
      </c>
      <c r="BN56" s="8">
        <f t="shared" si="23"/>
        <v>32</v>
      </c>
      <c r="BO56" s="8">
        <f t="shared" si="24"/>
        <v>25.49</v>
      </c>
      <c r="BP56" s="182">
        <f t="shared" si="25"/>
        <v>0</v>
      </c>
      <c r="BQ56" s="182">
        <f t="shared" si="26"/>
        <v>0</v>
      </c>
    </row>
    <row r="57" spans="1:69">
      <c r="A57" s="8" t="s">
        <v>99</v>
      </c>
      <c r="B57" s="15">
        <f>'[3]17'!B59</f>
        <v>320</v>
      </c>
      <c r="C57" s="16">
        <f>'[3]17'!C59</f>
        <v>0</v>
      </c>
      <c r="D57" s="16">
        <f>'[3]17'!D59</f>
        <v>0</v>
      </c>
      <c r="E57" s="16">
        <f>'[3]17'!E59</f>
        <v>0</v>
      </c>
      <c r="F57" s="16">
        <f>'[3]17'!F59</f>
        <v>620</v>
      </c>
      <c r="G57" s="16">
        <f>'[3]17'!G59</f>
        <v>0</v>
      </c>
      <c r="H57" s="17">
        <f t="shared" si="27"/>
        <v>940</v>
      </c>
      <c r="I57" s="15">
        <f>'[3]17'!J59</f>
        <v>270</v>
      </c>
      <c r="J57" s="16">
        <f>'[3]17'!K59</f>
        <v>0</v>
      </c>
      <c r="K57" s="16">
        <f>'[3]17'!L59</f>
        <v>0</v>
      </c>
      <c r="L57" s="16">
        <f>'[3]17'!M59</f>
        <v>0</v>
      </c>
      <c r="M57" s="16">
        <f>'[3]17'!N59</f>
        <v>0</v>
      </c>
      <c r="N57" s="16">
        <f>'[3]17'!O59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32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32</v>
      </c>
      <c r="AE57" s="8">
        <f t="shared" si="11"/>
        <v>25.49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25.49</v>
      </c>
      <c r="AL57" s="8">
        <f t="shared" si="31"/>
        <v>212.51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212.51</v>
      </c>
      <c r="AT57" s="8">
        <v>32</v>
      </c>
      <c r="AU57" s="8">
        <v>25.49</v>
      </c>
      <c r="AW57" s="207">
        <v>32</v>
      </c>
      <c r="AX57" s="207">
        <v>0</v>
      </c>
      <c r="AY57" s="207">
        <v>0</v>
      </c>
      <c r="AZ57" s="207">
        <v>0</v>
      </c>
      <c r="BA57" s="207">
        <v>0</v>
      </c>
      <c r="BB57" s="207">
        <v>0</v>
      </c>
      <c r="BC57" s="8">
        <f t="shared" si="19"/>
        <v>32</v>
      </c>
      <c r="BD57" s="207">
        <v>25.49</v>
      </c>
      <c r="BE57" s="207">
        <v>0</v>
      </c>
      <c r="BF57" s="207">
        <v>0</v>
      </c>
      <c r="BG57" s="207">
        <v>0</v>
      </c>
      <c r="BH57" s="207">
        <v>0</v>
      </c>
      <c r="BI57" s="207">
        <v>0</v>
      </c>
      <c r="BJ57" s="8">
        <f t="shared" si="20"/>
        <v>25.49</v>
      </c>
      <c r="BL57" s="8">
        <f t="shared" si="21"/>
        <v>32</v>
      </c>
      <c r="BM57" s="8">
        <f t="shared" si="22"/>
        <v>25.49</v>
      </c>
      <c r="BN57" s="8">
        <f t="shared" si="23"/>
        <v>32</v>
      </c>
      <c r="BO57" s="8">
        <f t="shared" si="24"/>
        <v>25.49</v>
      </c>
      <c r="BP57" s="182">
        <f t="shared" si="25"/>
        <v>0</v>
      </c>
      <c r="BQ57" s="182">
        <f t="shared" si="26"/>
        <v>0</v>
      </c>
    </row>
    <row r="58" spans="1:69">
      <c r="A58" s="8" t="s">
        <v>100</v>
      </c>
      <c r="B58" s="15">
        <f>'[3]17'!B60</f>
        <v>320</v>
      </c>
      <c r="C58" s="16">
        <f>'[3]17'!C60</f>
        <v>0</v>
      </c>
      <c r="D58" s="16">
        <f>'[3]17'!D60</f>
        <v>0</v>
      </c>
      <c r="E58" s="16">
        <f>'[3]17'!E60</f>
        <v>0</v>
      </c>
      <c r="F58" s="16">
        <f>'[3]17'!F60</f>
        <v>620</v>
      </c>
      <c r="G58" s="16">
        <f>'[3]17'!G60</f>
        <v>0</v>
      </c>
      <c r="H58" s="17">
        <f t="shared" si="27"/>
        <v>940</v>
      </c>
      <c r="I58" s="15">
        <f>'[3]17'!J60</f>
        <v>270</v>
      </c>
      <c r="J58" s="16">
        <f>'[3]17'!K60</f>
        <v>0</v>
      </c>
      <c r="K58" s="16">
        <f>'[3]17'!L60</f>
        <v>0</v>
      </c>
      <c r="L58" s="16">
        <f>'[3]17'!M60</f>
        <v>0</v>
      </c>
      <c r="M58" s="16">
        <f>'[3]17'!N60</f>
        <v>0</v>
      </c>
      <c r="N58" s="16">
        <f>'[3]17'!O60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32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32</v>
      </c>
      <c r="AE58" s="8">
        <f t="shared" si="11"/>
        <v>17.93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17.93</v>
      </c>
      <c r="AL58" s="8">
        <f t="shared" si="31"/>
        <v>220.07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220.07</v>
      </c>
      <c r="AT58" s="8">
        <v>32</v>
      </c>
      <c r="AU58" s="8">
        <v>17.93</v>
      </c>
      <c r="AW58" s="207">
        <v>32</v>
      </c>
      <c r="AX58" s="207">
        <v>0</v>
      </c>
      <c r="AY58" s="207">
        <v>0</v>
      </c>
      <c r="AZ58" s="207">
        <v>0</v>
      </c>
      <c r="BA58" s="207">
        <v>0</v>
      </c>
      <c r="BB58" s="207">
        <v>0</v>
      </c>
      <c r="BC58" s="8">
        <f t="shared" si="19"/>
        <v>32</v>
      </c>
      <c r="BD58" s="207">
        <v>17.93</v>
      </c>
      <c r="BE58" s="207">
        <v>0</v>
      </c>
      <c r="BF58" s="207">
        <v>0</v>
      </c>
      <c r="BG58" s="207">
        <v>0</v>
      </c>
      <c r="BH58" s="207">
        <v>0</v>
      </c>
      <c r="BI58" s="207">
        <v>0</v>
      </c>
      <c r="BJ58" s="8">
        <f t="shared" si="20"/>
        <v>17.93</v>
      </c>
      <c r="BL58" s="8">
        <f t="shared" si="21"/>
        <v>32</v>
      </c>
      <c r="BM58" s="8">
        <f t="shared" si="22"/>
        <v>17.93</v>
      </c>
      <c r="BN58" s="8">
        <f t="shared" si="23"/>
        <v>32</v>
      </c>
      <c r="BO58" s="8">
        <f t="shared" si="24"/>
        <v>17.93</v>
      </c>
      <c r="BP58" s="182">
        <f t="shared" si="25"/>
        <v>0</v>
      </c>
      <c r="BQ58" s="182">
        <f t="shared" si="26"/>
        <v>0</v>
      </c>
    </row>
    <row r="59" spans="1:69">
      <c r="A59" s="8" t="s">
        <v>101</v>
      </c>
      <c r="B59" s="15">
        <f>'[3]17'!B61</f>
        <v>320</v>
      </c>
      <c r="C59" s="16">
        <f>'[3]17'!C61</f>
        <v>0</v>
      </c>
      <c r="D59" s="16">
        <f>'[3]17'!D61</f>
        <v>0</v>
      </c>
      <c r="E59" s="16">
        <f>'[3]17'!E61</f>
        <v>0</v>
      </c>
      <c r="F59" s="16">
        <f>'[3]17'!F61</f>
        <v>620</v>
      </c>
      <c r="G59" s="16">
        <f>'[3]17'!G61</f>
        <v>0</v>
      </c>
      <c r="H59" s="17">
        <f t="shared" si="27"/>
        <v>940</v>
      </c>
      <c r="I59" s="15">
        <f>'[3]17'!J61</f>
        <v>270</v>
      </c>
      <c r="J59" s="16">
        <f>'[3]17'!K61</f>
        <v>0</v>
      </c>
      <c r="K59" s="16">
        <f>'[3]17'!L61</f>
        <v>0</v>
      </c>
      <c r="L59" s="16">
        <f>'[3]17'!M61</f>
        <v>0</v>
      </c>
      <c r="M59" s="16">
        <f>'[3]17'!N61</f>
        <v>0</v>
      </c>
      <c r="N59" s="16">
        <f>'[3]17'!O61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32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32</v>
      </c>
      <c r="AE59" s="8">
        <f t="shared" si="11"/>
        <v>17.93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17.93</v>
      </c>
      <c r="AL59" s="8">
        <f t="shared" si="31"/>
        <v>220.07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220.07</v>
      </c>
      <c r="AT59" s="8">
        <v>32</v>
      </c>
      <c r="AU59" s="8">
        <v>17.93</v>
      </c>
      <c r="AW59" s="207">
        <v>32</v>
      </c>
      <c r="AX59" s="207">
        <v>0</v>
      </c>
      <c r="AY59" s="207">
        <v>0</v>
      </c>
      <c r="AZ59" s="207">
        <v>0</v>
      </c>
      <c r="BA59" s="207">
        <v>0</v>
      </c>
      <c r="BB59" s="207">
        <v>0</v>
      </c>
      <c r="BC59" s="8">
        <f t="shared" si="19"/>
        <v>32</v>
      </c>
      <c r="BD59" s="207">
        <v>17.93</v>
      </c>
      <c r="BE59" s="207">
        <v>0</v>
      </c>
      <c r="BF59" s="207">
        <v>0</v>
      </c>
      <c r="BG59" s="207">
        <v>0</v>
      </c>
      <c r="BH59" s="207">
        <v>0</v>
      </c>
      <c r="BI59" s="207">
        <v>0</v>
      </c>
      <c r="BJ59" s="8">
        <f t="shared" si="20"/>
        <v>17.93</v>
      </c>
      <c r="BL59" s="8">
        <f t="shared" si="21"/>
        <v>32</v>
      </c>
      <c r="BM59" s="8">
        <f t="shared" si="22"/>
        <v>17.93</v>
      </c>
      <c r="BN59" s="8">
        <f t="shared" si="23"/>
        <v>32</v>
      </c>
      <c r="BO59" s="8">
        <f t="shared" si="24"/>
        <v>17.93</v>
      </c>
      <c r="BP59" s="182">
        <f t="shared" si="25"/>
        <v>0</v>
      </c>
      <c r="BQ59" s="182">
        <f t="shared" si="26"/>
        <v>0</v>
      </c>
    </row>
    <row r="60" spans="1:69">
      <c r="A60" s="8" t="s">
        <v>102</v>
      </c>
      <c r="B60" s="15">
        <f>'[3]17'!B62</f>
        <v>320</v>
      </c>
      <c r="C60" s="16">
        <f>'[3]17'!C62</f>
        <v>0</v>
      </c>
      <c r="D60" s="16">
        <f>'[3]17'!D62</f>
        <v>0</v>
      </c>
      <c r="E60" s="16">
        <f>'[3]17'!E62</f>
        <v>0</v>
      </c>
      <c r="F60" s="16">
        <f>'[3]17'!F62</f>
        <v>620</v>
      </c>
      <c r="G60" s="16">
        <f>'[3]17'!G62</f>
        <v>0</v>
      </c>
      <c r="H60" s="17">
        <f t="shared" si="27"/>
        <v>940</v>
      </c>
      <c r="I60" s="15">
        <f>'[3]17'!J62</f>
        <v>270</v>
      </c>
      <c r="J60" s="16">
        <f>'[3]17'!K62</f>
        <v>0</v>
      </c>
      <c r="K60" s="16">
        <f>'[3]17'!L62</f>
        <v>0</v>
      </c>
      <c r="L60" s="16">
        <f>'[3]17'!M62</f>
        <v>0</v>
      </c>
      <c r="M60" s="16">
        <f>'[3]17'!N62</f>
        <v>0</v>
      </c>
      <c r="N60" s="16">
        <f>'[3]17'!O62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32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32</v>
      </c>
      <c r="AE60" s="8">
        <f t="shared" si="11"/>
        <v>17.93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17.93</v>
      </c>
      <c r="AL60" s="8">
        <f t="shared" si="31"/>
        <v>220.07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220.07</v>
      </c>
      <c r="AT60" s="8">
        <v>32</v>
      </c>
      <c r="AU60" s="8">
        <v>17.93</v>
      </c>
      <c r="AW60" s="207">
        <v>32</v>
      </c>
      <c r="AX60" s="207">
        <v>0</v>
      </c>
      <c r="AY60" s="207">
        <v>0</v>
      </c>
      <c r="AZ60" s="207">
        <v>0</v>
      </c>
      <c r="BA60" s="207">
        <v>0</v>
      </c>
      <c r="BB60" s="207">
        <v>0</v>
      </c>
      <c r="BC60" s="8">
        <f t="shared" si="19"/>
        <v>32</v>
      </c>
      <c r="BD60" s="207">
        <v>17.93</v>
      </c>
      <c r="BE60" s="207">
        <v>0</v>
      </c>
      <c r="BF60" s="207">
        <v>0</v>
      </c>
      <c r="BG60" s="207">
        <v>0</v>
      </c>
      <c r="BH60" s="207">
        <v>0</v>
      </c>
      <c r="BI60" s="207">
        <v>0</v>
      </c>
      <c r="BJ60" s="8">
        <f t="shared" si="20"/>
        <v>17.93</v>
      </c>
      <c r="BL60" s="8">
        <f t="shared" si="21"/>
        <v>32</v>
      </c>
      <c r="BM60" s="8">
        <f t="shared" si="22"/>
        <v>17.93</v>
      </c>
      <c r="BN60" s="8">
        <f t="shared" si="23"/>
        <v>32</v>
      </c>
      <c r="BO60" s="8">
        <f t="shared" si="24"/>
        <v>17.93</v>
      </c>
      <c r="BP60" s="182">
        <f t="shared" si="25"/>
        <v>0</v>
      </c>
      <c r="BQ60" s="182">
        <f t="shared" si="26"/>
        <v>0</v>
      </c>
    </row>
    <row r="61" spans="1:69">
      <c r="A61" s="8" t="s">
        <v>103</v>
      </c>
      <c r="B61" s="15">
        <f>'[3]17'!B63</f>
        <v>320</v>
      </c>
      <c r="C61" s="16">
        <f>'[3]17'!C63</f>
        <v>0</v>
      </c>
      <c r="D61" s="16">
        <f>'[3]17'!D63</f>
        <v>0</v>
      </c>
      <c r="E61" s="16">
        <f>'[3]17'!E63</f>
        <v>0</v>
      </c>
      <c r="F61" s="16">
        <f>'[3]17'!F63</f>
        <v>620</v>
      </c>
      <c r="G61" s="16">
        <f>'[3]17'!G63</f>
        <v>0</v>
      </c>
      <c r="H61" s="17">
        <f t="shared" si="27"/>
        <v>940</v>
      </c>
      <c r="I61" s="15">
        <f>'[3]17'!J63</f>
        <v>270</v>
      </c>
      <c r="J61" s="16">
        <f>'[3]17'!K63</f>
        <v>0</v>
      </c>
      <c r="K61" s="16">
        <f>'[3]17'!L63</f>
        <v>0</v>
      </c>
      <c r="L61" s="16">
        <f>'[3]17'!M63</f>
        <v>0</v>
      </c>
      <c r="M61" s="16">
        <f>'[3]17'!N63</f>
        <v>0</v>
      </c>
      <c r="N61" s="16">
        <f>'[3]17'!O63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32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32</v>
      </c>
      <c r="AE61" s="8">
        <f t="shared" si="11"/>
        <v>17.93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17.93</v>
      </c>
      <c r="AL61" s="8">
        <f t="shared" si="31"/>
        <v>220.07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220.07</v>
      </c>
      <c r="AT61" s="8">
        <v>32</v>
      </c>
      <c r="AU61" s="8">
        <v>17.93</v>
      </c>
      <c r="AW61" s="207">
        <v>32</v>
      </c>
      <c r="AX61" s="207">
        <v>0</v>
      </c>
      <c r="AY61" s="207">
        <v>0</v>
      </c>
      <c r="AZ61" s="207">
        <v>0</v>
      </c>
      <c r="BA61" s="207">
        <v>0</v>
      </c>
      <c r="BB61" s="207">
        <v>0</v>
      </c>
      <c r="BC61" s="8">
        <f t="shared" si="19"/>
        <v>32</v>
      </c>
      <c r="BD61" s="207">
        <v>17.93</v>
      </c>
      <c r="BE61" s="207">
        <v>0</v>
      </c>
      <c r="BF61" s="207">
        <v>0</v>
      </c>
      <c r="BG61" s="207">
        <v>0</v>
      </c>
      <c r="BH61" s="207">
        <v>0</v>
      </c>
      <c r="BI61" s="207">
        <v>0</v>
      </c>
      <c r="BJ61" s="8">
        <f t="shared" si="20"/>
        <v>17.93</v>
      </c>
      <c r="BL61" s="8">
        <f t="shared" si="21"/>
        <v>32</v>
      </c>
      <c r="BM61" s="8">
        <f t="shared" si="22"/>
        <v>17.93</v>
      </c>
      <c r="BN61" s="8">
        <f t="shared" si="23"/>
        <v>32</v>
      </c>
      <c r="BO61" s="8">
        <f t="shared" si="24"/>
        <v>17.93</v>
      </c>
      <c r="BP61" s="182">
        <f t="shared" si="25"/>
        <v>0</v>
      </c>
      <c r="BQ61" s="182">
        <f t="shared" si="26"/>
        <v>0</v>
      </c>
    </row>
    <row r="62" spans="1:69">
      <c r="A62" s="8" t="s">
        <v>104</v>
      </c>
      <c r="B62" s="15">
        <f>'[3]17'!B64</f>
        <v>320</v>
      </c>
      <c r="C62" s="16">
        <f>'[3]17'!C64</f>
        <v>0</v>
      </c>
      <c r="D62" s="16">
        <f>'[3]17'!D64</f>
        <v>0</v>
      </c>
      <c r="E62" s="16">
        <f>'[3]17'!E64</f>
        <v>0</v>
      </c>
      <c r="F62" s="16">
        <f>'[3]17'!F64</f>
        <v>620</v>
      </c>
      <c r="G62" s="16">
        <f>'[3]17'!G64</f>
        <v>0</v>
      </c>
      <c r="H62" s="17">
        <f t="shared" si="27"/>
        <v>940</v>
      </c>
      <c r="I62" s="15">
        <f>'[3]17'!J64</f>
        <v>270</v>
      </c>
      <c r="J62" s="16">
        <f>'[3]17'!K64</f>
        <v>0</v>
      </c>
      <c r="K62" s="16">
        <f>'[3]17'!L64</f>
        <v>0</v>
      </c>
      <c r="L62" s="16">
        <f>'[3]17'!M64</f>
        <v>0</v>
      </c>
      <c r="M62" s="16">
        <f>'[3]17'!N64</f>
        <v>0</v>
      </c>
      <c r="N62" s="16">
        <f>'[3]17'!O64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32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32</v>
      </c>
      <c r="AE62" s="8">
        <f t="shared" si="11"/>
        <v>17.93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17.93</v>
      </c>
      <c r="AL62" s="8">
        <f t="shared" ref="AL62:AN98" si="35">Q62-X62-AE62</f>
        <v>220.07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220.07</v>
      </c>
      <c r="AT62" s="8">
        <v>32</v>
      </c>
      <c r="AU62" s="8">
        <v>17.93</v>
      </c>
      <c r="AW62" s="207">
        <v>32</v>
      </c>
      <c r="AX62" s="207">
        <v>0</v>
      </c>
      <c r="AY62" s="207">
        <v>0</v>
      </c>
      <c r="AZ62" s="207">
        <v>0</v>
      </c>
      <c r="BA62" s="207">
        <v>0</v>
      </c>
      <c r="BB62" s="207">
        <v>0</v>
      </c>
      <c r="BC62" s="8">
        <f t="shared" si="19"/>
        <v>32</v>
      </c>
      <c r="BD62" s="207">
        <v>17.93</v>
      </c>
      <c r="BE62" s="207">
        <v>0</v>
      </c>
      <c r="BF62" s="207">
        <v>0</v>
      </c>
      <c r="BG62" s="207">
        <v>0</v>
      </c>
      <c r="BH62" s="207">
        <v>0</v>
      </c>
      <c r="BI62" s="207">
        <v>0</v>
      </c>
      <c r="BJ62" s="8">
        <f t="shared" si="20"/>
        <v>17.93</v>
      </c>
      <c r="BL62" s="8">
        <f t="shared" si="21"/>
        <v>32</v>
      </c>
      <c r="BM62" s="8">
        <f t="shared" si="22"/>
        <v>17.93</v>
      </c>
      <c r="BN62" s="8">
        <f t="shared" si="23"/>
        <v>32</v>
      </c>
      <c r="BO62" s="8">
        <f t="shared" si="24"/>
        <v>17.93</v>
      </c>
      <c r="BP62" s="182">
        <f t="shared" si="25"/>
        <v>0</v>
      </c>
      <c r="BQ62" s="182">
        <f t="shared" si="26"/>
        <v>0</v>
      </c>
    </row>
    <row r="63" spans="1:69">
      <c r="A63" s="8" t="s">
        <v>105</v>
      </c>
      <c r="B63" s="15">
        <f>'[3]17'!B65</f>
        <v>320</v>
      </c>
      <c r="C63" s="16">
        <f>'[3]17'!C65</f>
        <v>0</v>
      </c>
      <c r="D63" s="16">
        <f>'[3]17'!D65</f>
        <v>0</v>
      </c>
      <c r="E63" s="16">
        <f>'[3]17'!E65</f>
        <v>0</v>
      </c>
      <c r="F63" s="16">
        <f>'[3]17'!F65</f>
        <v>620</v>
      </c>
      <c r="G63" s="16">
        <f>'[3]17'!G65</f>
        <v>0</v>
      </c>
      <c r="H63" s="17">
        <f t="shared" si="27"/>
        <v>940</v>
      </c>
      <c r="I63" s="15">
        <f>'[3]17'!J65</f>
        <v>270</v>
      </c>
      <c r="J63" s="16">
        <f>'[3]17'!K65</f>
        <v>0</v>
      </c>
      <c r="K63" s="16">
        <f>'[3]17'!L65</f>
        <v>0</v>
      </c>
      <c r="L63" s="16">
        <f>'[3]17'!M65</f>
        <v>0</v>
      </c>
      <c r="M63" s="16">
        <f>'[3]17'!N65</f>
        <v>0</v>
      </c>
      <c r="N63" s="16">
        <f>'[3]17'!O65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32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32</v>
      </c>
      <c r="AE63" s="8">
        <f t="shared" si="11"/>
        <v>17.93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17.93</v>
      </c>
      <c r="AL63" s="8">
        <f t="shared" si="35"/>
        <v>220.07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220.07</v>
      </c>
      <c r="AT63" s="8">
        <v>32</v>
      </c>
      <c r="AU63" s="8">
        <v>17.93</v>
      </c>
      <c r="AW63" s="207">
        <v>32</v>
      </c>
      <c r="AX63" s="207">
        <v>0</v>
      </c>
      <c r="AY63" s="207">
        <v>0</v>
      </c>
      <c r="AZ63" s="207">
        <v>0</v>
      </c>
      <c r="BA63" s="207">
        <v>0</v>
      </c>
      <c r="BB63" s="207">
        <v>0</v>
      </c>
      <c r="BC63" s="8">
        <f t="shared" si="19"/>
        <v>32</v>
      </c>
      <c r="BD63" s="207">
        <v>17.93</v>
      </c>
      <c r="BE63" s="207">
        <v>0</v>
      </c>
      <c r="BF63" s="207">
        <v>0</v>
      </c>
      <c r="BG63" s="207">
        <v>0</v>
      </c>
      <c r="BH63" s="207">
        <v>0</v>
      </c>
      <c r="BI63" s="207">
        <v>0</v>
      </c>
      <c r="BJ63" s="8">
        <f t="shared" si="20"/>
        <v>17.93</v>
      </c>
      <c r="BL63" s="8">
        <f t="shared" si="21"/>
        <v>32</v>
      </c>
      <c r="BM63" s="8">
        <f t="shared" si="22"/>
        <v>17.93</v>
      </c>
      <c r="BN63" s="8">
        <f t="shared" si="23"/>
        <v>32</v>
      </c>
      <c r="BO63" s="8">
        <f t="shared" si="24"/>
        <v>17.93</v>
      </c>
      <c r="BP63" s="182">
        <f t="shared" si="25"/>
        <v>0</v>
      </c>
      <c r="BQ63" s="182">
        <f t="shared" si="26"/>
        <v>0</v>
      </c>
    </row>
    <row r="64" spans="1:69">
      <c r="A64" s="8" t="s">
        <v>106</v>
      </c>
      <c r="B64" s="15">
        <f>'[3]17'!B66</f>
        <v>320</v>
      </c>
      <c r="C64" s="16">
        <f>'[3]17'!C66</f>
        <v>0</v>
      </c>
      <c r="D64" s="16">
        <f>'[3]17'!D66</f>
        <v>0</v>
      </c>
      <c r="E64" s="16">
        <f>'[3]17'!E66</f>
        <v>0</v>
      </c>
      <c r="F64" s="16">
        <f>'[3]17'!F66</f>
        <v>620</v>
      </c>
      <c r="G64" s="16">
        <f>'[3]17'!G66</f>
        <v>0</v>
      </c>
      <c r="H64" s="17">
        <f t="shared" si="27"/>
        <v>940</v>
      </c>
      <c r="I64" s="15">
        <f>'[3]17'!J66</f>
        <v>270</v>
      </c>
      <c r="J64" s="16">
        <f>'[3]17'!K66</f>
        <v>0</v>
      </c>
      <c r="K64" s="16">
        <f>'[3]17'!L66</f>
        <v>0</v>
      </c>
      <c r="L64" s="16">
        <f>'[3]17'!M66</f>
        <v>0</v>
      </c>
      <c r="M64" s="16">
        <f>'[3]17'!N66</f>
        <v>0</v>
      </c>
      <c r="N64" s="16">
        <f>'[3]17'!O66</f>
        <v>0</v>
      </c>
      <c r="O64" s="17">
        <f t="shared" si="28"/>
        <v>270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32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32</v>
      </c>
      <c r="AE64" s="8">
        <f t="shared" si="11"/>
        <v>17.93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17.93</v>
      </c>
      <c r="AL64" s="8">
        <f t="shared" si="35"/>
        <v>220.07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220.07</v>
      </c>
      <c r="AT64" s="8">
        <v>32</v>
      </c>
      <c r="AU64" s="8">
        <v>17.93</v>
      </c>
      <c r="AW64" s="207">
        <v>32</v>
      </c>
      <c r="AX64" s="207">
        <v>0</v>
      </c>
      <c r="AY64" s="207">
        <v>0</v>
      </c>
      <c r="AZ64" s="207">
        <v>0</v>
      </c>
      <c r="BA64" s="207">
        <v>0</v>
      </c>
      <c r="BB64" s="207">
        <v>0</v>
      </c>
      <c r="BC64" s="8">
        <f t="shared" si="19"/>
        <v>32</v>
      </c>
      <c r="BD64" s="207">
        <v>17.93</v>
      </c>
      <c r="BE64" s="207">
        <v>0</v>
      </c>
      <c r="BF64" s="207">
        <v>0</v>
      </c>
      <c r="BG64" s="207">
        <v>0</v>
      </c>
      <c r="BH64" s="207">
        <v>0</v>
      </c>
      <c r="BI64" s="207">
        <v>0</v>
      </c>
      <c r="BJ64" s="8">
        <f t="shared" si="20"/>
        <v>17.93</v>
      </c>
      <c r="BL64" s="8">
        <f t="shared" si="21"/>
        <v>32</v>
      </c>
      <c r="BM64" s="8">
        <f t="shared" si="22"/>
        <v>17.93</v>
      </c>
      <c r="BN64" s="8">
        <f t="shared" si="23"/>
        <v>32</v>
      </c>
      <c r="BO64" s="8">
        <f t="shared" si="24"/>
        <v>17.93</v>
      </c>
      <c r="BP64" s="182">
        <f t="shared" si="25"/>
        <v>0</v>
      </c>
      <c r="BQ64" s="182">
        <f t="shared" si="26"/>
        <v>0</v>
      </c>
    </row>
    <row r="65" spans="1:69">
      <c r="A65" s="8" t="s">
        <v>107</v>
      </c>
      <c r="B65" s="15">
        <f>'[3]17'!B67</f>
        <v>320</v>
      </c>
      <c r="C65" s="16">
        <f>'[3]17'!C67</f>
        <v>0</v>
      </c>
      <c r="D65" s="16">
        <f>'[3]17'!D67</f>
        <v>0</v>
      </c>
      <c r="E65" s="16">
        <f>'[3]17'!E67</f>
        <v>0</v>
      </c>
      <c r="F65" s="16">
        <f>'[3]17'!F67</f>
        <v>620</v>
      </c>
      <c r="G65" s="16">
        <f>'[3]17'!G67</f>
        <v>0</v>
      </c>
      <c r="H65" s="17">
        <f t="shared" si="27"/>
        <v>940</v>
      </c>
      <c r="I65" s="15">
        <f>'[3]17'!J67</f>
        <v>270</v>
      </c>
      <c r="J65" s="16">
        <f>'[3]17'!K67</f>
        <v>0</v>
      </c>
      <c r="K65" s="16">
        <f>'[3]17'!L67</f>
        <v>0</v>
      </c>
      <c r="L65" s="16">
        <f>'[3]17'!M67</f>
        <v>0</v>
      </c>
      <c r="M65" s="16">
        <f>'[3]17'!N67</f>
        <v>0</v>
      </c>
      <c r="N65" s="16">
        <f>'[3]17'!O67</f>
        <v>0</v>
      </c>
      <c r="O65" s="17">
        <f t="shared" si="28"/>
        <v>270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270</v>
      </c>
      <c r="X65" s="8">
        <f t="shared" si="4"/>
        <v>32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32</v>
      </c>
      <c r="AE65" s="8">
        <f t="shared" si="11"/>
        <v>17.93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17.93</v>
      </c>
      <c r="AL65" s="8">
        <f t="shared" si="35"/>
        <v>220.07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220.07</v>
      </c>
      <c r="AT65" s="8">
        <v>32</v>
      </c>
      <c r="AU65" s="8">
        <v>17.93</v>
      </c>
      <c r="AW65" s="207">
        <v>32</v>
      </c>
      <c r="AX65" s="207">
        <v>0</v>
      </c>
      <c r="AY65" s="207">
        <v>0</v>
      </c>
      <c r="AZ65" s="207">
        <v>0</v>
      </c>
      <c r="BA65" s="207">
        <v>0</v>
      </c>
      <c r="BB65" s="207">
        <v>0</v>
      </c>
      <c r="BC65" s="8">
        <f t="shared" si="19"/>
        <v>32</v>
      </c>
      <c r="BD65" s="207">
        <v>17.93</v>
      </c>
      <c r="BE65" s="207">
        <v>0</v>
      </c>
      <c r="BF65" s="207">
        <v>0</v>
      </c>
      <c r="BG65" s="207">
        <v>0</v>
      </c>
      <c r="BH65" s="207">
        <v>0</v>
      </c>
      <c r="BI65" s="207">
        <v>0</v>
      </c>
      <c r="BJ65" s="8">
        <f t="shared" si="20"/>
        <v>17.93</v>
      </c>
      <c r="BL65" s="8">
        <f t="shared" si="21"/>
        <v>32</v>
      </c>
      <c r="BM65" s="8">
        <f t="shared" si="22"/>
        <v>17.93</v>
      </c>
      <c r="BN65" s="8">
        <f t="shared" si="23"/>
        <v>32</v>
      </c>
      <c r="BO65" s="8">
        <f t="shared" si="24"/>
        <v>17.93</v>
      </c>
      <c r="BP65" s="182">
        <f t="shared" si="25"/>
        <v>0</v>
      </c>
      <c r="BQ65" s="182">
        <f t="shared" si="26"/>
        <v>0</v>
      </c>
    </row>
    <row r="66" spans="1:69">
      <c r="A66" s="8" t="s">
        <v>108</v>
      </c>
      <c r="B66" s="15">
        <f>'[3]17'!B68</f>
        <v>320</v>
      </c>
      <c r="C66" s="16">
        <f>'[3]17'!C68</f>
        <v>0</v>
      </c>
      <c r="D66" s="16">
        <f>'[3]17'!D68</f>
        <v>0</v>
      </c>
      <c r="E66" s="16">
        <f>'[3]17'!E68</f>
        <v>0</v>
      </c>
      <c r="F66" s="16">
        <f>'[3]17'!F68</f>
        <v>620</v>
      </c>
      <c r="G66" s="16">
        <f>'[3]17'!G68</f>
        <v>0</v>
      </c>
      <c r="H66" s="17">
        <f t="shared" si="27"/>
        <v>940</v>
      </c>
      <c r="I66" s="15">
        <f>'[3]17'!J68</f>
        <v>270</v>
      </c>
      <c r="J66" s="16">
        <f>'[3]17'!K68</f>
        <v>0</v>
      </c>
      <c r="K66" s="16">
        <f>'[3]17'!L68</f>
        <v>0</v>
      </c>
      <c r="L66" s="16">
        <f>'[3]17'!M68</f>
        <v>0</v>
      </c>
      <c r="M66" s="16">
        <f>'[3]17'!N68</f>
        <v>0</v>
      </c>
      <c r="N66" s="16">
        <f>'[3]17'!O68</f>
        <v>0</v>
      </c>
      <c r="O66" s="17">
        <f t="shared" si="28"/>
        <v>270</v>
      </c>
      <c r="P66" s="18">
        <f>frq!C66</f>
        <v>1</v>
      </c>
      <c r="Q66" s="15">
        <f t="shared" si="33"/>
        <v>270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270</v>
      </c>
      <c r="X66" s="8">
        <f t="shared" si="4"/>
        <v>32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32</v>
      </c>
      <c r="AE66" s="8">
        <f t="shared" si="11"/>
        <v>17.93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17.93</v>
      </c>
      <c r="AL66" s="8">
        <f t="shared" si="35"/>
        <v>220.07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220.07</v>
      </c>
      <c r="AT66" s="8">
        <v>32</v>
      </c>
      <c r="AU66" s="8">
        <v>17.93</v>
      </c>
      <c r="AW66" s="207">
        <v>32</v>
      </c>
      <c r="AX66" s="207">
        <v>0</v>
      </c>
      <c r="AY66" s="207">
        <v>0</v>
      </c>
      <c r="AZ66" s="207">
        <v>0</v>
      </c>
      <c r="BA66" s="207">
        <v>0</v>
      </c>
      <c r="BB66" s="207">
        <v>0</v>
      </c>
      <c r="BC66" s="8">
        <f t="shared" si="19"/>
        <v>32</v>
      </c>
      <c r="BD66" s="207">
        <v>17.93</v>
      </c>
      <c r="BE66" s="207">
        <v>0</v>
      </c>
      <c r="BF66" s="207">
        <v>0</v>
      </c>
      <c r="BG66" s="207">
        <v>0</v>
      </c>
      <c r="BH66" s="207">
        <v>0</v>
      </c>
      <c r="BI66" s="207">
        <v>0</v>
      </c>
      <c r="BJ66" s="8">
        <f t="shared" si="20"/>
        <v>17.93</v>
      </c>
      <c r="BL66" s="8">
        <f t="shared" si="21"/>
        <v>32</v>
      </c>
      <c r="BM66" s="8">
        <f t="shared" si="22"/>
        <v>17.93</v>
      </c>
      <c r="BN66" s="8">
        <f t="shared" si="23"/>
        <v>32</v>
      </c>
      <c r="BO66" s="8">
        <f t="shared" si="24"/>
        <v>17.93</v>
      </c>
      <c r="BP66" s="182">
        <f t="shared" si="25"/>
        <v>0</v>
      </c>
      <c r="BQ66" s="182">
        <f t="shared" si="26"/>
        <v>0</v>
      </c>
    </row>
    <row r="67" spans="1:69">
      <c r="A67" s="8" t="s">
        <v>109</v>
      </c>
      <c r="B67" s="15">
        <f>'[3]17'!B69</f>
        <v>320</v>
      </c>
      <c r="C67" s="16">
        <f>'[3]17'!C69</f>
        <v>0</v>
      </c>
      <c r="D67" s="16">
        <f>'[3]17'!D69</f>
        <v>0</v>
      </c>
      <c r="E67" s="16">
        <f>'[3]17'!E69</f>
        <v>0</v>
      </c>
      <c r="F67" s="16">
        <f>'[3]17'!F69</f>
        <v>620</v>
      </c>
      <c r="G67" s="16">
        <f>'[3]17'!G69</f>
        <v>0</v>
      </c>
      <c r="H67" s="17">
        <f t="shared" si="27"/>
        <v>940</v>
      </c>
      <c r="I67" s="15">
        <f>'[3]17'!J69</f>
        <v>270</v>
      </c>
      <c r="J67" s="16">
        <f>'[3]17'!K69</f>
        <v>0</v>
      </c>
      <c r="K67" s="16">
        <f>'[3]17'!L69</f>
        <v>0</v>
      </c>
      <c r="L67" s="16">
        <f>'[3]17'!M69</f>
        <v>0</v>
      </c>
      <c r="M67" s="16">
        <f>'[3]17'!N69</f>
        <v>0</v>
      </c>
      <c r="N67" s="16">
        <f>'[3]17'!O69</f>
        <v>0</v>
      </c>
      <c r="O67" s="17">
        <f t="shared" si="28"/>
        <v>270</v>
      </c>
      <c r="P67" s="18">
        <f>frq!C67</f>
        <v>1</v>
      </c>
      <c r="Q67" s="15">
        <f t="shared" si="33"/>
        <v>270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270</v>
      </c>
      <c r="X67" s="8">
        <f t="shared" si="4"/>
        <v>32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32</v>
      </c>
      <c r="AE67" s="8">
        <f t="shared" si="11"/>
        <v>17.93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17.93</v>
      </c>
      <c r="AL67" s="8">
        <f t="shared" si="35"/>
        <v>220.07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220.07</v>
      </c>
      <c r="AT67" s="8">
        <v>32</v>
      </c>
      <c r="AU67" s="8">
        <v>17.93</v>
      </c>
      <c r="AW67" s="207">
        <v>32</v>
      </c>
      <c r="AX67" s="207">
        <v>0</v>
      </c>
      <c r="AY67" s="207">
        <v>0</v>
      </c>
      <c r="AZ67" s="207">
        <v>0</v>
      </c>
      <c r="BA67" s="207">
        <v>0</v>
      </c>
      <c r="BB67" s="207">
        <v>0</v>
      </c>
      <c r="BC67" s="8">
        <f t="shared" si="19"/>
        <v>32</v>
      </c>
      <c r="BD67" s="207">
        <v>17.93</v>
      </c>
      <c r="BE67" s="207">
        <v>0</v>
      </c>
      <c r="BF67" s="207">
        <v>0</v>
      </c>
      <c r="BG67" s="207">
        <v>0</v>
      </c>
      <c r="BH67" s="207">
        <v>0</v>
      </c>
      <c r="BI67" s="207">
        <v>0</v>
      </c>
      <c r="BJ67" s="8">
        <f t="shared" si="20"/>
        <v>17.93</v>
      </c>
      <c r="BL67" s="8">
        <f t="shared" si="21"/>
        <v>32</v>
      </c>
      <c r="BM67" s="8">
        <f t="shared" si="22"/>
        <v>17.93</v>
      </c>
      <c r="BN67" s="8">
        <f t="shared" si="23"/>
        <v>32</v>
      </c>
      <c r="BO67" s="8">
        <f t="shared" si="24"/>
        <v>17.93</v>
      </c>
      <c r="BP67" s="182">
        <f t="shared" si="25"/>
        <v>0</v>
      </c>
      <c r="BQ67" s="182">
        <f t="shared" si="26"/>
        <v>0</v>
      </c>
    </row>
    <row r="68" spans="1:69">
      <c r="A68" s="8" t="s">
        <v>110</v>
      </c>
      <c r="B68" s="15">
        <f>'[3]17'!B70</f>
        <v>320</v>
      </c>
      <c r="C68" s="16">
        <f>'[3]17'!C70</f>
        <v>0</v>
      </c>
      <c r="D68" s="16">
        <f>'[3]17'!D70</f>
        <v>0</v>
      </c>
      <c r="E68" s="16">
        <f>'[3]17'!E70</f>
        <v>0</v>
      </c>
      <c r="F68" s="16">
        <f>'[3]17'!F70</f>
        <v>620</v>
      </c>
      <c r="G68" s="16">
        <f>'[3]17'!G70</f>
        <v>0</v>
      </c>
      <c r="H68" s="17">
        <f t="shared" si="27"/>
        <v>940</v>
      </c>
      <c r="I68" s="15">
        <f>'[3]17'!J70</f>
        <v>274.21600000000001</v>
      </c>
      <c r="J68" s="16">
        <f>'[3]17'!K70</f>
        <v>0</v>
      </c>
      <c r="K68" s="16">
        <f>'[3]17'!L70</f>
        <v>0</v>
      </c>
      <c r="L68" s="16">
        <f>'[3]17'!M70</f>
        <v>0</v>
      </c>
      <c r="M68" s="16">
        <f>'[3]17'!N70</f>
        <v>0</v>
      </c>
      <c r="N68" s="16">
        <f>'[3]17'!O70</f>
        <v>0</v>
      </c>
      <c r="O68" s="17">
        <f t="shared" si="28"/>
        <v>274.21600000000001</v>
      </c>
      <c r="P68" s="18">
        <f>frq!C68</f>
        <v>1</v>
      </c>
      <c r="Q68" s="15">
        <f t="shared" si="33"/>
        <v>274.21600000000001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274.21600000000001</v>
      </c>
      <c r="X68" s="8">
        <f t="shared" ref="X68:X98" si="36">AW68</f>
        <v>32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32</v>
      </c>
      <c r="AE68" s="8">
        <f t="shared" ref="AE68:AE98" si="43">BD68</f>
        <v>0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0</v>
      </c>
      <c r="AL68" s="8">
        <f t="shared" si="35"/>
        <v>242.21600000000001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242.21600000000001</v>
      </c>
      <c r="AT68" s="8">
        <v>32</v>
      </c>
      <c r="AU68" s="8">
        <v>17.93</v>
      </c>
      <c r="AW68" s="207">
        <v>32</v>
      </c>
      <c r="AX68" s="207">
        <v>0</v>
      </c>
      <c r="AY68" s="207">
        <v>0</v>
      </c>
      <c r="AZ68" s="207">
        <v>0</v>
      </c>
      <c r="BA68" s="207">
        <v>0</v>
      </c>
      <c r="BB68" s="207">
        <v>0</v>
      </c>
      <c r="BC68" s="8">
        <f t="shared" ref="BC68:BC98" si="51">SUM(AW68:BB68)</f>
        <v>32</v>
      </c>
      <c r="BD68" s="207">
        <v>0</v>
      </c>
      <c r="BE68" s="207">
        <v>0</v>
      </c>
      <c r="BF68" s="207">
        <v>0</v>
      </c>
      <c r="BG68" s="207">
        <v>0</v>
      </c>
      <c r="BH68" s="207">
        <v>0</v>
      </c>
      <c r="BI68" s="207">
        <v>0</v>
      </c>
      <c r="BJ68" s="8">
        <f t="shared" ref="BJ68:BJ98" si="52">SUM(BD68:BI68)</f>
        <v>0</v>
      </c>
      <c r="BL68" s="8">
        <f t="shared" ref="BL68:BL98" si="53">AT68</f>
        <v>32</v>
      </c>
      <c r="BM68" s="8">
        <f t="shared" ref="BM68:BM98" si="54">AU68</f>
        <v>17.93</v>
      </c>
      <c r="BN68" s="8">
        <f t="shared" ref="BN68:BN98" si="55">BC68</f>
        <v>32</v>
      </c>
      <c r="BO68" s="8">
        <f t="shared" ref="BO68:BO98" si="56">BJ68</f>
        <v>0</v>
      </c>
      <c r="BP68" s="182">
        <f t="shared" ref="BP68:BP98" si="57">BL68-BN68</f>
        <v>0</v>
      </c>
      <c r="BQ68" s="182">
        <f t="shared" ref="BQ68:BQ98" si="58">BM68-BO68</f>
        <v>17.93</v>
      </c>
    </row>
    <row r="69" spans="1:69">
      <c r="A69" s="8" t="s">
        <v>111</v>
      </c>
      <c r="B69" s="15">
        <f>'[3]17'!B71</f>
        <v>320</v>
      </c>
      <c r="C69" s="16">
        <f>'[3]17'!C71</f>
        <v>0</v>
      </c>
      <c r="D69" s="16">
        <f>'[3]17'!D71</f>
        <v>0</v>
      </c>
      <c r="E69" s="16">
        <f>'[3]17'!E71</f>
        <v>0</v>
      </c>
      <c r="F69" s="16">
        <f>'[3]17'!F71</f>
        <v>620</v>
      </c>
      <c r="G69" s="16">
        <f>'[3]17'!G71</f>
        <v>0</v>
      </c>
      <c r="H69" s="17">
        <f t="shared" ref="H69:H98" si="59">SUM(B69:G69)</f>
        <v>940</v>
      </c>
      <c r="I69" s="15">
        <f>'[3]17'!J71</f>
        <v>279.21600000000001</v>
      </c>
      <c r="J69" s="16">
        <f>'[3]17'!K71</f>
        <v>0</v>
      </c>
      <c r="K69" s="16">
        <f>'[3]17'!L71</f>
        <v>0</v>
      </c>
      <c r="L69" s="16">
        <f>'[3]17'!M71</f>
        <v>0</v>
      </c>
      <c r="M69" s="16">
        <f>'[3]17'!N71</f>
        <v>0</v>
      </c>
      <c r="N69" s="16">
        <f>'[3]17'!O71</f>
        <v>0</v>
      </c>
      <c r="O69" s="17">
        <f t="shared" ref="O69:O98" si="60">SUM(I69:N69)</f>
        <v>279.21600000000001</v>
      </c>
      <c r="P69" s="18">
        <f>frq!C69</f>
        <v>1</v>
      </c>
      <c r="Q69" s="15">
        <f t="shared" si="33"/>
        <v>279.21600000000001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279.21600000000001</v>
      </c>
      <c r="X69" s="8">
        <f t="shared" si="36"/>
        <v>32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32</v>
      </c>
      <c r="AE69" s="8">
        <f t="shared" si="43"/>
        <v>0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0</v>
      </c>
      <c r="AL69" s="8">
        <f t="shared" si="35"/>
        <v>247.21600000000001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247.21600000000001</v>
      </c>
      <c r="AT69" s="8">
        <v>32</v>
      </c>
      <c r="AU69" s="8">
        <v>0</v>
      </c>
      <c r="AW69" s="207">
        <v>32</v>
      </c>
      <c r="AX69" s="207">
        <v>0</v>
      </c>
      <c r="AY69" s="207">
        <v>0</v>
      </c>
      <c r="AZ69" s="207">
        <v>0</v>
      </c>
      <c r="BA69" s="207">
        <v>0</v>
      </c>
      <c r="BB69" s="207">
        <v>0</v>
      </c>
      <c r="BC69" s="8">
        <f t="shared" si="51"/>
        <v>32</v>
      </c>
      <c r="BD69" s="207">
        <v>0</v>
      </c>
      <c r="BE69" s="207">
        <v>0</v>
      </c>
      <c r="BF69" s="207">
        <v>0</v>
      </c>
      <c r="BG69" s="207">
        <v>0</v>
      </c>
      <c r="BH69" s="207">
        <v>0</v>
      </c>
      <c r="BI69" s="207">
        <v>0</v>
      </c>
      <c r="BJ69" s="8">
        <f t="shared" si="52"/>
        <v>0</v>
      </c>
      <c r="BL69" s="8">
        <f t="shared" si="53"/>
        <v>32</v>
      </c>
      <c r="BM69" s="8">
        <f t="shared" si="54"/>
        <v>0</v>
      </c>
      <c r="BN69" s="8">
        <f t="shared" si="55"/>
        <v>32</v>
      </c>
      <c r="BO69" s="8">
        <f t="shared" si="56"/>
        <v>0</v>
      </c>
      <c r="BP69" s="182">
        <f t="shared" si="57"/>
        <v>0</v>
      </c>
      <c r="BQ69" s="182">
        <f t="shared" si="58"/>
        <v>0</v>
      </c>
    </row>
    <row r="70" spans="1:69">
      <c r="A70" s="8" t="s">
        <v>112</v>
      </c>
      <c r="B70" s="15">
        <f>'[3]17'!B72</f>
        <v>320</v>
      </c>
      <c r="C70" s="16">
        <f>'[3]17'!C72</f>
        <v>0</v>
      </c>
      <c r="D70" s="16">
        <f>'[3]17'!D72</f>
        <v>0</v>
      </c>
      <c r="E70" s="16">
        <f>'[3]17'!E72</f>
        <v>0</v>
      </c>
      <c r="F70" s="16">
        <f>'[3]17'!F72</f>
        <v>620</v>
      </c>
      <c r="G70" s="16">
        <f>'[3]17'!G72</f>
        <v>0</v>
      </c>
      <c r="H70" s="17">
        <f t="shared" si="59"/>
        <v>940</v>
      </c>
      <c r="I70" s="15">
        <f>'[3]17'!J72</f>
        <v>279.21600000000001</v>
      </c>
      <c r="J70" s="16">
        <f>'[3]17'!K72</f>
        <v>0</v>
      </c>
      <c r="K70" s="16">
        <f>'[3]17'!L72</f>
        <v>0</v>
      </c>
      <c r="L70" s="16">
        <f>'[3]17'!M72</f>
        <v>0</v>
      </c>
      <c r="M70" s="16">
        <f>'[3]17'!N72</f>
        <v>0</v>
      </c>
      <c r="N70" s="16">
        <f>'[3]17'!O72</f>
        <v>0</v>
      </c>
      <c r="O70" s="17">
        <f t="shared" si="60"/>
        <v>279.21600000000001</v>
      </c>
      <c r="P70" s="18">
        <f>frq!C70</f>
        <v>1</v>
      </c>
      <c r="Q70" s="15">
        <f t="shared" si="33"/>
        <v>279.21600000000001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279.21600000000001</v>
      </c>
      <c r="X70" s="8">
        <f t="shared" si="36"/>
        <v>32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32</v>
      </c>
      <c r="AE70" s="8">
        <f t="shared" si="43"/>
        <v>0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0</v>
      </c>
      <c r="AL70" s="8">
        <f t="shared" si="35"/>
        <v>247.21600000000001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247.21600000000001</v>
      </c>
      <c r="AT70" s="8">
        <v>32</v>
      </c>
      <c r="AU70" s="8">
        <v>0</v>
      </c>
      <c r="AW70" s="207">
        <v>32</v>
      </c>
      <c r="AX70" s="207">
        <v>0</v>
      </c>
      <c r="AY70" s="207">
        <v>0</v>
      </c>
      <c r="AZ70" s="207">
        <v>0</v>
      </c>
      <c r="BA70" s="207">
        <v>0</v>
      </c>
      <c r="BB70" s="207">
        <v>0</v>
      </c>
      <c r="BC70" s="8">
        <f t="shared" si="51"/>
        <v>32</v>
      </c>
      <c r="BD70" s="207">
        <v>0</v>
      </c>
      <c r="BE70" s="207">
        <v>0</v>
      </c>
      <c r="BF70" s="207">
        <v>0</v>
      </c>
      <c r="BG70" s="207">
        <v>0</v>
      </c>
      <c r="BH70" s="207">
        <v>0</v>
      </c>
      <c r="BI70" s="207">
        <v>0</v>
      </c>
      <c r="BJ70" s="8">
        <f t="shared" si="52"/>
        <v>0</v>
      </c>
      <c r="BL70" s="8">
        <f t="shared" si="53"/>
        <v>32</v>
      </c>
      <c r="BM70" s="8">
        <f t="shared" si="54"/>
        <v>0</v>
      </c>
      <c r="BN70" s="8">
        <f t="shared" si="55"/>
        <v>32</v>
      </c>
      <c r="BO70" s="8">
        <f t="shared" si="56"/>
        <v>0</v>
      </c>
      <c r="BP70" s="182">
        <f t="shared" si="57"/>
        <v>0</v>
      </c>
      <c r="BQ70" s="182">
        <f t="shared" si="58"/>
        <v>0</v>
      </c>
    </row>
    <row r="71" spans="1:69">
      <c r="A71" s="8" t="s">
        <v>113</v>
      </c>
      <c r="B71" s="15">
        <f>'[3]17'!B73</f>
        <v>320</v>
      </c>
      <c r="C71" s="16">
        <f>'[3]17'!C73</f>
        <v>0</v>
      </c>
      <c r="D71" s="16">
        <f>'[3]17'!D73</f>
        <v>0</v>
      </c>
      <c r="E71" s="16">
        <f>'[3]17'!E73</f>
        <v>0</v>
      </c>
      <c r="F71" s="16">
        <f>'[3]17'!F73</f>
        <v>620</v>
      </c>
      <c r="G71" s="16">
        <f>'[3]17'!G73</f>
        <v>0</v>
      </c>
      <c r="H71" s="17">
        <f t="shared" si="59"/>
        <v>940</v>
      </c>
      <c r="I71" s="15">
        <f>'[3]17'!J73</f>
        <v>279.21600000000001</v>
      </c>
      <c r="J71" s="16">
        <f>'[3]17'!K73</f>
        <v>0</v>
      </c>
      <c r="K71" s="16">
        <f>'[3]17'!L73</f>
        <v>0</v>
      </c>
      <c r="L71" s="16">
        <f>'[3]17'!M73</f>
        <v>0</v>
      </c>
      <c r="M71" s="16">
        <f>'[3]17'!N73</f>
        <v>0</v>
      </c>
      <c r="N71" s="16">
        <f>'[3]17'!O73</f>
        <v>0</v>
      </c>
      <c r="O71" s="17">
        <f t="shared" si="60"/>
        <v>279.21600000000001</v>
      </c>
      <c r="P71" s="18">
        <f>frq!C71</f>
        <v>1</v>
      </c>
      <c r="Q71" s="15">
        <f t="shared" si="33"/>
        <v>279.21600000000001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279.21600000000001</v>
      </c>
      <c r="X71" s="8">
        <f t="shared" si="36"/>
        <v>32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32</v>
      </c>
      <c r="AE71" s="8">
        <f t="shared" si="43"/>
        <v>0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0</v>
      </c>
      <c r="AL71" s="8">
        <f t="shared" si="35"/>
        <v>247.21600000000001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247.21600000000001</v>
      </c>
      <c r="AT71" s="8">
        <v>32</v>
      </c>
      <c r="AU71" s="8">
        <v>0</v>
      </c>
      <c r="AW71" s="207">
        <v>32</v>
      </c>
      <c r="AX71" s="207">
        <v>0</v>
      </c>
      <c r="AY71" s="207">
        <v>0</v>
      </c>
      <c r="AZ71" s="207">
        <v>0</v>
      </c>
      <c r="BA71" s="207">
        <v>0</v>
      </c>
      <c r="BB71" s="207">
        <v>0</v>
      </c>
      <c r="BC71" s="8">
        <f t="shared" si="51"/>
        <v>32</v>
      </c>
      <c r="BD71" s="207">
        <v>0</v>
      </c>
      <c r="BE71" s="207">
        <v>0</v>
      </c>
      <c r="BF71" s="207">
        <v>0</v>
      </c>
      <c r="BG71" s="207">
        <v>0</v>
      </c>
      <c r="BH71" s="207">
        <v>0</v>
      </c>
      <c r="BI71" s="207">
        <v>0</v>
      </c>
      <c r="BJ71" s="8">
        <f t="shared" si="52"/>
        <v>0</v>
      </c>
      <c r="BL71" s="8">
        <f t="shared" si="53"/>
        <v>32</v>
      </c>
      <c r="BM71" s="8">
        <f t="shared" si="54"/>
        <v>0</v>
      </c>
      <c r="BN71" s="8">
        <f t="shared" si="55"/>
        <v>32</v>
      </c>
      <c r="BO71" s="8">
        <f t="shared" si="56"/>
        <v>0</v>
      </c>
      <c r="BP71" s="182">
        <f t="shared" si="57"/>
        <v>0</v>
      </c>
      <c r="BQ71" s="182">
        <f t="shared" si="58"/>
        <v>0</v>
      </c>
    </row>
    <row r="72" spans="1:69">
      <c r="A72" s="8" t="s">
        <v>114</v>
      </c>
      <c r="B72" s="15">
        <f>'[3]17'!B74</f>
        <v>320</v>
      </c>
      <c r="C72" s="16">
        <f>'[3]17'!C74</f>
        <v>0</v>
      </c>
      <c r="D72" s="16">
        <f>'[3]17'!D74</f>
        <v>0</v>
      </c>
      <c r="E72" s="16">
        <f>'[3]17'!E74</f>
        <v>0</v>
      </c>
      <c r="F72" s="16">
        <f>'[3]17'!F74</f>
        <v>620</v>
      </c>
      <c r="G72" s="16">
        <f>'[3]17'!G74</f>
        <v>0</v>
      </c>
      <c r="H72" s="17">
        <f t="shared" si="59"/>
        <v>940</v>
      </c>
      <c r="I72" s="15">
        <f>'[3]17'!J74</f>
        <v>279.21600000000001</v>
      </c>
      <c r="J72" s="16">
        <f>'[3]17'!K74</f>
        <v>0</v>
      </c>
      <c r="K72" s="16">
        <f>'[3]17'!L74</f>
        <v>0</v>
      </c>
      <c r="L72" s="16">
        <f>'[3]17'!M74</f>
        <v>0</v>
      </c>
      <c r="M72" s="16">
        <f>'[3]17'!N74</f>
        <v>0</v>
      </c>
      <c r="N72" s="16">
        <f>'[3]17'!O74</f>
        <v>0</v>
      </c>
      <c r="O72" s="17">
        <f t="shared" si="60"/>
        <v>279.21600000000001</v>
      </c>
      <c r="P72" s="18">
        <f>frq!C72</f>
        <v>1</v>
      </c>
      <c r="Q72" s="15">
        <f t="shared" si="33"/>
        <v>279.21600000000001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279.21600000000001</v>
      </c>
      <c r="X72" s="8">
        <f t="shared" si="36"/>
        <v>32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32</v>
      </c>
      <c r="AE72" s="8">
        <f t="shared" si="43"/>
        <v>0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0</v>
      </c>
      <c r="AL72" s="8">
        <f t="shared" si="35"/>
        <v>247.21600000000001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247.21600000000001</v>
      </c>
      <c r="AT72" s="8">
        <v>32</v>
      </c>
      <c r="AU72" s="8">
        <v>0</v>
      </c>
      <c r="AW72" s="207">
        <v>32</v>
      </c>
      <c r="AX72" s="207">
        <v>0</v>
      </c>
      <c r="AY72" s="207">
        <v>0</v>
      </c>
      <c r="AZ72" s="207">
        <v>0</v>
      </c>
      <c r="BA72" s="207">
        <v>0</v>
      </c>
      <c r="BB72" s="207">
        <v>0</v>
      </c>
      <c r="BC72" s="8">
        <f t="shared" si="51"/>
        <v>32</v>
      </c>
      <c r="BD72" s="207">
        <v>0</v>
      </c>
      <c r="BE72" s="207">
        <v>0</v>
      </c>
      <c r="BF72" s="207">
        <v>0</v>
      </c>
      <c r="BG72" s="207">
        <v>0</v>
      </c>
      <c r="BH72" s="207">
        <v>0</v>
      </c>
      <c r="BI72" s="207">
        <v>0</v>
      </c>
      <c r="BJ72" s="8">
        <f t="shared" si="52"/>
        <v>0</v>
      </c>
      <c r="BL72" s="8">
        <f t="shared" si="53"/>
        <v>32</v>
      </c>
      <c r="BM72" s="8">
        <f t="shared" si="54"/>
        <v>0</v>
      </c>
      <c r="BN72" s="8">
        <f t="shared" si="55"/>
        <v>32</v>
      </c>
      <c r="BO72" s="8">
        <f t="shared" si="56"/>
        <v>0</v>
      </c>
      <c r="BP72" s="182">
        <f t="shared" si="57"/>
        <v>0</v>
      </c>
      <c r="BQ72" s="182">
        <f t="shared" si="58"/>
        <v>0</v>
      </c>
    </row>
    <row r="73" spans="1:69">
      <c r="A73" s="8" t="s">
        <v>115</v>
      </c>
      <c r="B73" s="15">
        <f>'[3]17'!B75</f>
        <v>320</v>
      </c>
      <c r="C73" s="16">
        <f>'[3]17'!C75</f>
        <v>0</v>
      </c>
      <c r="D73" s="16">
        <f>'[3]17'!D75</f>
        <v>0</v>
      </c>
      <c r="E73" s="16">
        <f>'[3]17'!E75</f>
        <v>0</v>
      </c>
      <c r="F73" s="16">
        <f>'[3]17'!F75</f>
        <v>620</v>
      </c>
      <c r="G73" s="16">
        <f>'[3]17'!G75</f>
        <v>0</v>
      </c>
      <c r="H73" s="17">
        <f t="shared" si="59"/>
        <v>940</v>
      </c>
      <c r="I73" s="15">
        <f>'[3]17'!J75</f>
        <v>286.21600000000001</v>
      </c>
      <c r="J73" s="16">
        <f>'[3]17'!K75</f>
        <v>0</v>
      </c>
      <c r="K73" s="16">
        <f>'[3]17'!L75</f>
        <v>0</v>
      </c>
      <c r="L73" s="16">
        <f>'[3]17'!M75</f>
        <v>0</v>
      </c>
      <c r="M73" s="16">
        <f>'[3]17'!N75</f>
        <v>0</v>
      </c>
      <c r="N73" s="16">
        <f>'[3]17'!O75</f>
        <v>0</v>
      </c>
      <c r="O73" s="17">
        <f t="shared" si="60"/>
        <v>286.21600000000001</v>
      </c>
      <c r="P73" s="18">
        <f>frq!C73</f>
        <v>1</v>
      </c>
      <c r="Q73" s="15">
        <f t="shared" si="33"/>
        <v>286.21600000000001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286.21600000000001</v>
      </c>
      <c r="X73" s="8">
        <f t="shared" si="36"/>
        <v>32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32</v>
      </c>
      <c r="AE73" s="8">
        <f t="shared" si="43"/>
        <v>0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0</v>
      </c>
      <c r="AL73" s="8">
        <f t="shared" si="35"/>
        <v>254.21600000000001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254.21600000000001</v>
      </c>
      <c r="AT73" s="8">
        <v>32</v>
      </c>
      <c r="AU73" s="8">
        <v>0</v>
      </c>
      <c r="AW73" s="207">
        <v>32</v>
      </c>
      <c r="AX73" s="207">
        <v>0</v>
      </c>
      <c r="AY73" s="207">
        <v>0</v>
      </c>
      <c r="AZ73" s="207">
        <v>0</v>
      </c>
      <c r="BA73" s="207">
        <v>0</v>
      </c>
      <c r="BB73" s="207">
        <v>0</v>
      </c>
      <c r="BC73" s="8">
        <f t="shared" si="51"/>
        <v>32</v>
      </c>
      <c r="BD73" s="207">
        <v>0</v>
      </c>
      <c r="BE73" s="207">
        <v>0</v>
      </c>
      <c r="BF73" s="207">
        <v>0</v>
      </c>
      <c r="BG73" s="207">
        <v>0</v>
      </c>
      <c r="BH73" s="207">
        <v>0</v>
      </c>
      <c r="BI73" s="207">
        <v>0</v>
      </c>
      <c r="BJ73" s="8">
        <f t="shared" si="52"/>
        <v>0</v>
      </c>
      <c r="BL73" s="8">
        <f t="shared" si="53"/>
        <v>32</v>
      </c>
      <c r="BM73" s="8">
        <f t="shared" si="54"/>
        <v>0</v>
      </c>
      <c r="BN73" s="8">
        <f t="shared" si="55"/>
        <v>32</v>
      </c>
      <c r="BO73" s="8">
        <f t="shared" si="56"/>
        <v>0</v>
      </c>
      <c r="BP73" s="182">
        <f t="shared" si="57"/>
        <v>0</v>
      </c>
      <c r="BQ73" s="182">
        <f t="shared" si="58"/>
        <v>0</v>
      </c>
    </row>
    <row r="74" spans="1:69">
      <c r="A74" s="8" t="s">
        <v>116</v>
      </c>
      <c r="B74" s="15">
        <f>'[3]17'!B76</f>
        <v>320</v>
      </c>
      <c r="C74" s="16">
        <f>'[3]17'!C76</f>
        <v>0</v>
      </c>
      <c r="D74" s="16">
        <f>'[3]17'!D76</f>
        <v>0</v>
      </c>
      <c r="E74" s="16">
        <f>'[3]17'!E76</f>
        <v>0</v>
      </c>
      <c r="F74" s="16">
        <f>'[3]17'!F76</f>
        <v>620</v>
      </c>
      <c r="G74" s="16">
        <f>'[3]17'!G76</f>
        <v>0</v>
      </c>
      <c r="H74" s="17">
        <f t="shared" si="59"/>
        <v>940</v>
      </c>
      <c r="I74" s="15">
        <f>'[3]17'!J76</f>
        <v>279.21600000000001</v>
      </c>
      <c r="J74" s="16">
        <f>'[3]17'!K76</f>
        <v>0</v>
      </c>
      <c r="K74" s="16">
        <f>'[3]17'!L76</f>
        <v>0</v>
      </c>
      <c r="L74" s="16">
        <f>'[3]17'!M76</f>
        <v>0</v>
      </c>
      <c r="M74" s="16">
        <f>'[3]17'!N76</f>
        <v>0</v>
      </c>
      <c r="N74" s="16">
        <f>'[3]17'!O76</f>
        <v>0</v>
      </c>
      <c r="O74" s="17">
        <f t="shared" si="60"/>
        <v>279.21600000000001</v>
      </c>
      <c r="P74" s="18">
        <f>frq!C74</f>
        <v>1</v>
      </c>
      <c r="Q74" s="15">
        <f t="shared" si="33"/>
        <v>279.21600000000001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279.21600000000001</v>
      </c>
      <c r="X74" s="8">
        <f t="shared" si="36"/>
        <v>32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32</v>
      </c>
      <c r="AE74" s="8">
        <f t="shared" si="43"/>
        <v>0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0</v>
      </c>
      <c r="AL74" s="8">
        <f t="shared" si="35"/>
        <v>247.21600000000001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247.21600000000001</v>
      </c>
      <c r="AT74" s="8">
        <v>32</v>
      </c>
      <c r="AU74" s="8">
        <v>0</v>
      </c>
      <c r="AW74" s="207">
        <v>32</v>
      </c>
      <c r="AX74" s="207">
        <v>0</v>
      </c>
      <c r="AY74" s="207">
        <v>0</v>
      </c>
      <c r="AZ74" s="207">
        <v>0</v>
      </c>
      <c r="BA74" s="207">
        <v>0</v>
      </c>
      <c r="BB74" s="207">
        <v>0</v>
      </c>
      <c r="BC74" s="8">
        <f t="shared" si="51"/>
        <v>32</v>
      </c>
      <c r="BD74" s="207">
        <v>0</v>
      </c>
      <c r="BE74" s="207">
        <v>0</v>
      </c>
      <c r="BF74" s="207">
        <v>0</v>
      </c>
      <c r="BG74" s="207">
        <v>0</v>
      </c>
      <c r="BH74" s="207">
        <v>0</v>
      </c>
      <c r="BI74" s="207">
        <v>0</v>
      </c>
      <c r="BJ74" s="8">
        <f t="shared" si="52"/>
        <v>0</v>
      </c>
      <c r="BL74" s="8">
        <f t="shared" si="53"/>
        <v>32</v>
      </c>
      <c r="BM74" s="8">
        <f t="shared" si="54"/>
        <v>0</v>
      </c>
      <c r="BN74" s="8">
        <f t="shared" si="55"/>
        <v>32</v>
      </c>
      <c r="BO74" s="8">
        <f t="shared" si="56"/>
        <v>0</v>
      </c>
      <c r="BP74" s="182">
        <f t="shared" si="57"/>
        <v>0</v>
      </c>
      <c r="BQ74" s="182">
        <f t="shared" si="58"/>
        <v>0</v>
      </c>
    </row>
    <row r="75" spans="1:69">
      <c r="A75" s="8" t="s">
        <v>117</v>
      </c>
      <c r="B75" s="15">
        <f>'[3]17'!B77</f>
        <v>320</v>
      </c>
      <c r="C75" s="16">
        <f>'[3]17'!C77</f>
        <v>0</v>
      </c>
      <c r="D75" s="16">
        <f>'[3]17'!D77</f>
        <v>0</v>
      </c>
      <c r="E75" s="16">
        <f>'[3]17'!E77</f>
        <v>0</v>
      </c>
      <c r="F75" s="16">
        <f>'[3]17'!F77</f>
        <v>640</v>
      </c>
      <c r="G75" s="16">
        <f>'[3]17'!G77</f>
        <v>0</v>
      </c>
      <c r="H75" s="17">
        <f t="shared" si="59"/>
        <v>960</v>
      </c>
      <c r="I75" s="15">
        <f>'[3]17'!J77</f>
        <v>279.21600000000001</v>
      </c>
      <c r="J75" s="16">
        <f>'[3]17'!K77</f>
        <v>0</v>
      </c>
      <c r="K75" s="16">
        <f>'[3]17'!L77</f>
        <v>0</v>
      </c>
      <c r="L75" s="16">
        <f>'[3]17'!M77</f>
        <v>0</v>
      </c>
      <c r="M75" s="16">
        <f>'[3]17'!N77</f>
        <v>0</v>
      </c>
      <c r="N75" s="16">
        <f>'[3]17'!O77</f>
        <v>0</v>
      </c>
      <c r="O75" s="17">
        <f t="shared" si="60"/>
        <v>279.21600000000001</v>
      </c>
      <c r="P75" s="18">
        <f>frq!C75</f>
        <v>1</v>
      </c>
      <c r="Q75" s="15">
        <f t="shared" si="33"/>
        <v>279.21600000000001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279.21600000000001</v>
      </c>
      <c r="X75" s="8">
        <f t="shared" si="36"/>
        <v>32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32</v>
      </c>
      <c r="AE75" s="8">
        <f t="shared" si="43"/>
        <v>0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0</v>
      </c>
      <c r="AL75" s="8">
        <f t="shared" si="35"/>
        <v>247.21600000000001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247.21600000000001</v>
      </c>
      <c r="AT75" s="8">
        <v>32</v>
      </c>
      <c r="AU75" s="8">
        <v>0</v>
      </c>
      <c r="AW75" s="207">
        <v>32</v>
      </c>
      <c r="AX75" s="207">
        <v>0</v>
      </c>
      <c r="AY75" s="207">
        <v>0</v>
      </c>
      <c r="AZ75" s="207">
        <v>0</v>
      </c>
      <c r="BA75" s="207">
        <v>0</v>
      </c>
      <c r="BB75" s="207">
        <v>0</v>
      </c>
      <c r="BC75" s="8">
        <f t="shared" si="51"/>
        <v>32</v>
      </c>
      <c r="BD75" s="207">
        <v>0</v>
      </c>
      <c r="BE75" s="207">
        <v>0</v>
      </c>
      <c r="BF75" s="207">
        <v>0</v>
      </c>
      <c r="BG75" s="207">
        <v>0</v>
      </c>
      <c r="BH75" s="207">
        <v>0</v>
      </c>
      <c r="BI75" s="207">
        <v>0</v>
      </c>
      <c r="BJ75" s="8">
        <f t="shared" si="52"/>
        <v>0</v>
      </c>
      <c r="BL75" s="8">
        <f t="shared" si="53"/>
        <v>32</v>
      </c>
      <c r="BM75" s="8">
        <f t="shared" si="54"/>
        <v>0</v>
      </c>
      <c r="BN75" s="8">
        <f t="shared" si="55"/>
        <v>32</v>
      </c>
      <c r="BO75" s="8">
        <f t="shared" si="56"/>
        <v>0</v>
      </c>
      <c r="BP75" s="182">
        <f t="shared" si="57"/>
        <v>0</v>
      </c>
      <c r="BQ75" s="182">
        <f t="shared" si="58"/>
        <v>0</v>
      </c>
    </row>
    <row r="76" spans="1:69">
      <c r="A76" s="8" t="s">
        <v>118</v>
      </c>
      <c r="B76" s="15">
        <f>'[3]17'!B78</f>
        <v>320</v>
      </c>
      <c r="C76" s="16">
        <f>'[3]17'!C78</f>
        <v>0</v>
      </c>
      <c r="D76" s="16">
        <f>'[3]17'!D78</f>
        <v>0</v>
      </c>
      <c r="E76" s="16">
        <f>'[3]17'!E78</f>
        <v>0</v>
      </c>
      <c r="F76" s="16">
        <f>'[3]17'!F78</f>
        <v>640</v>
      </c>
      <c r="G76" s="16">
        <f>'[3]17'!G78</f>
        <v>0</v>
      </c>
      <c r="H76" s="17">
        <f t="shared" si="59"/>
        <v>960</v>
      </c>
      <c r="I76" s="15">
        <f>'[3]17'!J78</f>
        <v>279.21600000000001</v>
      </c>
      <c r="J76" s="16">
        <f>'[3]17'!K78</f>
        <v>0</v>
      </c>
      <c r="K76" s="16">
        <f>'[3]17'!L78</f>
        <v>0</v>
      </c>
      <c r="L76" s="16">
        <f>'[3]17'!M78</f>
        <v>0</v>
      </c>
      <c r="M76" s="16">
        <f>'[3]17'!N78</f>
        <v>0</v>
      </c>
      <c r="N76" s="16">
        <f>'[3]17'!O78</f>
        <v>0</v>
      </c>
      <c r="O76" s="17">
        <f t="shared" si="60"/>
        <v>279.21600000000001</v>
      </c>
      <c r="P76" s="18">
        <f>frq!C76</f>
        <v>1</v>
      </c>
      <c r="Q76" s="15">
        <f t="shared" si="33"/>
        <v>279.21600000000001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279.21600000000001</v>
      </c>
      <c r="X76" s="8">
        <f t="shared" si="36"/>
        <v>32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32</v>
      </c>
      <c r="AE76" s="8">
        <f t="shared" si="43"/>
        <v>0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0</v>
      </c>
      <c r="AL76" s="8">
        <f t="shared" si="35"/>
        <v>247.21600000000001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247.21600000000001</v>
      </c>
      <c r="AT76" s="8">
        <v>32</v>
      </c>
      <c r="AU76" s="8">
        <v>0</v>
      </c>
      <c r="AW76" s="207">
        <v>32</v>
      </c>
      <c r="AX76" s="207">
        <v>0</v>
      </c>
      <c r="AY76" s="207">
        <v>0</v>
      </c>
      <c r="AZ76" s="207">
        <v>0</v>
      </c>
      <c r="BA76" s="207">
        <v>0</v>
      </c>
      <c r="BB76" s="207">
        <v>0</v>
      </c>
      <c r="BC76" s="8">
        <f t="shared" si="51"/>
        <v>32</v>
      </c>
      <c r="BD76" s="207">
        <v>0</v>
      </c>
      <c r="BE76" s="207">
        <v>0</v>
      </c>
      <c r="BF76" s="207">
        <v>0</v>
      </c>
      <c r="BG76" s="207">
        <v>0</v>
      </c>
      <c r="BH76" s="207">
        <v>0</v>
      </c>
      <c r="BI76" s="207">
        <v>0</v>
      </c>
      <c r="BJ76" s="8">
        <f t="shared" si="52"/>
        <v>0</v>
      </c>
      <c r="BL76" s="8">
        <f t="shared" si="53"/>
        <v>32</v>
      </c>
      <c r="BM76" s="8">
        <f t="shared" si="54"/>
        <v>0</v>
      </c>
      <c r="BN76" s="8">
        <f t="shared" si="55"/>
        <v>32</v>
      </c>
      <c r="BO76" s="8">
        <f t="shared" si="56"/>
        <v>0</v>
      </c>
      <c r="BP76" s="182">
        <f t="shared" si="57"/>
        <v>0</v>
      </c>
      <c r="BQ76" s="182">
        <f t="shared" si="58"/>
        <v>0</v>
      </c>
    </row>
    <row r="77" spans="1:69">
      <c r="A77" s="8" t="s">
        <v>119</v>
      </c>
      <c r="B77" s="15">
        <f>'[3]17'!B79</f>
        <v>320</v>
      </c>
      <c r="C77" s="16">
        <f>'[3]17'!C79</f>
        <v>0</v>
      </c>
      <c r="D77" s="16">
        <f>'[3]17'!D79</f>
        <v>0</v>
      </c>
      <c r="E77" s="16">
        <f>'[3]17'!E79</f>
        <v>0</v>
      </c>
      <c r="F77" s="16">
        <f>'[3]17'!F79</f>
        <v>640</v>
      </c>
      <c r="G77" s="16">
        <f>'[3]17'!G79</f>
        <v>0</v>
      </c>
      <c r="H77" s="17">
        <f t="shared" si="59"/>
        <v>960</v>
      </c>
      <c r="I77" s="15">
        <f>'[3]17'!J79</f>
        <v>279.21600000000001</v>
      </c>
      <c r="J77" s="16">
        <f>'[3]17'!K79</f>
        <v>0</v>
      </c>
      <c r="K77" s="16">
        <f>'[3]17'!L79</f>
        <v>0</v>
      </c>
      <c r="L77" s="16">
        <f>'[3]17'!M79</f>
        <v>0</v>
      </c>
      <c r="M77" s="16">
        <f>'[3]17'!N79</f>
        <v>0</v>
      </c>
      <c r="N77" s="16">
        <f>'[3]17'!O79</f>
        <v>0</v>
      </c>
      <c r="O77" s="17">
        <f t="shared" si="60"/>
        <v>279.21600000000001</v>
      </c>
      <c r="P77" s="18">
        <f>frq!C77</f>
        <v>1</v>
      </c>
      <c r="Q77" s="15">
        <f t="shared" si="33"/>
        <v>279.21600000000001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279.21600000000001</v>
      </c>
      <c r="X77" s="8">
        <f t="shared" si="36"/>
        <v>32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32</v>
      </c>
      <c r="AE77" s="8">
        <f t="shared" si="43"/>
        <v>0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0</v>
      </c>
      <c r="AL77" s="8">
        <f t="shared" si="35"/>
        <v>247.21600000000001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247.21600000000001</v>
      </c>
      <c r="AT77" s="8">
        <v>32</v>
      </c>
      <c r="AU77" s="8">
        <v>0</v>
      </c>
      <c r="AW77" s="207">
        <v>32</v>
      </c>
      <c r="AX77" s="207">
        <v>0</v>
      </c>
      <c r="AY77" s="207">
        <v>0</v>
      </c>
      <c r="AZ77" s="207">
        <v>0</v>
      </c>
      <c r="BA77" s="207">
        <v>0</v>
      </c>
      <c r="BB77" s="207">
        <v>0</v>
      </c>
      <c r="BC77" s="8">
        <f t="shared" si="51"/>
        <v>32</v>
      </c>
      <c r="BD77" s="207">
        <v>0</v>
      </c>
      <c r="BE77" s="207">
        <v>0</v>
      </c>
      <c r="BF77" s="207">
        <v>0</v>
      </c>
      <c r="BG77" s="207">
        <v>0</v>
      </c>
      <c r="BH77" s="207">
        <v>0</v>
      </c>
      <c r="BI77" s="207">
        <v>0</v>
      </c>
      <c r="BJ77" s="8">
        <f t="shared" si="52"/>
        <v>0</v>
      </c>
      <c r="BL77" s="8">
        <f t="shared" si="53"/>
        <v>32</v>
      </c>
      <c r="BM77" s="8">
        <f t="shared" si="54"/>
        <v>0</v>
      </c>
      <c r="BN77" s="8">
        <f t="shared" si="55"/>
        <v>32</v>
      </c>
      <c r="BO77" s="8">
        <f t="shared" si="56"/>
        <v>0</v>
      </c>
      <c r="BP77" s="182">
        <f t="shared" si="57"/>
        <v>0</v>
      </c>
      <c r="BQ77" s="182">
        <f t="shared" si="58"/>
        <v>0</v>
      </c>
    </row>
    <row r="78" spans="1:69">
      <c r="A78" s="8" t="s">
        <v>120</v>
      </c>
      <c r="B78" s="15">
        <f>'[3]17'!B80</f>
        <v>320</v>
      </c>
      <c r="C78" s="16">
        <f>'[3]17'!C80</f>
        <v>0</v>
      </c>
      <c r="D78" s="16">
        <f>'[3]17'!D80</f>
        <v>0</v>
      </c>
      <c r="E78" s="16">
        <f>'[3]17'!E80</f>
        <v>0</v>
      </c>
      <c r="F78" s="16">
        <f>'[3]17'!F80</f>
        <v>640</v>
      </c>
      <c r="G78" s="16">
        <f>'[3]17'!G80</f>
        <v>0</v>
      </c>
      <c r="H78" s="17">
        <f t="shared" si="59"/>
        <v>960</v>
      </c>
      <c r="I78" s="15">
        <f>'[3]17'!J80</f>
        <v>279.21600000000001</v>
      </c>
      <c r="J78" s="16">
        <f>'[3]17'!K80</f>
        <v>0</v>
      </c>
      <c r="K78" s="16">
        <f>'[3]17'!L80</f>
        <v>0</v>
      </c>
      <c r="L78" s="16">
        <f>'[3]17'!M80</f>
        <v>0</v>
      </c>
      <c r="M78" s="16">
        <f>'[3]17'!N80</f>
        <v>0</v>
      </c>
      <c r="N78" s="16">
        <f>'[3]17'!O80</f>
        <v>0</v>
      </c>
      <c r="O78" s="17">
        <f t="shared" si="60"/>
        <v>279.21600000000001</v>
      </c>
      <c r="P78" s="18">
        <f>frq!C78</f>
        <v>1</v>
      </c>
      <c r="Q78" s="15">
        <f t="shared" si="33"/>
        <v>279.21600000000001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279.21600000000001</v>
      </c>
      <c r="X78" s="8">
        <f t="shared" si="36"/>
        <v>32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32</v>
      </c>
      <c r="AE78" s="8">
        <f t="shared" si="43"/>
        <v>0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0</v>
      </c>
      <c r="AL78" s="8">
        <f t="shared" si="35"/>
        <v>247.21600000000001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247.21600000000001</v>
      </c>
      <c r="AT78" s="8">
        <v>32</v>
      </c>
      <c r="AU78" s="8">
        <v>0</v>
      </c>
      <c r="AW78" s="207">
        <v>32</v>
      </c>
      <c r="AX78" s="207">
        <v>0</v>
      </c>
      <c r="AY78" s="207">
        <v>0</v>
      </c>
      <c r="AZ78" s="207">
        <v>0</v>
      </c>
      <c r="BA78" s="207">
        <v>0</v>
      </c>
      <c r="BB78" s="207">
        <v>0</v>
      </c>
      <c r="BC78" s="8">
        <f t="shared" si="51"/>
        <v>32</v>
      </c>
      <c r="BD78" s="207">
        <v>0</v>
      </c>
      <c r="BE78" s="207">
        <v>0</v>
      </c>
      <c r="BF78" s="207">
        <v>0</v>
      </c>
      <c r="BG78" s="207">
        <v>0</v>
      </c>
      <c r="BH78" s="207">
        <v>0</v>
      </c>
      <c r="BI78" s="207">
        <v>0</v>
      </c>
      <c r="BJ78" s="8">
        <f t="shared" si="52"/>
        <v>0</v>
      </c>
      <c r="BL78" s="8">
        <f t="shared" si="53"/>
        <v>32</v>
      </c>
      <c r="BM78" s="8">
        <f t="shared" si="54"/>
        <v>0</v>
      </c>
      <c r="BN78" s="8">
        <f t="shared" si="55"/>
        <v>32</v>
      </c>
      <c r="BO78" s="8">
        <f t="shared" si="56"/>
        <v>0</v>
      </c>
      <c r="BP78" s="182">
        <f t="shared" si="57"/>
        <v>0</v>
      </c>
      <c r="BQ78" s="182">
        <f t="shared" si="58"/>
        <v>0</v>
      </c>
    </row>
    <row r="79" spans="1:69">
      <c r="A79" s="8" t="s">
        <v>121</v>
      </c>
      <c r="B79" s="15">
        <f>'[3]17'!B81</f>
        <v>320</v>
      </c>
      <c r="C79" s="16">
        <f>'[3]17'!C81</f>
        <v>0</v>
      </c>
      <c r="D79" s="16">
        <f>'[3]17'!D81</f>
        <v>0</v>
      </c>
      <c r="E79" s="16">
        <f>'[3]17'!E81</f>
        <v>0</v>
      </c>
      <c r="F79" s="16">
        <f>'[3]17'!F81</f>
        <v>640</v>
      </c>
      <c r="G79" s="16">
        <f>'[3]17'!G81</f>
        <v>0</v>
      </c>
      <c r="H79" s="17">
        <f t="shared" si="59"/>
        <v>960</v>
      </c>
      <c r="I79" s="15">
        <f>'[3]17'!J81</f>
        <v>286.21600000000001</v>
      </c>
      <c r="J79" s="16">
        <f>'[3]17'!K81</f>
        <v>0</v>
      </c>
      <c r="K79" s="16">
        <f>'[3]17'!L81</f>
        <v>0</v>
      </c>
      <c r="L79" s="16">
        <f>'[3]17'!M81</f>
        <v>0</v>
      </c>
      <c r="M79" s="16">
        <f>'[3]17'!N81</f>
        <v>0</v>
      </c>
      <c r="N79" s="16">
        <f>'[3]17'!O81</f>
        <v>0</v>
      </c>
      <c r="O79" s="17">
        <f t="shared" si="60"/>
        <v>286.21600000000001</v>
      </c>
      <c r="P79" s="18">
        <f>frq!C79</f>
        <v>1</v>
      </c>
      <c r="Q79" s="15">
        <f t="shared" si="33"/>
        <v>286.21600000000001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286.21600000000001</v>
      </c>
      <c r="X79" s="8">
        <f t="shared" si="36"/>
        <v>32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32</v>
      </c>
      <c r="AE79" s="8">
        <f t="shared" si="43"/>
        <v>0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0</v>
      </c>
      <c r="AL79" s="8">
        <f t="shared" si="35"/>
        <v>254.21600000000001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254.21600000000001</v>
      </c>
      <c r="AT79" s="8">
        <v>32</v>
      </c>
      <c r="AU79" s="8">
        <v>0</v>
      </c>
      <c r="AW79" s="207">
        <v>32</v>
      </c>
      <c r="AX79" s="207">
        <v>0</v>
      </c>
      <c r="AY79" s="207">
        <v>0</v>
      </c>
      <c r="AZ79" s="207">
        <v>0</v>
      </c>
      <c r="BA79" s="207">
        <v>0</v>
      </c>
      <c r="BB79" s="207">
        <v>0</v>
      </c>
      <c r="BC79" s="8">
        <f t="shared" si="51"/>
        <v>32</v>
      </c>
      <c r="BD79" s="207">
        <v>0</v>
      </c>
      <c r="BE79" s="207">
        <v>0</v>
      </c>
      <c r="BF79" s="207">
        <v>0</v>
      </c>
      <c r="BG79" s="207">
        <v>0</v>
      </c>
      <c r="BH79" s="207">
        <v>0</v>
      </c>
      <c r="BI79" s="207">
        <v>0</v>
      </c>
      <c r="BJ79" s="8">
        <f t="shared" si="52"/>
        <v>0</v>
      </c>
      <c r="BL79" s="8">
        <f t="shared" si="53"/>
        <v>32</v>
      </c>
      <c r="BM79" s="8">
        <f t="shared" si="54"/>
        <v>0</v>
      </c>
      <c r="BN79" s="8">
        <f t="shared" si="55"/>
        <v>32</v>
      </c>
      <c r="BO79" s="8">
        <f t="shared" si="56"/>
        <v>0</v>
      </c>
      <c r="BP79" s="182">
        <f t="shared" si="57"/>
        <v>0</v>
      </c>
      <c r="BQ79" s="182">
        <f t="shared" si="58"/>
        <v>0</v>
      </c>
    </row>
    <row r="80" spans="1:69">
      <c r="A80" s="8" t="s">
        <v>122</v>
      </c>
      <c r="B80" s="15">
        <f>'[3]17'!B82</f>
        <v>320</v>
      </c>
      <c r="C80" s="16">
        <f>'[3]17'!C82</f>
        <v>0</v>
      </c>
      <c r="D80" s="16">
        <f>'[3]17'!D82</f>
        <v>0</v>
      </c>
      <c r="E80" s="16">
        <f>'[3]17'!E82</f>
        <v>0</v>
      </c>
      <c r="F80" s="16">
        <f>'[3]17'!F82</f>
        <v>640</v>
      </c>
      <c r="G80" s="16">
        <f>'[3]17'!G82</f>
        <v>0</v>
      </c>
      <c r="H80" s="17">
        <f t="shared" si="59"/>
        <v>960</v>
      </c>
      <c r="I80" s="15">
        <f>'[3]17'!J82</f>
        <v>279.21600000000001</v>
      </c>
      <c r="J80" s="16">
        <f>'[3]17'!K82</f>
        <v>0</v>
      </c>
      <c r="K80" s="16">
        <f>'[3]17'!L82</f>
        <v>0</v>
      </c>
      <c r="L80" s="16">
        <f>'[3]17'!M82</f>
        <v>0</v>
      </c>
      <c r="M80" s="16">
        <f>'[3]17'!N82</f>
        <v>0</v>
      </c>
      <c r="N80" s="16">
        <f>'[3]17'!O82</f>
        <v>0</v>
      </c>
      <c r="O80" s="17">
        <f t="shared" si="60"/>
        <v>279.21600000000001</v>
      </c>
      <c r="P80" s="18">
        <f>frq!C80</f>
        <v>1</v>
      </c>
      <c r="Q80" s="15">
        <f t="shared" si="33"/>
        <v>279.21600000000001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279.21600000000001</v>
      </c>
      <c r="X80" s="8">
        <f t="shared" si="36"/>
        <v>32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32</v>
      </c>
      <c r="AE80" s="8">
        <f t="shared" si="43"/>
        <v>0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0</v>
      </c>
      <c r="AL80" s="8">
        <f t="shared" si="35"/>
        <v>247.21600000000001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247.21600000000001</v>
      </c>
      <c r="AT80" s="8">
        <v>32</v>
      </c>
      <c r="AU80" s="8">
        <v>0</v>
      </c>
      <c r="AW80" s="207">
        <v>32</v>
      </c>
      <c r="AX80" s="207">
        <v>0</v>
      </c>
      <c r="AY80" s="207">
        <v>0</v>
      </c>
      <c r="AZ80" s="207">
        <v>0</v>
      </c>
      <c r="BA80" s="207">
        <v>0</v>
      </c>
      <c r="BB80" s="207">
        <v>0</v>
      </c>
      <c r="BC80" s="8">
        <f t="shared" si="51"/>
        <v>32</v>
      </c>
      <c r="BD80" s="207">
        <v>0</v>
      </c>
      <c r="BE80" s="207">
        <v>0</v>
      </c>
      <c r="BF80" s="207">
        <v>0</v>
      </c>
      <c r="BG80" s="207">
        <v>0</v>
      </c>
      <c r="BH80" s="207">
        <v>0</v>
      </c>
      <c r="BI80" s="207">
        <v>0</v>
      </c>
      <c r="BJ80" s="8">
        <f t="shared" si="52"/>
        <v>0</v>
      </c>
      <c r="BL80" s="8">
        <f t="shared" si="53"/>
        <v>32</v>
      </c>
      <c r="BM80" s="8">
        <f t="shared" si="54"/>
        <v>0</v>
      </c>
      <c r="BN80" s="8">
        <f t="shared" si="55"/>
        <v>32</v>
      </c>
      <c r="BO80" s="8">
        <f t="shared" si="56"/>
        <v>0</v>
      </c>
      <c r="BP80" s="182">
        <f t="shared" si="57"/>
        <v>0</v>
      </c>
      <c r="BQ80" s="182">
        <f t="shared" si="58"/>
        <v>0</v>
      </c>
    </row>
    <row r="81" spans="1:69">
      <c r="A81" s="8" t="s">
        <v>123</v>
      </c>
      <c r="B81" s="15">
        <f>'[3]17'!B83</f>
        <v>320</v>
      </c>
      <c r="C81" s="16">
        <f>'[3]17'!C83</f>
        <v>0</v>
      </c>
      <c r="D81" s="16">
        <f>'[3]17'!D83</f>
        <v>0</v>
      </c>
      <c r="E81" s="16">
        <f>'[3]17'!E83</f>
        <v>0</v>
      </c>
      <c r="F81" s="16">
        <f>'[3]17'!F83</f>
        <v>640</v>
      </c>
      <c r="G81" s="16">
        <f>'[3]17'!G83</f>
        <v>0</v>
      </c>
      <c r="H81" s="17">
        <f t="shared" si="59"/>
        <v>960</v>
      </c>
      <c r="I81" s="15">
        <f>'[3]17'!J83</f>
        <v>270</v>
      </c>
      <c r="J81" s="16">
        <f>'[3]17'!K83</f>
        <v>0</v>
      </c>
      <c r="K81" s="16">
        <f>'[3]17'!L83</f>
        <v>0</v>
      </c>
      <c r="L81" s="16">
        <f>'[3]17'!M83</f>
        <v>0</v>
      </c>
      <c r="M81" s="16">
        <f>'[3]17'!N83</f>
        <v>0</v>
      </c>
      <c r="N81" s="16">
        <f>'[3]17'!O83</f>
        <v>0</v>
      </c>
      <c r="O81" s="17">
        <f t="shared" si="60"/>
        <v>270</v>
      </c>
      <c r="P81" s="18">
        <f>frq!C81</f>
        <v>1</v>
      </c>
      <c r="Q81" s="15">
        <f t="shared" si="33"/>
        <v>270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270</v>
      </c>
      <c r="X81" s="8">
        <f t="shared" si="36"/>
        <v>13.89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13.89</v>
      </c>
      <c r="AE81" s="8">
        <f t="shared" si="43"/>
        <v>13.89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13.89</v>
      </c>
      <c r="AL81" s="8">
        <f t="shared" si="35"/>
        <v>242.22000000000003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242.22000000000003</v>
      </c>
      <c r="AT81" s="8">
        <v>13.89</v>
      </c>
      <c r="AU81" s="8">
        <v>13.89</v>
      </c>
      <c r="AW81" s="207">
        <v>13.89</v>
      </c>
      <c r="AX81" s="207">
        <v>0</v>
      </c>
      <c r="AY81" s="207">
        <v>0</v>
      </c>
      <c r="AZ81" s="207">
        <v>0</v>
      </c>
      <c r="BA81" s="207">
        <v>0</v>
      </c>
      <c r="BB81" s="207">
        <v>0</v>
      </c>
      <c r="BC81" s="8">
        <f t="shared" si="51"/>
        <v>13.89</v>
      </c>
      <c r="BD81" s="207">
        <v>13.89</v>
      </c>
      <c r="BE81" s="207">
        <v>0</v>
      </c>
      <c r="BF81" s="207">
        <v>0</v>
      </c>
      <c r="BG81" s="207">
        <v>0</v>
      </c>
      <c r="BH81" s="207">
        <v>0</v>
      </c>
      <c r="BI81" s="207">
        <v>0</v>
      </c>
      <c r="BJ81" s="8">
        <f t="shared" si="52"/>
        <v>13.89</v>
      </c>
      <c r="BL81" s="8">
        <f t="shared" si="53"/>
        <v>13.89</v>
      </c>
      <c r="BM81" s="8">
        <f t="shared" si="54"/>
        <v>13.89</v>
      </c>
      <c r="BN81" s="8">
        <f t="shared" si="55"/>
        <v>13.89</v>
      </c>
      <c r="BO81" s="8">
        <f t="shared" si="56"/>
        <v>13.89</v>
      </c>
      <c r="BP81" s="182">
        <f t="shared" si="57"/>
        <v>0</v>
      </c>
      <c r="BQ81" s="182">
        <f t="shared" si="58"/>
        <v>0</v>
      </c>
    </row>
    <row r="82" spans="1:69">
      <c r="A82" s="8" t="s">
        <v>124</v>
      </c>
      <c r="B82" s="15">
        <f>'[3]17'!B84</f>
        <v>320</v>
      </c>
      <c r="C82" s="16">
        <f>'[3]17'!C84</f>
        <v>0</v>
      </c>
      <c r="D82" s="16">
        <f>'[3]17'!D84</f>
        <v>0</v>
      </c>
      <c r="E82" s="16">
        <f>'[3]17'!E84</f>
        <v>0</v>
      </c>
      <c r="F82" s="16">
        <f>'[3]17'!F84</f>
        <v>640</v>
      </c>
      <c r="G82" s="16">
        <f>'[3]17'!G84</f>
        <v>0</v>
      </c>
      <c r="H82" s="17">
        <f t="shared" si="59"/>
        <v>960</v>
      </c>
      <c r="I82" s="15">
        <f>'[3]17'!J84</f>
        <v>270</v>
      </c>
      <c r="J82" s="16">
        <f>'[3]17'!K84</f>
        <v>0</v>
      </c>
      <c r="K82" s="16">
        <f>'[3]17'!L84</f>
        <v>0</v>
      </c>
      <c r="L82" s="16">
        <f>'[3]17'!M84</f>
        <v>0</v>
      </c>
      <c r="M82" s="16">
        <f>'[3]17'!N84</f>
        <v>0</v>
      </c>
      <c r="N82" s="16">
        <f>'[3]17'!O84</f>
        <v>0</v>
      </c>
      <c r="O82" s="17">
        <f t="shared" si="60"/>
        <v>270</v>
      </c>
      <c r="P82" s="18">
        <f>frq!C82</f>
        <v>1</v>
      </c>
      <c r="Q82" s="15">
        <f t="shared" si="33"/>
        <v>270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270</v>
      </c>
      <c r="X82" s="8">
        <f t="shared" si="36"/>
        <v>13.89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13.89</v>
      </c>
      <c r="AE82" s="8">
        <f t="shared" si="43"/>
        <v>13.89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13.89</v>
      </c>
      <c r="AL82" s="8">
        <f t="shared" si="35"/>
        <v>242.22000000000003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242.22000000000003</v>
      </c>
      <c r="AT82" s="8">
        <v>13.89</v>
      </c>
      <c r="AU82" s="8">
        <v>13.89</v>
      </c>
      <c r="AW82" s="207">
        <v>13.89</v>
      </c>
      <c r="AX82" s="207">
        <v>0</v>
      </c>
      <c r="AY82" s="207">
        <v>0</v>
      </c>
      <c r="AZ82" s="207">
        <v>0</v>
      </c>
      <c r="BA82" s="207">
        <v>0</v>
      </c>
      <c r="BB82" s="207">
        <v>0</v>
      </c>
      <c r="BC82" s="8">
        <f t="shared" si="51"/>
        <v>13.89</v>
      </c>
      <c r="BD82" s="207">
        <v>13.89</v>
      </c>
      <c r="BE82" s="207">
        <v>0</v>
      </c>
      <c r="BF82" s="207">
        <v>0</v>
      </c>
      <c r="BG82" s="207">
        <v>0</v>
      </c>
      <c r="BH82" s="207">
        <v>0</v>
      </c>
      <c r="BI82" s="207">
        <v>0</v>
      </c>
      <c r="BJ82" s="8">
        <f t="shared" si="52"/>
        <v>13.89</v>
      </c>
      <c r="BL82" s="8">
        <f t="shared" si="53"/>
        <v>13.89</v>
      </c>
      <c r="BM82" s="8">
        <f t="shared" si="54"/>
        <v>13.89</v>
      </c>
      <c r="BN82" s="8">
        <f t="shared" si="55"/>
        <v>13.89</v>
      </c>
      <c r="BO82" s="8">
        <f t="shared" si="56"/>
        <v>13.89</v>
      </c>
      <c r="BP82" s="182">
        <f t="shared" si="57"/>
        <v>0</v>
      </c>
      <c r="BQ82" s="182">
        <f t="shared" si="58"/>
        <v>0</v>
      </c>
    </row>
    <row r="83" spans="1:69">
      <c r="A83" s="8" t="s">
        <v>125</v>
      </c>
      <c r="B83" s="15">
        <f>'[3]17'!B85</f>
        <v>320</v>
      </c>
      <c r="C83" s="16">
        <f>'[3]17'!C85</f>
        <v>0</v>
      </c>
      <c r="D83" s="16">
        <f>'[3]17'!D85</f>
        <v>0</v>
      </c>
      <c r="E83" s="16">
        <f>'[3]17'!E85</f>
        <v>0</v>
      </c>
      <c r="F83" s="16">
        <f>'[3]17'!F85</f>
        <v>640</v>
      </c>
      <c r="G83" s="16">
        <f>'[3]17'!G85</f>
        <v>0</v>
      </c>
      <c r="H83" s="17">
        <f t="shared" si="59"/>
        <v>960</v>
      </c>
      <c r="I83" s="15">
        <f>'[3]17'!J85</f>
        <v>270</v>
      </c>
      <c r="J83" s="16">
        <f>'[3]17'!K85</f>
        <v>0</v>
      </c>
      <c r="K83" s="16">
        <f>'[3]17'!L85</f>
        <v>0</v>
      </c>
      <c r="L83" s="16">
        <f>'[3]17'!M85</f>
        <v>0</v>
      </c>
      <c r="M83" s="16">
        <f>'[3]17'!N85</f>
        <v>0</v>
      </c>
      <c r="N83" s="16">
        <f>'[3]17'!O85</f>
        <v>0</v>
      </c>
      <c r="O83" s="17">
        <f t="shared" si="60"/>
        <v>270</v>
      </c>
      <c r="P83" s="18">
        <f>frq!C83</f>
        <v>1</v>
      </c>
      <c r="Q83" s="15">
        <f t="shared" si="33"/>
        <v>270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270</v>
      </c>
      <c r="X83" s="8">
        <f t="shared" si="36"/>
        <v>24.88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24.88</v>
      </c>
      <c r="AE83" s="8">
        <f t="shared" si="43"/>
        <v>24.88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24.88</v>
      </c>
      <c r="AL83" s="8">
        <f t="shared" si="35"/>
        <v>220.24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220.24</v>
      </c>
      <c r="AT83" s="8">
        <v>24.88</v>
      </c>
      <c r="AU83" s="8">
        <v>24.88</v>
      </c>
      <c r="AW83" s="207">
        <v>24.88</v>
      </c>
      <c r="AX83" s="207">
        <v>0</v>
      </c>
      <c r="AY83" s="207">
        <v>0</v>
      </c>
      <c r="AZ83" s="207">
        <v>0</v>
      </c>
      <c r="BA83" s="207">
        <v>0</v>
      </c>
      <c r="BB83" s="207">
        <v>0</v>
      </c>
      <c r="BC83" s="8">
        <f t="shared" si="51"/>
        <v>24.88</v>
      </c>
      <c r="BD83" s="207">
        <v>24.88</v>
      </c>
      <c r="BE83" s="207">
        <v>0</v>
      </c>
      <c r="BF83" s="207">
        <v>0</v>
      </c>
      <c r="BG83" s="207">
        <v>0</v>
      </c>
      <c r="BH83" s="207">
        <v>0</v>
      </c>
      <c r="BI83" s="207">
        <v>0</v>
      </c>
      <c r="BJ83" s="8">
        <f t="shared" si="52"/>
        <v>24.88</v>
      </c>
      <c r="BL83" s="8">
        <f t="shared" si="53"/>
        <v>24.88</v>
      </c>
      <c r="BM83" s="8">
        <f t="shared" si="54"/>
        <v>24.88</v>
      </c>
      <c r="BN83" s="8">
        <f t="shared" si="55"/>
        <v>24.88</v>
      </c>
      <c r="BO83" s="8">
        <f t="shared" si="56"/>
        <v>24.88</v>
      </c>
      <c r="BP83" s="182">
        <f t="shared" si="57"/>
        <v>0</v>
      </c>
      <c r="BQ83" s="182">
        <f t="shared" si="58"/>
        <v>0</v>
      </c>
    </row>
    <row r="84" spans="1:69">
      <c r="A84" s="8" t="s">
        <v>126</v>
      </c>
      <c r="B84" s="15">
        <f>'[3]17'!B86</f>
        <v>320</v>
      </c>
      <c r="C84" s="16">
        <f>'[3]17'!C86</f>
        <v>0</v>
      </c>
      <c r="D84" s="16">
        <f>'[3]17'!D86</f>
        <v>0</v>
      </c>
      <c r="E84" s="16">
        <f>'[3]17'!E86</f>
        <v>0</v>
      </c>
      <c r="F84" s="16">
        <f>'[3]17'!F86</f>
        <v>640</v>
      </c>
      <c r="G84" s="16">
        <f>'[3]17'!G86</f>
        <v>0</v>
      </c>
      <c r="H84" s="17">
        <f t="shared" si="59"/>
        <v>960</v>
      </c>
      <c r="I84" s="15">
        <f>'[3]17'!J86</f>
        <v>270</v>
      </c>
      <c r="J84" s="16">
        <f>'[3]17'!K86</f>
        <v>0</v>
      </c>
      <c r="K84" s="16">
        <f>'[3]17'!L86</f>
        <v>0</v>
      </c>
      <c r="L84" s="16">
        <f>'[3]17'!M86</f>
        <v>0</v>
      </c>
      <c r="M84" s="16">
        <f>'[3]17'!N86</f>
        <v>0</v>
      </c>
      <c r="N84" s="16">
        <f>'[3]17'!O86</f>
        <v>0</v>
      </c>
      <c r="O84" s="17">
        <f t="shared" si="60"/>
        <v>270</v>
      </c>
      <c r="P84" s="18">
        <f>frq!C84</f>
        <v>1</v>
      </c>
      <c r="Q84" s="15">
        <f t="shared" si="33"/>
        <v>270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270</v>
      </c>
      <c r="X84" s="8">
        <f t="shared" si="36"/>
        <v>24.88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24.88</v>
      </c>
      <c r="AE84" s="8">
        <f t="shared" si="43"/>
        <v>24.88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24.88</v>
      </c>
      <c r="AL84" s="8">
        <f t="shared" si="35"/>
        <v>220.24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220.24</v>
      </c>
      <c r="AT84" s="8">
        <v>24.88</v>
      </c>
      <c r="AU84" s="8">
        <v>24.88</v>
      </c>
      <c r="AW84" s="207">
        <v>24.88</v>
      </c>
      <c r="AX84" s="207">
        <v>0</v>
      </c>
      <c r="AY84" s="207">
        <v>0</v>
      </c>
      <c r="AZ84" s="207">
        <v>0</v>
      </c>
      <c r="BA84" s="207">
        <v>0</v>
      </c>
      <c r="BB84" s="207">
        <v>0</v>
      </c>
      <c r="BC84" s="8">
        <f t="shared" si="51"/>
        <v>24.88</v>
      </c>
      <c r="BD84" s="207">
        <v>24.88</v>
      </c>
      <c r="BE84" s="207">
        <v>0</v>
      </c>
      <c r="BF84" s="207">
        <v>0</v>
      </c>
      <c r="BG84" s="207">
        <v>0</v>
      </c>
      <c r="BH84" s="207">
        <v>0</v>
      </c>
      <c r="BI84" s="207">
        <v>0</v>
      </c>
      <c r="BJ84" s="8">
        <f t="shared" si="52"/>
        <v>24.88</v>
      </c>
      <c r="BL84" s="8">
        <f t="shared" si="53"/>
        <v>24.88</v>
      </c>
      <c r="BM84" s="8">
        <f t="shared" si="54"/>
        <v>24.88</v>
      </c>
      <c r="BN84" s="8">
        <f t="shared" si="55"/>
        <v>24.88</v>
      </c>
      <c r="BO84" s="8">
        <f t="shared" si="56"/>
        <v>24.88</v>
      </c>
      <c r="BP84" s="182">
        <f t="shared" si="57"/>
        <v>0</v>
      </c>
      <c r="BQ84" s="182">
        <f t="shared" si="58"/>
        <v>0</v>
      </c>
    </row>
    <row r="85" spans="1:69">
      <c r="A85" s="8" t="s">
        <v>127</v>
      </c>
      <c r="B85" s="15">
        <f>'[3]17'!B87</f>
        <v>320</v>
      </c>
      <c r="C85" s="16">
        <f>'[3]17'!C87</f>
        <v>0</v>
      </c>
      <c r="D85" s="16">
        <f>'[3]17'!D87</f>
        <v>0</v>
      </c>
      <c r="E85" s="16">
        <f>'[3]17'!E87</f>
        <v>0</v>
      </c>
      <c r="F85" s="16">
        <f>'[3]17'!F87</f>
        <v>640</v>
      </c>
      <c r="G85" s="16">
        <f>'[3]17'!G87</f>
        <v>0</v>
      </c>
      <c r="H85" s="17">
        <f t="shared" si="59"/>
        <v>960</v>
      </c>
      <c r="I85" s="15">
        <f>'[3]17'!J87</f>
        <v>270</v>
      </c>
      <c r="J85" s="16">
        <f>'[3]17'!K87</f>
        <v>0</v>
      </c>
      <c r="K85" s="16">
        <f>'[3]17'!L87</f>
        <v>0</v>
      </c>
      <c r="L85" s="16">
        <f>'[3]17'!M87</f>
        <v>0</v>
      </c>
      <c r="M85" s="16">
        <f>'[3]17'!N87</f>
        <v>0</v>
      </c>
      <c r="N85" s="16">
        <f>'[3]17'!O87</f>
        <v>0</v>
      </c>
      <c r="O85" s="17">
        <f t="shared" si="60"/>
        <v>270</v>
      </c>
      <c r="P85" s="18">
        <f>frq!C85</f>
        <v>1</v>
      </c>
      <c r="Q85" s="15">
        <f t="shared" si="33"/>
        <v>270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270</v>
      </c>
      <c r="X85" s="8">
        <f t="shared" si="36"/>
        <v>24.88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24.88</v>
      </c>
      <c r="AE85" s="8">
        <f t="shared" si="43"/>
        <v>24.88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24.88</v>
      </c>
      <c r="AL85" s="8">
        <f t="shared" si="35"/>
        <v>220.24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220.24</v>
      </c>
      <c r="AT85" s="8">
        <v>24.88</v>
      </c>
      <c r="AU85" s="8">
        <v>24.88</v>
      </c>
      <c r="AW85" s="207">
        <v>24.88</v>
      </c>
      <c r="AX85" s="207">
        <v>0</v>
      </c>
      <c r="AY85" s="207">
        <v>0</v>
      </c>
      <c r="AZ85" s="207">
        <v>0</v>
      </c>
      <c r="BA85" s="207">
        <v>0</v>
      </c>
      <c r="BB85" s="207">
        <v>0</v>
      </c>
      <c r="BC85" s="8">
        <f t="shared" si="51"/>
        <v>24.88</v>
      </c>
      <c r="BD85" s="207">
        <v>24.88</v>
      </c>
      <c r="BE85" s="207">
        <v>0</v>
      </c>
      <c r="BF85" s="207">
        <v>0</v>
      </c>
      <c r="BG85" s="207">
        <v>0</v>
      </c>
      <c r="BH85" s="207">
        <v>0</v>
      </c>
      <c r="BI85" s="207">
        <v>0</v>
      </c>
      <c r="BJ85" s="8">
        <f t="shared" si="52"/>
        <v>24.88</v>
      </c>
      <c r="BL85" s="8">
        <f t="shared" si="53"/>
        <v>24.88</v>
      </c>
      <c r="BM85" s="8">
        <f t="shared" si="54"/>
        <v>24.88</v>
      </c>
      <c r="BN85" s="8">
        <f t="shared" si="55"/>
        <v>24.88</v>
      </c>
      <c r="BO85" s="8">
        <f t="shared" si="56"/>
        <v>24.88</v>
      </c>
      <c r="BP85" s="182">
        <f t="shared" si="57"/>
        <v>0</v>
      </c>
      <c r="BQ85" s="182">
        <f t="shared" si="58"/>
        <v>0</v>
      </c>
    </row>
    <row r="86" spans="1:69">
      <c r="A86" s="8" t="s">
        <v>128</v>
      </c>
      <c r="B86" s="15">
        <f>'[3]17'!B88</f>
        <v>320</v>
      </c>
      <c r="C86" s="16">
        <f>'[3]17'!C88</f>
        <v>0</v>
      </c>
      <c r="D86" s="16">
        <f>'[3]17'!D88</f>
        <v>0</v>
      </c>
      <c r="E86" s="16">
        <f>'[3]17'!E88</f>
        <v>0</v>
      </c>
      <c r="F86" s="16">
        <f>'[3]17'!F88</f>
        <v>640</v>
      </c>
      <c r="G86" s="16">
        <f>'[3]17'!G88</f>
        <v>0</v>
      </c>
      <c r="H86" s="17">
        <f t="shared" si="59"/>
        <v>960</v>
      </c>
      <c r="I86" s="15">
        <f>'[3]17'!J88</f>
        <v>270</v>
      </c>
      <c r="J86" s="16">
        <f>'[3]17'!K88</f>
        <v>0</v>
      </c>
      <c r="K86" s="16">
        <f>'[3]17'!L88</f>
        <v>0</v>
      </c>
      <c r="L86" s="16">
        <f>'[3]17'!M88</f>
        <v>0</v>
      </c>
      <c r="M86" s="16">
        <f>'[3]17'!N88</f>
        <v>0</v>
      </c>
      <c r="N86" s="16">
        <f>'[3]17'!O88</f>
        <v>0</v>
      </c>
      <c r="O86" s="17">
        <f t="shared" si="60"/>
        <v>270</v>
      </c>
      <c r="P86" s="18">
        <f>frq!C86</f>
        <v>1</v>
      </c>
      <c r="Q86" s="15">
        <f t="shared" si="33"/>
        <v>270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270</v>
      </c>
      <c r="X86" s="8">
        <f t="shared" si="36"/>
        <v>26.81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26.81</v>
      </c>
      <c r="AE86" s="8">
        <f t="shared" si="43"/>
        <v>26.81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26.81</v>
      </c>
      <c r="AL86" s="8">
        <f t="shared" si="35"/>
        <v>216.38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216.38</v>
      </c>
      <c r="AT86" s="8">
        <v>26.81</v>
      </c>
      <c r="AU86" s="8">
        <v>26.81</v>
      </c>
      <c r="AW86" s="207">
        <v>26.81</v>
      </c>
      <c r="AX86" s="207">
        <v>0</v>
      </c>
      <c r="AY86" s="207">
        <v>0</v>
      </c>
      <c r="AZ86" s="207">
        <v>0</v>
      </c>
      <c r="BA86" s="207">
        <v>0</v>
      </c>
      <c r="BB86" s="207">
        <v>0</v>
      </c>
      <c r="BC86" s="8">
        <f t="shared" si="51"/>
        <v>26.81</v>
      </c>
      <c r="BD86" s="207">
        <v>26.81</v>
      </c>
      <c r="BE86" s="207">
        <v>0</v>
      </c>
      <c r="BF86" s="207">
        <v>0</v>
      </c>
      <c r="BG86" s="207">
        <v>0</v>
      </c>
      <c r="BH86" s="207">
        <v>0</v>
      </c>
      <c r="BI86" s="207">
        <v>0</v>
      </c>
      <c r="BJ86" s="8">
        <f t="shared" si="52"/>
        <v>26.81</v>
      </c>
      <c r="BL86" s="8">
        <f t="shared" si="53"/>
        <v>26.81</v>
      </c>
      <c r="BM86" s="8">
        <f t="shared" si="54"/>
        <v>26.81</v>
      </c>
      <c r="BN86" s="8">
        <f t="shared" si="55"/>
        <v>26.81</v>
      </c>
      <c r="BO86" s="8">
        <f t="shared" si="56"/>
        <v>26.81</v>
      </c>
      <c r="BP86" s="182">
        <f t="shared" si="57"/>
        <v>0</v>
      </c>
      <c r="BQ86" s="182">
        <f t="shared" si="58"/>
        <v>0</v>
      </c>
    </row>
    <row r="87" spans="1:69">
      <c r="A87" s="8" t="s">
        <v>129</v>
      </c>
      <c r="B87" s="15">
        <f>'[3]17'!B89</f>
        <v>320</v>
      </c>
      <c r="C87" s="16">
        <f>'[3]17'!C89</f>
        <v>0</v>
      </c>
      <c r="D87" s="16">
        <f>'[3]17'!D89</f>
        <v>0</v>
      </c>
      <c r="E87" s="16">
        <f>'[3]17'!E89</f>
        <v>0</v>
      </c>
      <c r="F87" s="16">
        <f>'[3]17'!F89</f>
        <v>640</v>
      </c>
      <c r="G87" s="16">
        <f>'[3]17'!G89</f>
        <v>0</v>
      </c>
      <c r="H87" s="17">
        <f t="shared" si="59"/>
        <v>960</v>
      </c>
      <c r="I87" s="15">
        <f>'[3]17'!J89</f>
        <v>270</v>
      </c>
      <c r="J87" s="16">
        <f>'[3]17'!K89</f>
        <v>0</v>
      </c>
      <c r="K87" s="16">
        <f>'[3]17'!L89</f>
        <v>0</v>
      </c>
      <c r="L87" s="16">
        <f>'[3]17'!M89</f>
        <v>0</v>
      </c>
      <c r="M87" s="16">
        <f>'[3]17'!N89</f>
        <v>0</v>
      </c>
      <c r="N87" s="16">
        <f>'[3]17'!O89</f>
        <v>0</v>
      </c>
      <c r="O87" s="17">
        <f t="shared" si="60"/>
        <v>270</v>
      </c>
      <c r="P87" s="18">
        <f>frq!C87</f>
        <v>1</v>
      </c>
      <c r="Q87" s="15">
        <f t="shared" si="33"/>
        <v>270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270</v>
      </c>
      <c r="X87" s="8">
        <f t="shared" si="36"/>
        <v>26.81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26.81</v>
      </c>
      <c r="AE87" s="8">
        <f t="shared" si="43"/>
        <v>26.81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26.81</v>
      </c>
      <c r="AL87" s="8">
        <f t="shared" si="35"/>
        <v>216.38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216.38</v>
      </c>
      <c r="AT87" s="8">
        <v>26.81</v>
      </c>
      <c r="AU87" s="8">
        <v>26.81</v>
      </c>
      <c r="AW87" s="207">
        <v>26.81</v>
      </c>
      <c r="AX87" s="207">
        <v>0</v>
      </c>
      <c r="AY87" s="207">
        <v>0</v>
      </c>
      <c r="AZ87" s="207">
        <v>0</v>
      </c>
      <c r="BA87" s="207">
        <v>0</v>
      </c>
      <c r="BB87" s="207">
        <v>0</v>
      </c>
      <c r="BC87" s="8">
        <f t="shared" si="51"/>
        <v>26.81</v>
      </c>
      <c r="BD87" s="207">
        <v>26.81</v>
      </c>
      <c r="BE87" s="207">
        <v>0</v>
      </c>
      <c r="BF87" s="207">
        <v>0</v>
      </c>
      <c r="BG87" s="207">
        <v>0</v>
      </c>
      <c r="BH87" s="207">
        <v>0</v>
      </c>
      <c r="BI87" s="207">
        <v>0</v>
      </c>
      <c r="BJ87" s="8">
        <f t="shared" si="52"/>
        <v>26.81</v>
      </c>
      <c r="BL87" s="8">
        <f t="shared" si="53"/>
        <v>26.81</v>
      </c>
      <c r="BM87" s="8">
        <f t="shared" si="54"/>
        <v>26.81</v>
      </c>
      <c r="BN87" s="8">
        <f t="shared" si="55"/>
        <v>26.81</v>
      </c>
      <c r="BO87" s="8">
        <f t="shared" si="56"/>
        <v>26.81</v>
      </c>
      <c r="BP87" s="182">
        <f t="shared" si="57"/>
        <v>0</v>
      </c>
      <c r="BQ87" s="182">
        <f t="shared" si="58"/>
        <v>0</v>
      </c>
    </row>
    <row r="88" spans="1:69">
      <c r="A88" s="8" t="s">
        <v>130</v>
      </c>
      <c r="B88" s="15">
        <f>'[3]17'!B90</f>
        <v>320</v>
      </c>
      <c r="C88" s="16">
        <f>'[3]17'!C90</f>
        <v>0</v>
      </c>
      <c r="D88" s="16">
        <f>'[3]17'!D90</f>
        <v>0</v>
      </c>
      <c r="E88" s="16">
        <f>'[3]17'!E90</f>
        <v>0</v>
      </c>
      <c r="F88" s="16">
        <f>'[3]17'!F90</f>
        <v>640</v>
      </c>
      <c r="G88" s="16">
        <f>'[3]17'!G90</f>
        <v>0</v>
      </c>
      <c r="H88" s="17">
        <f t="shared" si="59"/>
        <v>960</v>
      </c>
      <c r="I88" s="15">
        <f>'[3]17'!J90</f>
        <v>270</v>
      </c>
      <c r="J88" s="16">
        <f>'[3]17'!K90</f>
        <v>0</v>
      </c>
      <c r="K88" s="16">
        <f>'[3]17'!L90</f>
        <v>0</v>
      </c>
      <c r="L88" s="16">
        <f>'[3]17'!M90</f>
        <v>0</v>
      </c>
      <c r="M88" s="16">
        <f>'[3]17'!N90</f>
        <v>0</v>
      </c>
      <c r="N88" s="16">
        <f>'[3]17'!O90</f>
        <v>0</v>
      </c>
      <c r="O88" s="17">
        <f t="shared" si="60"/>
        <v>270</v>
      </c>
      <c r="P88" s="18">
        <f>frq!C88</f>
        <v>1</v>
      </c>
      <c r="Q88" s="15">
        <f t="shared" si="33"/>
        <v>270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270</v>
      </c>
      <c r="X88" s="8">
        <f t="shared" si="36"/>
        <v>26.81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26.81</v>
      </c>
      <c r="AE88" s="8">
        <f t="shared" si="43"/>
        <v>26.81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26.81</v>
      </c>
      <c r="AL88" s="8">
        <f t="shared" si="35"/>
        <v>216.38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216.38</v>
      </c>
      <c r="AT88" s="8">
        <v>26.81</v>
      </c>
      <c r="AU88" s="8">
        <v>26.81</v>
      </c>
      <c r="AW88" s="207">
        <v>26.81</v>
      </c>
      <c r="AX88" s="207">
        <v>0</v>
      </c>
      <c r="AY88" s="207">
        <v>0</v>
      </c>
      <c r="AZ88" s="207">
        <v>0</v>
      </c>
      <c r="BA88" s="207">
        <v>0</v>
      </c>
      <c r="BB88" s="207">
        <v>0</v>
      </c>
      <c r="BC88" s="8">
        <f t="shared" si="51"/>
        <v>26.81</v>
      </c>
      <c r="BD88" s="207">
        <v>26.81</v>
      </c>
      <c r="BE88" s="207">
        <v>0</v>
      </c>
      <c r="BF88" s="207">
        <v>0</v>
      </c>
      <c r="BG88" s="207">
        <v>0</v>
      </c>
      <c r="BH88" s="207">
        <v>0</v>
      </c>
      <c r="BI88" s="207">
        <v>0</v>
      </c>
      <c r="BJ88" s="8">
        <f t="shared" si="52"/>
        <v>26.81</v>
      </c>
      <c r="BL88" s="8">
        <f t="shared" si="53"/>
        <v>26.81</v>
      </c>
      <c r="BM88" s="8">
        <f t="shared" si="54"/>
        <v>26.81</v>
      </c>
      <c r="BN88" s="8">
        <f t="shared" si="55"/>
        <v>26.81</v>
      </c>
      <c r="BO88" s="8">
        <f t="shared" si="56"/>
        <v>26.81</v>
      </c>
      <c r="BP88" s="182">
        <f t="shared" si="57"/>
        <v>0</v>
      </c>
      <c r="BQ88" s="182">
        <f t="shared" si="58"/>
        <v>0</v>
      </c>
    </row>
    <row r="89" spans="1:69">
      <c r="A89" s="8" t="s">
        <v>131</v>
      </c>
      <c r="B89" s="15">
        <f>'[3]17'!B91</f>
        <v>320</v>
      </c>
      <c r="C89" s="16">
        <f>'[3]17'!C91</f>
        <v>0</v>
      </c>
      <c r="D89" s="16">
        <f>'[3]17'!D91</f>
        <v>0</v>
      </c>
      <c r="E89" s="16">
        <f>'[3]17'!E91</f>
        <v>0</v>
      </c>
      <c r="F89" s="16">
        <f>'[3]17'!F91</f>
        <v>640</v>
      </c>
      <c r="G89" s="16">
        <f>'[3]17'!G91</f>
        <v>0</v>
      </c>
      <c r="H89" s="17">
        <f t="shared" si="59"/>
        <v>960</v>
      </c>
      <c r="I89" s="15">
        <f>'[3]17'!J91</f>
        <v>270</v>
      </c>
      <c r="J89" s="16">
        <f>'[3]17'!K91</f>
        <v>0</v>
      </c>
      <c r="K89" s="16">
        <f>'[3]17'!L91</f>
        <v>0</v>
      </c>
      <c r="L89" s="16">
        <f>'[3]17'!M91</f>
        <v>0</v>
      </c>
      <c r="M89" s="16">
        <f>'[3]17'!N91</f>
        <v>0</v>
      </c>
      <c r="N89" s="16">
        <f>'[3]17'!O91</f>
        <v>0</v>
      </c>
      <c r="O89" s="17">
        <f t="shared" si="60"/>
        <v>270</v>
      </c>
      <c r="P89" s="18">
        <f>frq!C89</f>
        <v>1</v>
      </c>
      <c r="Q89" s="15">
        <f t="shared" si="33"/>
        <v>270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270</v>
      </c>
      <c r="X89" s="8">
        <f t="shared" si="36"/>
        <v>26.81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26.81</v>
      </c>
      <c r="AE89" s="8">
        <f t="shared" si="43"/>
        <v>26.81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26.81</v>
      </c>
      <c r="AL89" s="8">
        <f t="shared" si="35"/>
        <v>216.38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216.38</v>
      </c>
      <c r="AT89" s="8">
        <v>26.81</v>
      </c>
      <c r="AU89" s="8">
        <v>26.81</v>
      </c>
      <c r="AW89" s="207">
        <v>26.81</v>
      </c>
      <c r="AX89" s="207">
        <v>0</v>
      </c>
      <c r="AY89" s="207">
        <v>0</v>
      </c>
      <c r="AZ89" s="207">
        <v>0</v>
      </c>
      <c r="BA89" s="207">
        <v>0</v>
      </c>
      <c r="BB89" s="207">
        <v>0</v>
      </c>
      <c r="BC89" s="8">
        <f t="shared" si="51"/>
        <v>26.81</v>
      </c>
      <c r="BD89" s="207">
        <v>26.81</v>
      </c>
      <c r="BE89" s="207">
        <v>0</v>
      </c>
      <c r="BF89" s="207">
        <v>0</v>
      </c>
      <c r="BG89" s="207">
        <v>0</v>
      </c>
      <c r="BH89" s="207">
        <v>0</v>
      </c>
      <c r="BI89" s="207">
        <v>0</v>
      </c>
      <c r="BJ89" s="8">
        <f t="shared" si="52"/>
        <v>26.81</v>
      </c>
      <c r="BL89" s="8">
        <f t="shared" si="53"/>
        <v>26.81</v>
      </c>
      <c r="BM89" s="8">
        <f t="shared" si="54"/>
        <v>26.81</v>
      </c>
      <c r="BN89" s="8">
        <f t="shared" si="55"/>
        <v>26.81</v>
      </c>
      <c r="BO89" s="8">
        <f t="shared" si="56"/>
        <v>26.81</v>
      </c>
      <c r="BP89" s="182">
        <f t="shared" si="57"/>
        <v>0</v>
      </c>
      <c r="BQ89" s="182">
        <f t="shared" si="58"/>
        <v>0</v>
      </c>
    </row>
    <row r="90" spans="1:69">
      <c r="A90" s="8" t="s">
        <v>132</v>
      </c>
      <c r="B90" s="15">
        <f>'[3]17'!B92</f>
        <v>320</v>
      </c>
      <c r="C90" s="16">
        <f>'[3]17'!C92</f>
        <v>0</v>
      </c>
      <c r="D90" s="16">
        <f>'[3]17'!D92</f>
        <v>0</v>
      </c>
      <c r="E90" s="16">
        <f>'[3]17'!E92</f>
        <v>0</v>
      </c>
      <c r="F90" s="16">
        <f>'[3]17'!F92</f>
        <v>640</v>
      </c>
      <c r="G90" s="16">
        <f>'[3]17'!G92</f>
        <v>0</v>
      </c>
      <c r="H90" s="17">
        <f t="shared" si="59"/>
        <v>960</v>
      </c>
      <c r="I90" s="15">
        <f>'[3]17'!J92</f>
        <v>270</v>
      </c>
      <c r="J90" s="16">
        <f>'[3]17'!K92</f>
        <v>0</v>
      </c>
      <c r="K90" s="16">
        <f>'[3]17'!L92</f>
        <v>0</v>
      </c>
      <c r="L90" s="16">
        <f>'[3]17'!M92</f>
        <v>0</v>
      </c>
      <c r="M90" s="16">
        <f>'[3]17'!N92</f>
        <v>0</v>
      </c>
      <c r="N90" s="16">
        <f>'[3]17'!O92</f>
        <v>0</v>
      </c>
      <c r="O90" s="17">
        <f t="shared" si="60"/>
        <v>270</v>
      </c>
      <c r="P90" s="18">
        <f>frq!C90</f>
        <v>1</v>
      </c>
      <c r="Q90" s="15">
        <f t="shared" si="33"/>
        <v>270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270</v>
      </c>
      <c r="X90" s="8">
        <f t="shared" si="36"/>
        <v>26.81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26.81</v>
      </c>
      <c r="AE90" s="8">
        <f t="shared" si="43"/>
        <v>26.81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26.81</v>
      </c>
      <c r="AL90" s="8">
        <f t="shared" si="35"/>
        <v>216.38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216.38</v>
      </c>
      <c r="AT90" s="8">
        <v>26.81</v>
      </c>
      <c r="AU90" s="8">
        <v>26.81</v>
      </c>
      <c r="AW90" s="207">
        <v>26.81</v>
      </c>
      <c r="AX90" s="207">
        <v>0</v>
      </c>
      <c r="AY90" s="207">
        <v>0</v>
      </c>
      <c r="AZ90" s="207">
        <v>0</v>
      </c>
      <c r="BA90" s="207">
        <v>0</v>
      </c>
      <c r="BB90" s="207">
        <v>0</v>
      </c>
      <c r="BC90" s="8">
        <f t="shared" si="51"/>
        <v>26.81</v>
      </c>
      <c r="BD90" s="207">
        <v>26.81</v>
      </c>
      <c r="BE90" s="207">
        <v>0</v>
      </c>
      <c r="BF90" s="207">
        <v>0</v>
      </c>
      <c r="BG90" s="207">
        <v>0</v>
      </c>
      <c r="BH90" s="207">
        <v>0</v>
      </c>
      <c r="BI90" s="207">
        <v>0</v>
      </c>
      <c r="BJ90" s="8">
        <f t="shared" si="52"/>
        <v>26.81</v>
      </c>
      <c r="BL90" s="8">
        <f t="shared" si="53"/>
        <v>26.81</v>
      </c>
      <c r="BM90" s="8">
        <f t="shared" si="54"/>
        <v>26.81</v>
      </c>
      <c r="BN90" s="8">
        <f t="shared" si="55"/>
        <v>26.81</v>
      </c>
      <c r="BO90" s="8">
        <f t="shared" si="56"/>
        <v>26.81</v>
      </c>
      <c r="BP90" s="182">
        <f t="shared" si="57"/>
        <v>0</v>
      </c>
      <c r="BQ90" s="182">
        <f t="shared" si="58"/>
        <v>0</v>
      </c>
    </row>
    <row r="91" spans="1:69">
      <c r="A91" s="8" t="s">
        <v>133</v>
      </c>
      <c r="B91" s="15">
        <f>'[3]17'!B93</f>
        <v>320</v>
      </c>
      <c r="C91" s="16">
        <f>'[3]17'!C93</f>
        <v>0</v>
      </c>
      <c r="D91" s="16">
        <f>'[3]17'!D93</f>
        <v>0</v>
      </c>
      <c r="E91" s="16">
        <f>'[3]17'!E93</f>
        <v>0</v>
      </c>
      <c r="F91" s="16">
        <f>'[3]17'!F93</f>
        <v>640</v>
      </c>
      <c r="G91" s="16">
        <f>'[3]17'!G93</f>
        <v>0</v>
      </c>
      <c r="H91" s="17">
        <f t="shared" si="59"/>
        <v>960</v>
      </c>
      <c r="I91" s="15">
        <f>'[3]17'!J93</f>
        <v>270</v>
      </c>
      <c r="J91" s="16">
        <f>'[3]17'!K93</f>
        <v>0</v>
      </c>
      <c r="K91" s="16">
        <f>'[3]17'!L93</f>
        <v>0</v>
      </c>
      <c r="L91" s="16">
        <f>'[3]17'!M93</f>
        <v>0</v>
      </c>
      <c r="M91" s="16">
        <f>'[3]17'!N93</f>
        <v>0</v>
      </c>
      <c r="N91" s="16">
        <f>'[3]17'!O93</f>
        <v>0</v>
      </c>
      <c r="O91" s="17">
        <f t="shared" si="60"/>
        <v>270</v>
      </c>
      <c r="P91" s="18">
        <f>frq!C91</f>
        <v>1</v>
      </c>
      <c r="Q91" s="15">
        <f t="shared" si="33"/>
        <v>270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270</v>
      </c>
      <c r="X91" s="8">
        <f t="shared" si="36"/>
        <v>26.81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26.81</v>
      </c>
      <c r="AE91" s="8">
        <f t="shared" si="43"/>
        <v>26.81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26.81</v>
      </c>
      <c r="AL91" s="8">
        <f t="shared" si="35"/>
        <v>216.38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216.38</v>
      </c>
      <c r="AT91" s="8">
        <v>26.81</v>
      </c>
      <c r="AU91" s="8">
        <v>26.81</v>
      </c>
      <c r="AW91" s="207">
        <v>26.81</v>
      </c>
      <c r="AX91" s="207">
        <v>0</v>
      </c>
      <c r="AY91" s="207">
        <v>0</v>
      </c>
      <c r="AZ91" s="207">
        <v>0</v>
      </c>
      <c r="BA91" s="207">
        <v>0</v>
      </c>
      <c r="BB91" s="207">
        <v>0</v>
      </c>
      <c r="BC91" s="8">
        <f t="shared" si="51"/>
        <v>26.81</v>
      </c>
      <c r="BD91" s="207">
        <v>26.81</v>
      </c>
      <c r="BE91" s="207">
        <v>0</v>
      </c>
      <c r="BF91" s="207">
        <v>0</v>
      </c>
      <c r="BG91" s="207">
        <v>0</v>
      </c>
      <c r="BH91" s="207">
        <v>0</v>
      </c>
      <c r="BI91" s="207">
        <v>0</v>
      </c>
      <c r="BJ91" s="8">
        <f t="shared" si="52"/>
        <v>26.81</v>
      </c>
      <c r="BL91" s="8">
        <f t="shared" si="53"/>
        <v>26.81</v>
      </c>
      <c r="BM91" s="8">
        <f t="shared" si="54"/>
        <v>26.81</v>
      </c>
      <c r="BN91" s="8">
        <f t="shared" si="55"/>
        <v>26.81</v>
      </c>
      <c r="BO91" s="8">
        <f t="shared" si="56"/>
        <v>26.81</v>
      </c>
      <c r="BP91" s="182">
        <f t="shared" si="57"/>
        <v>0</v>
      </c>
      <c r="BQ91" s="182">
        <f t="shared" si="58"/>
        <v>0</v>
      </c>
    </row>
    <row r="92" spans="1:69">
      <c r="A92" s="8" t="s">
        <v>134</v>
      </c>
      <c r="B92" s="15">
        <f>'[3]17'!B94</f>
        <v>320</v>
      </c>
      <c r="C92" s="16">
        <f>'[3]17'!C94</f>
        <v>0</v>
      </c>
      <c r="D92" s="16">
        <f>'[3]17'!D94</f>
        <v>0</v>
      </c>
      <c r="E92" s="16">
        <f>'[3]17'!E94</f>
        <v>0</v>
      </c>
      <c r="F92" s="16">
        <f>'[3]17'!F94</f>
        <v>640</v>
      </c>
      <c r="G92" s="16">
        <f>'[3]17'!G94</f>
        <v>0</v>
      </c>
      <c r="H92" s="17">
        <f t="shared" si="59"/>
        <v>960</v>
      </c>
      <c r="I92" s="15">
        <f>'[3]17'!J94</f>
        <v>270</v>
      </c>
      <c r="J92" s="16">
        <f>'[3]17'!K94</f>
        <v>0</v>
      </c>
      <c r="K92" s="16">
        <f>'[3]17'!L94</f>
        <v>0</v>
      </c>
      <c r="L92" s="16">
        <f>'[3]17'!M94</f>
        <v>0</v>
      </c>
      <c r="M92" s="16">
        <f>'[3]17'!N94</f>
        <v>0</v>
      </c>
      <c r="N92" s="16">
        <f>'[3]17'!O94</f>
        <v>0</v>
      </c>
      <c r="O92" s="17">
        <f t="shared" si="60"/>
        <v>270</v>
      </c>
      <c r="P92" s="18">
        <f>frq!C92</f>
        <v>1</v>
      </c>
      <c r="Q92" s="15">
        <f t="shared" si="33"/>
        <v>270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270</v>
      </c>
      <c r="X92" s="8">
        <f t="shared" si="36"/>
        <v>26.81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26.81</v>
      </c>
      <c r="AE92" s="8">
        <f t="shared" si="43"/>
        <v>26.81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26.81</v>
      </c>
      <c r="AL92" s="8">
        <f t="shared" si="35"/>
        <v>216.38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216.38</v>
      </c>
      <c r="AT92" s="8">
        <v>26.81</v>
      </c>
      <c r="AU92" s="8">
        <v>26.81</v>
      </c>
      <c r="AW92" s="207">
        <v>26.81</v>
      </c>
      <c r="AX92" s="207">
        <v>0</v>
      </c>
      <c r="AY92" s="207">
        <v>0</v>
      </c>
      <c r="AZ92" s="207">
        <v>0</v>
      </c>
      <c r="BA92" s="207">
        <v>0</v>
      </c>
      <c r="BB92" s="207">
        <v>0</v>
      </c>
      <c r="BC92" s="8">
        <f t="shared" si="51"/>
        <v>26.81</v>
      </c>
      <c r="BD92" s="207">
        <v>26.81</v>
      </c>
      <c r="BE92" s="207">
        <v>0</v>
      </c>
      <c r="BF92" s="207">
        <v>0</v>
      </c>
      <c r="BG92" s="207">
        <v>0</v>
      </c>
      <c r="BH92" s="207">
        <v>0</v>
      </c>
      <c r="BI92" s="207">
        <v>0</v>
      </c>
      <c r="BJ92" s="8">
        <f t="shared" si="52"/>
        <v>26.81</v>
      </c>
      <c r="BL92" s="8">
        <f t="shared" si="53"/>
        <v>26.81</v>
      </c>
      <c r="BM92" s="8">
        <f t="shared" si="54"/>
        <v>26.81</v>
      </c>
      <c r="BN92" s="8">
        <f t="shared" si="55"/>
        <v>26.81</v>
      </c>
      <c r="BO92" s="8">
        <f t="shared" si="56"/>
        <v>26.81</v>
      </c>
      <c r="BP92" s="182">
        <f t="shared" si="57"/>
        <v>0</v>
      </c>
      <c r="BQ92" s="182">
        <f t="shared" si="58"/>
        <v>0</v>
      </c>
    </row>
    <row r="93" spans="1:69">
      <c r="A93" s="8" t="s">
        <v>135</v>
      </c>
      <c r="B93" s="15">
        <f>'[3]17'!B95</f>
        <v>320</v>
      </c>
      <c r="C93" s="16">
        <f>'[3]17'!C95</f>
        <v>0</v>
      </c>
      <c r="D93" s="16">
        <f>'[3]17'!D95</f>
        <v>0</v>
      </c>
      <c r="E93" s="16">
        <f>'[3]17'!E95</f>
        <v>0</v>
      </c>
      <c r="F93" s="16">
        <f>'[3]17'!F95</f>
        <v>640</v>
      </c>
      <c r="G93" s="16">
        <f>'[3]17'!G95</f>
        <v>0</v>
      </c>
      <c r="H93" s="17">
        <f t="shared" si="59"/>
        <v>960</v>
      </c>
      <c r="I93" s="15">
        <f>'[3]17'!J95</f>
        <v>270</v>
      </c>
      <c r="J93" s="16">
        <f>'[3]17'!K95</f>
        <v>0</v>
      </c>
      <c r="K93" s="16">
        <f>'[3]17'!L95</f>
        <v>0</v>
      </c>
      <c r="L93" s="16">
        <f>'[3]17'!M95</f>
        <v>0</v>
      </c>
      <c r="M93" s="16">
        <f>'[3]17'!N95</f>
        <v>0</v>
      </c>
      <c r="N93" s="16">
        <f>'[3]17'!O95</f>
        <v>0</v>
      </c>
      <c r="O93" s="17">
        <f t="shared" si="60"/>
        <v>270</v>
      </c>
      <c r="P93" s="18">
        <f>frq!C93</f>
        <v>1</v>
      </c>
      <c r="Q93" s="15">
        <f t="shared" si="33"/>
        <v>270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270</v>
      </c>
      <c r="X93" s="8">
        <f t="shared" si="36"/>
        <v>26.81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26.81</v>
      </c>
      <c r="AE93" s="8">
        <f t="shared" si="43"/>
        <v>26.81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26.81</v>
      </c>
      <c r="AL93" s="8">
        <f t="shared" si="35"/>
        <v>216.38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216.38</v>
      </c>
      <c r="AT93" s="8">
        <v>26.81</v>
      </c>
      <c r="AU93" s="8">
        <v>26.81</v>
      </c>
      <c r="AW93" s="207">
        <v>26.81</v>
      </c>
      <c r="AX93" s="207">
        <v>0</v>
      </c>
      <c r="AY93" s="207">
        <v>0</v>
      </c>
      <c r="AZ93" s="207">
        <v>0</v>
      </c>
      <c r="BA93" s="207">
        <v>0</v>
      </c>
      <c r="BB93" s="207">
        <v>0</v>
      </c>
      <c r="BC93" s="8">
        <f t="shared" si="51"/>
        <v>26.81</v>
      </c>
      <c r="BD93" s="207">
        <v>26.81</v>
      </c>
      <c r="BE93" s="207">
        <v>0</v>
      </c>
      <c r="BF93" s="207">
        <v>0</v>
      </c>
      <c r="BG93" s="207">
        <v>0</v>
      </c>
      <c r="BH93" s="207">
        <v>0</v>
      </c>
      <c r="BI93" s="207">
        <v>0</v>
      </c>
      <c r="BJ93" s="8">
        <f t="shared" si="52"/>
        <v>26.81</v>
      </c>
      <c r="BL93" s="8">
        <f t="shared" si="53"/>
        <v>26.81</v>
      </c>
      <c r="BM93" s="8">
        <f t="shared" si="54"/>
        <v>26.81</v>
      </c>
      <c r="BN93" s="8">
        <f t="shared" si="55"/>
        <v>26.81</v>
      </c>
      <c r="BO93" s="8">
        <f t="shared" si="56"/>
        <v>26.81</v>
      </c>
      <c r="BP93" s="182">
        <f t="shared" si="57"/>
        <v>0</v>
      </c>
      <c r="BQ93" s="182">
        <f t="shared" si="58"/>
        <v>0</v>
      </c>
    </row>
    <row r="94" spans="1:69">
      <c r="A94" s="8" t="s">
        <v>136</v>
      </c>
      <c r="B94" s="15">
        <f>'[3]17'!B96</f>
        <v>320</v>
      </c>
      <c r="C94" s="16">
        <f>'[3]17'!C96</f>
        <v>0</v>
      </c>
      <c r="D94" s="16">
        <f>'[3]17'!D96</f>
        <v>0</v>
      </c>
      <c r="E94" s="16">
        <f>'[3]17'!E96</f>
        <v>0</v>
      </c>
      <c r="F94" s="16">
        <f>'[3]17'!F96</f>
        <v>640</v>
      </c>
      <c r="G94" s="16">
        <f>'[3]17'!G96</f>
        <v>0</v>
      </c>
      <c r="H94" s="17">
        <f t="shared" si="59"/>
        <v>960</v>
      </c>
      <c r="I94" s="15">
        <f>'[3]17'!J96</f>
        <v>270</v>
      </c>
      <c r="J94" s="16">
        <f>'[3]17'!K96</f>
        <v>0</v>
      </c>
      <c r="K94" s="16">
        <f>'[3]17'!L96</f>
        <v>0</v>
      </c>
      <c r="L94" s="16">
        <f>'[3]17'!M96</f>
        <v>0</v>
      </c>
      <c r="M94" s="16">
        <f>'[3]17'!N96</f>
        <v>0</v>
      </c>
      <c r="N94" s="16">
        <f>'[3]17'!O96</f>
        <v>0</v>
      </c>
      <c r="O94" s="17">
        <f t="shared" si="60"/>
        <v>270</v>
      </c>
      <c r="P94" s="18">
        <f>frq!C94</f>
        <v>1</v>
      </c>
      <c r="Q94" s="15">
        <f t="shared" si="33"/>
        <v>270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270</v>
      </c>
      <c r="X94" s="8">
        <f t="shared" si="36"/>
        <v>26.81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26.81</v>
      </c>
      <c r="AE94" s="8">
        <f t="shared" si="43"/>
        <v>26.81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26.81</v>
      </c>
      <c r="AL94" s="8">
        <f t="shared" si="35"/>
        <v>216.38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216.38</v>
      </c>
      <c r="AT94" s="8">
        <v>26.81</v>
      </c>
      <c r="AU94" s="8">
        <v>26.81</v>
      </c>
      <c r="AW94" s="207">
        <v>26.81</v>
      </c>
      <c r="AX94" s="207">
        <v>0</v>
      </c>
      <c r="AY94" s="207">
        <v>0</v>
      </c>
      <c r="AZ94" s="207">
        <v>0</v>
      </c>
      <c r="BA94" s="207">
        <v>0</v>
      </c>
      <c r="BB94" s="207">
        <v>0</v>
      </c>
      <c r="BC94" s="8">
        <f t="shared" si="51"/>
        <v>26.81</v>
      </c>
      <c r="BD94" s="207">
        <v>26.81</v>
      </c>
      <c r="BE94" s="207">
        <v>0</v>
      </c>
      <c r="BF94" s="207">
        <v>0</v>
      </c>
      <c r="BG94" s="207">
        <v>0</v>
      </c>
      <c r="BH94" s="207">
        <v>0</v>
      </c>
      <c r="BI94" s="207">
        <v>0</v>
      </c>
      <c r="BJ94" s="8">
        <f t="shared" si="52"/>
        <v>26.81</v>
      </c>
      <c r="BL94" s="8">
        <f t="shared" si="53"/>
        <v>26.81</v>
      </c>
      <c r="BM94" s="8">
        <f t="shared" si="54"/>
        <v>26.81</v>
      </c>
      <c r="BN94" s="8">
        <f t="shared" si="55"/>
        <v>26.81</v>
      </c>
      <c r="BO94" s="8">
        <f t="shared" si="56"/>
        <v>26.81</v>
      </c>
      <c r="BP94" s="182">
        <f t="shared" si="57"/>
        <v>0</v>
      </c>
      <c r="BQ94" s="182">
        <f t="shared" si="58"/>
        <v>0</v>
      </c>
    </row>
    <row r="95" spans="1:69">
      <c r="A95" s="8" t="s">
        <v>137</v>
      </c>
      <c r="B95" s="15">
        <f>'[3]17'!B97</f>
        <v>320</v>
      </c>
      <c r="C95" s="16">
        <f>'[3]17'!C97</f>
        <v>0</v>
      </c>
      <c r="D95" s="16">
        <f>'[3]17'!D97</f>
        <v>0</v>
      </c>
      <c r="E95" s="16">
        <f>'[3]17'!E97</f>
        <v>0</v>
      </c>
      <c r="F95" s="16">
        <f>'[3]17'!F97</f>
        <v>640</v>
      </c>
      <c r="G95" s="16">
        <f>'[3]17'!G97</f>
        <v>0</v>
      </c>
      <c r="H95" s="17">
        <f t="shared" si="59"/>
        <v>960</v>
      </c>
      <c r="I95" s="15">
        <f>'[3]17'!J97</f>
        <v>270</v>
      </c>
      <c r="J95" s="16">
        <f>'[3]17'!K97</f>
        <v>0</v>
      </c>
      <c r="K95" s="16">
        <f>'[3]17'!L97</f>
        <v>0</v>
      </c>
      <c r="L95" s="16">
        <f>'[3]17'!M97</f>
        <v>0</v>
      </c>
      <c r="M95" s="16">
        <f>'[3]17'!N97</f>
        <v>0</v>
      </c>
      <c r="N95" s="16">
        <f>'[3]17'!O97</f>
        <v>0</v>
      </c>
      <c r="O95" s="17">
        <f t="shared" si="60"/>
        <v>270</v>
      </c>
      <c r="P95" s="18">
        <f>frq!C95</f>
        <v>1</v>
      </c>
      <c r="Q95" s="15">
        <f t="shared" si="33"/>
        <v>270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270</v>
      </c>
      <c r="X95" s="8">
        <f t="shared" si="36"/>
        <v>26.81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26.81</v>
      </c>
      <c r="AE95" s="8">
        <f t="shared" si="43"/>
        <v>26.81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26.81</v>
      </c>
      <c r="AL95" s="8">
        <f t="shared" si="35"/>
        <v>216.38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216.38</v>
      </c>
      <c r="AT95" s="8">
        <v>26.81</v>
      </c>
      <c r="AU95" s="8">
        <v>26.81</v>
      </c>
      <c r="AW95" s="207">
        <v>26.81</v>
      </c>
      <c r="AX95" s="207">
        <v>0</v>
      </c>
      <c r="AY95" s="207">
        <v>0</v>
      </c>
      <c r="AZ95" s="207">
        <v>0</v>
      </c>
      <c r="BA95" s="207">
        <v>0</v>
      </c>
      <c r="BB95" s="207">
        <v>0</v>
      </c>
      <c r="BC95" s="8">
        <f t="shared" si="51"/>
        <v>26.81</v>
      </c>
      <c r="BD95" s="207">
        <v>26.81</v>
      </c>
      <c r="BE95" s="207">
        <v>0</v>
      </c>
      <c r="BF95" s="207">
        <v>0</v>
      </c>
      <c r="BG95" s="207">
        <v>0</v>
      </c>
      <c r="BH95" s="207">
        <v>0</v>
      </c>
      <c r="BI95" s="207">
        <v>0</v>
      </c>
      <c r="BJ95" s="8">
        <f t="shared" si="52"/>
        <v>26.81</v>
      </c>
      <c r="BL95" s="8">
        <f t="shared" si="53"/>
        <v>26.81</v>
      </c>
      <c r="BM95" s="8">
        <f t="shared" si="54"/>
        <v>26.81</v>
      </c>
      <c r="BN95" s="8">
        <f t="shared" si="55"/>
        <v>26.81</v>
      </c>
      <c r="BO95" s="8">
        <f t="shared" si="56"/>
        <v>26.81</v>
      </c>
      <c r="BP95" s="182">
        <f t="shared" si="57"/>
        <v>0</v>
      </c>
      <c r="BQ95" s="182">
        <f t="shared" si="58"/>
        <v>0</v>
      </c>
    </row>
    <row r="96" spans="1:69">
      <c r="A96" s="8" t="s">
        <v>138</v>
      </c>
      <c r="B96" s="15">
        <f>'[3]17'!B98</f>
        <v>320</v>
      </c>
      <c r="C96" s="16">
        <f>'[3]17'!C98</f>
        <v>0</v>
      </c>
      <c r="D96" s="16">
        <f>'[3]17'!D98</f>
        <v>0</v>
      </c>
      <c r="E96" s="16">
        <f>'[3]17'!E98</f>
        <v>0</v>
      </c>
      <c r="F96" s="16">
        <f>'[3]17'!F98</f>
        <v>640</v>
      </c>
      <c r="G96" s="16">
        <f>'[3]17'!G98</f>
        <v>0</v>
      </c>
      <c r="H96" s="17">
        <f t="shared" si="59"/>
        <v>960</v>
      </c>
      <c r="I96" s="15">
        <f>'[3]17'!J98</f>
        <v>270</v>
      </c>
      <c r="J96" s="16">
        <f>'[3]17'!K98</f>
        <v>0</v>
      </c>
      <c r="K96" s="16">
        <f>'[3]17'!L98</f>
        <v>0</v>
      </c>
      <c r="L96" s="16">
        <f>'[3]17'!M98</f>
        <v>0</v>
      </c>
      <c r="M96" s="16">
        <f>'[3]17'!N98</f>
        <v>0</v>
      </c>
      <c r="N96" s="16">
        <f>'[3]17'!O98</f>
        <v>0</v>
      </c>
      <c r="O96" s="17">
        <f t="shared" si="60"/>
        <v>270</v>
      </c>
      <c r="P96" s="18">
        <f>frq!C96</f>
        <v>1</v>
      </c>
      <c r="Q96" s="15">
        <f t="shared" si="33"/>
        <v>270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270</v>
      </c>
      <c r="X96" s="8">
        <f t="shared" si="36"/>
        <v>26.81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26.81</v>
      </c>
      <c r="AE96" s="8">
        <f t="shared" si="43"/>
        <v>26.81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26.81</v>
      </c>
      <c r="AL96" s="8">
        <f t="shared" si="35"/>
        <v>216.38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216.38</v>
      </c>
      <c r="AT96" s="8">
        <v>26.81</v>
      </c>
      <c r="AU96" s="8">
        <v>26.81</v>
      </c>
      <c r="AW96" s="207">
        <v>26.81</v>
      </c>
      <c r="AX96" s="207">
        <v>0</v>
      </c>
      <c r="AY96" s="207">
        <v>0</v>
      </c>
      <c r="AZ96" s="207">
        <v>0</v>
      </c>
      <c r="BA96" s="207">
        <v>0</v>
      </c>
      <c r="BB96" s="207">
        <v>0</v>
      </c>
      <c r="BC96" s="8">
        <f t="shared" si="51"/>
        <v>26.81</v>
      </c>
      <c r="BD96" s="207">
        <v>26.81</v>
      </c>
      <c r="BE96" s="207">
        <v>0</v>
      </c>
      <c r="BF96" s="207">
        <v>0</v>
      </c>
      <c r="BG96" s="207">
        <v>0</v>
      </c>
      <c r="BH96" s="207">
        <v>0</v>
      </c>
      <c r="BI96" s="207">
        <v>0</v>
      </c>
      <c r="BJ96" s="8">
        <f t="shared" si="52"/>
        <v>26.81</v>
      </c>
      <c r="BL96" s="8">
        <f t="shared" si="53"/>
        <v>26.81</v>
      </c>
      <c r="BM96" s="8">
        <f t="shared" si="54"/>
        <v>26.81</v>
      </c>
      <c r="BN96" s="8">
        <f t="shared" si="55"/>
        <v>26.81</v>
      </c>
      <c r="BO96" s="8">
        <f t="shared" si="56"/>
        <v>26.81</v>
      </c>
      <c r="BP96" s="182">
        <f t="shared" si="57"/>
        <v>0</v>
      </c>
      <c r="BQ96" s="182">
        <f t="shared" si="58"/>
        <v>0</v>
      </c>
    </row>
    <row r="97" spans="1:69">
      <c r="A97" s="8" t="s">
        <v>139</v>
      </c>
      <c r="B97" s="15">
        <f>'[3]17'!B99</f>
        <v>320</v>
      </c>
      <c r="C97" s="16">
        <f>'[3]17'!C99</f>
        <v>0</v>
      </c>
      <c r="D97" s="16">
        <f>'[3]17'!D99</f>
        <v>0</v>
      </c>
      <c r="E97" s="16">
        <f>'[3]17'!E99</f>
        <v>0</v>
      </c>
      <c r="F97" s="16">
        <f>'[3]17'!F99</f>
        <v>640</v>
      </c>
      <c r="G97" s="16">
        <f>'[3]17'!G99</f>
        <v>0</v>
      </c>
      <c r="H97" s="17">
        <f t="shared" si="59"/>
        <v>960</v>
      </c>
      <c r="I97" s="15">
        <f>'[3]17'!J99</f>
        <v>270</v>
      </c>
      <c r="J97" s="16">
        <f>'[3]17'!K99</f>
        <v>0</v>
      </c>
      <c r="K97" s="16">
        <f>'[3]17'!L99</f>
        <v>0</v>
      </c>
      <c r="L97" s="16">
        <f>'[3]17'!M99</f>
        <v>0</v>
      </c>
      <c r="M97" s="16">
        <f>'[3]17'!N99</f>
        <v>0</v>
      </c>
      <c r="N97" s="16">
        <f>'[3]17'!O99</f>
        <v>0</v>
      </c>
      <c r="O97" s="17">
        <f t="shared" si="60"/>
        <v>270</v>
      </c>
      <c r="P97" s="18">
        <f>frq!C97</f>
        <v>1</v>
      </c>
      <c r="Q97" s="15">
        <f t="shared" si="33"/>
        <v>270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270</v>
      </c>
      <c r="X97" s="8">
        <f t="shared" si="36"/>
        <v>26.81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26.81</v>
      </c>
      <c r="AE97" s="8">
        <f t="shared" si="43"/>
        <v>26.81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26.81</v>
      </c>
      <c r="AL97" s="8">
        <f t="shared" si="35"/>
        <v>216.38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216.38</v>
      </c>
      <c r="AT97" s="8">
        <v>26.81</v>
      </c>
      <c r="AU97" s="8">
        <v>26.81</v>
      </c>
      <c r="AW97" s="207">
        <v>26.81</v>
      </c>
      <c r="AX97" s="207">
        <v>0</v>
      </c>
      <c r="AY97" s="207">
        <v>0</v>
      </c>
      <c r="AZ97" s="207">
        <v>0</v>
      </c>
      <c r="BA97" s="207">
        <v>0</v>
      </c>
      <c r="BB97" s="207">
        <v>0</v>
      </c>
      <c r="BC97" s="8">
        <f t="shared" si="51"/>
        <v>26.81</v>
      </c>
      <c r="BD97" s="207">
        <v>26.81</v>
      </c>
      <c r="BE97" s="207">
        <v>0</v>
      </c>
      <c r="BF97" s="207">
        <v>0</v>
      </c>
      <c r="BG97" s="207">
        <v>0</v>
      </c>
      <c r="BH97" s="207">
        <v>0</v>
      </c>
      <c r="BI97" s="207">
        <v>0</v>
      </c>
      <c r="BJ97" s="8">
        <f t="shared" si="52"/>
        <v>26.81</v>
      </c>
      <c r="BL97" s="8">
        <f t="shared" si="53"/>
        <v>26.81</v>
      </c>
      <c r="BM97" s="8">
        <f t="shared" si="54"/>
        <v>26.81</v>
      </c>
      <c r="BN97" s="8">
        <f t="shared" si="55"/>
        <v>26.81</v>
      </c>
      <c r="BO97" s="8">
        <f t="shared" si="56"/>
        <v>26.81</v>
      </c>
      <c r="BP97" s="182">
        <f t="shared" si="57"/>
        <v>0</v>
      </c>
      <c r="BQ97" s="182">
        <f t="shared" si="58"/>
        <v>0</v>
      </c>
    </row>
    <row r="98" spans="1:69">
      <c r="A98" s="8" t="s">
        <v>140</v>
      </c>
      <c r="B98" s="15">
        <f>'[3]17'!B100</f>
        <v>320</v>
      </c>
      <c r="C98" s="16">
        <f>'[3]17'!C100</f>
        <v>0</v>
      </c>
      <c r="D98" s="16">
        <f>'[3]17'!D100</f>
        <v>0</v>
      </c>
      <c r="E98" s="16">
        <f>'[3]17'!E100</f>
        <v>0</v>
      </c>
      <c r="F98" s="16">
        <f>'[3]17'!F100</f>
        <v>640</v>
      </c>
      <c r="G98" s="16">
        <f>'[3]17'!G100</f>
        <v>0</v>
      </c>
      <c r="H98" s="17">
        <f t="shared" si="59"/>
        <v>960</v>
      </c>
      <c r="I98" s="15">
        <f>'[3]17'!J100</f>
        <v>270</v>
      </c>
      <c r="J98" s="16">
        <f>'[3]17'!K100</f>
        <v>0</v>
      </c>
      <c r="K98" s="16">
        <f>'[3]17'!L100</f>
        <v>0</v>
      </c>
      <c r="L98" s="16">
        <f>'[3]17'!M100</f>
        <v>0</v>
      </c>
      <c r="M98" s="16">
        <f>'[3]17'!N100</f>
        <v>0</v>
      </c>
      <c r="N98" s="16">
        <f>'[3]17'!O100</f>
        <v>0</v>
      </c>
      <c r="O98" s="17">
        <f t="shared" si="60"/>
        <v>270</v>
      </c>
      <c r="P98" s="18">
        <f>frq!C98</f>
        <v>1</v>
      </c>
      <c r="Q98" s="15">
        <f t="shared" si="33"/>
        <v>270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270</v>
      </c>
      <c r="X98" s="8">
        <f t="shared" si="36"/>
        <v>26.81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26.81</v>
      </c>
      <c r="AE98" s="8">
        <f t="shared" si="43"/>
        <v>26.81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26.81</v>
      </c>
      <c r="AL98" s="8">
        <f t="shared" si="35"/>
        <v>216.38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216.38</v>
      </c>
      <c r="AT98" s="8">
        <v>26.81</v>
      </c>
      <c r="AU98" s="8">
        <v>26.81</v>
      </c>
      <c r="AW98" s="207">
        <v>26.81</v>
      </c>
      <c r="AX98" s="207">
        <v>0</v>
      </c>
      <c r="AY98" s="207">
        <v>0</v>
      </c>
      <c r="AZ98" s="207">
        <v>0</v>
      </c>
      <c r="BA98" s="207">
        <v>0</v>
      </c>
      <c r="BB98" s="207">
        <v>0</v>
      </c>
      <c r="BC98" s="8">
        <f t="shared" si="51"/>
        <v>26.81</v>
      </c>
      <c r="BD98" s="207">
        <v>26.81</v>
      </c>
      <c r="BE98" s="207">
        <v>0</v>
      </c>
      <c r="BF98" s="207">
        <v>0</v>
      </c>
      <c r="BG98" s="207">
        <v>0</v>
      </c>
      <c r="BH98" s="207">
        <v>0</v>
      </c>
      <c r="BI98" s="207">
        <v>0</v>
      </c>
      <c r="BJ98" s="8">
        <f t="shared" si="52"/>
        <v>26.81</v>
      </c>
      <c r="BL98" s="8">
        <f t="shared" si="53"/>
        <v>26.81</v>
      </c>
      <c r="BM98" s="8">
        <f t="shared" si="54"/>
        <v>26.81</v>
      </c>
      <c r="BN98" s="8">
        <f t="shared" si="55"/>
        <v>26.81</v>
      </c>
      <c r="BO98" s="8">
        <f t="shared" si="56"/>
        <v>26.81</v>
      </c>
      <c r="BP98" s="182">
        <f t="shared" si="57"/>
        <v>0</v>
      </c>
      <c r="BQ98" s="182">
        <f t="shared" si="58"/>
        <v>0</v>
      </c>
    </row>
    <row r="99" spans="1:69">
      <c r="A99" s="8" t="s">
        <v>175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15.24</v>
      </c>
      <c r="G99" s="15">
        <f t="shared" si="62"/>
        <v>0</v>
      </c>
      <c r="H99" s="15">
        <f t="shared" si="62"/>
        <v>22.92</v>
      </c>
      <c r="I99" s="15">
        <f t="shared" si="62"/>
        <v>6.5143100000000009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6.5143100000000009</v>
      </c>
      <c r="P99" s="15">
        <f t="shared" si="62"/>
        <v>2.4E-2</v>
      </c>
      <c r="Q99" s="15">
        <f t="shared" si="62"/>
        <v>6.5143100000000009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6.5143100000000009</v>
      </c>
      <c r="X99" s="15">
        <f t="shared" si="62"/>
        <v>0.67246999999999979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0.67246999999999979</v>
      </c>
      <c r="AE99" s="15">
        <f t="shared" si="62"/>
        <v>0.46316750000000012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0.46316750000000012</v>
      </c>
      <c r="AL99" s="15">
        <f t="shared" si="62"/>
        <v>5.3786725000000049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5.3786725000000049</v>
      </c>
      <c r="AS99" s="15">
        <f t="shared" si="62"/>
        <v>0</v>
      </c>
      <c r="AT99" s="15">
        <f t="shared" si="62"/>
        <v>0.67831749999999991</v>
      </c>
      <c r="AU99" s="15">
        <f t="shared" si="62"/>
        <v>0.48949750000000031</v>
      </c>
      <c r="AV99" s="15">
        <f t="shared" si="62"/>
        <v>0</v>
      </c>
      <c r="AW99" s="15">
        <f t="shared" si="62"/>
        <v>0.67246999999999979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0.67246999999999979</v>
      </c>
      <c r="BD99" s="15">
        <f t="shared" si="62"/>
        <v>0.46316750000000012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0.46316750000000012</v>
      </c>
      <c r="BK99" s="15"/>
      <c r="BL99" s="15">
        <f t="shared" si="63"/>
        <v>0.67831749999999991</v>
      </c>
      <c r="BM99" s="15">
        <f t="shared" si="63"/>
        <v>0.48949750000000031</v>
      </c>
      <c r="BN99" s="15">
        <f t="shared" si="63"/>
        <v>0.67246999999999979</v>
      </c>
      <c r="BO99" s="15">
        <f t="shared" si="63"/>
        <v>0.46316750000000012</v>
      </c>
      <c r="BP99" s="15">
        <f t="shared" si="63"/>
        <v>5.8474999999999985E-3</v>
      </c>
      <c r="BQ99" s="15">
        <f t="shared" si="63"/>
        <v>2.6330000000000006E-2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Allocation!A2</f>
        <v>44882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74" customWidth="1"/>
    <col min="3" max="3" width="13.42578125" style="174" bestFit="1" customWidth="1"/>
    <col min="4" max="4" width="15.42578125" style="174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Allocation!A2</f>
        <v>44882</v>
      </c>
      <c r="B1" s="80" t="s">
        <v>369</v>
      </c>
      <c r="C1" s="80" t="s">
        <v>369</v>
      </c>
      <c r="D1" s="80" t="s">
        <v>369</v>
      </c>
      <c r="E1" s="173"/>
      <c r="F1" s="173"/>
      <c r="G1" s="173"/>
      <c r="H1" s="174"/>
    </row>
    <row r="2" spans="1:8">
      <c r="A2" s="8" t="s">
        <v>164</v>
      </c>
      <c r="B2" s="174" t="s">
        <v>370</v>
      </c>
      <c r="C2" s="174" t="s">
        <v>371</v>
      </c>
      <c r="D2" s="174" t="s">
        <v>372</v>
      </c>
    </row>
    <row r="3" spans="1:8">
      <c r="A3" s="8" t="s">
        <v>45</v>
      </c>
      <c r="B3" s="170">
        <v>0</v>
      </c>
      <c r="C3" s="170">
        <v>0</v>
      </c>
      <c r="D3" s="170">
        <v>0</v>
      </c>
    </row>
    <row r="4" spans="1:8">
      <c r="A4" s="8" t="s">
        <v>46</v>
      </c>
      <c r="B4" s="170">
        <v>0</v>
      </c>
      <c r="C4" s="170">
        <v>0</v>
      </c>
      <c r="D4" s="170">
        <v>0</v>
      </c>
    </row>
    <row r="5" spans="1:8">
      <c r="A5" s="8" t="s">
        <v>47</v>
      </c>
      <c r="B5" s="170">
        <v>0</v>
      </c>
      <c r="C5" s="170">
        <v>0</v>
      </c>
      <c r="D5" s="170">
        <v>0</v>
      </c>
    </row>
    <row r="6" spans="1:8">
      <c r="A6" s="8" t="s">
        <v>48</v>
      </c>
      <c r="B6" s="170">
        <v>0</v>
      </c>
      <c r="C6" s="170">
        <v>0</v>
      </c>
      <c r="D6" s="170">
        <v>0</v>
      </c>
    </row>
    <row r="7" spans="1:8">
      <c r="A7" s="8" t="s">
        <v>49</v>
      </c>
      <c r="B7" s="170">
        <v>0</v>
      </c>
      <c r="C7" s="170">
        <v>0</v>
      </c>
      <c r="D7" s="170">
        <v>0</v>
      </c>
    </row>
    <row r="8" spans="1:8">
      <c r="A8" s="8" t="s">
        <v>50</v>
      </c>
      <c r="B8" s="170">
        <v>0</v>
      </c>
      <c r="C8" s="170">
        <v>0</v>
      </c>
      <c r="D8" s="170">
        <v>0</v>
      </c>
    </row>
    <row r="9" spans="1:8">
      <c r="A9" s="8" t="s">
        <v>51</v>
      </c>
      <c r="B9" s="170">
        <v>0</v>
      </c>
      <c r="C9" s="170">
        <v>0</v>
      </c>
      <c r="D9" s="170">
        <v>0</v>
      </c>
    </row>
    <row r="10" spans="1:8">
      <c r="A10" s="8" t="s">
        <v>52</v>
      </c>
      <c r="B10" s="170">
        <v>0</v>
      </c>
      <c r="C10" s="170">
        <v>0</v>
      </c>
      <c r="D10" s="170">
        <v>0</v>
      </c>
    </row>
    <row r="11" spans="1:8">
      <c r="A11" s="8" t="s">
        <v>53</v>
      </c>
      <c r="B11" s="170">
        <v>0</v>
      </c>
      <c r="C11" s="170">
        <v>0</v>
      </c>
      <c r="D11" s="170">
        <v>0</v>
      </c>
    </row>
    <row r="12" spans="1:8">
      <c r="A12" s="8" t="s">
        <v>54</v>
      </c>
      <c r="B12" s="170">
        <v>0</v>
      </c>
      <c r="C12" s="170">
        <v>0</v>
      </c>
      <c r="D12" s="170">
        <v>0</v>
      </c>
    </row>
    <row r="13" spans="1:8">
      <c r="A13" s="8" t="s">
        <v>55</v>
      </c>
      <c r="B13" s="170">
        <v>0</v>
      </c>
      <c r="C13" s="170">
        <v>0</v>
      </c>
      <c r="D13" s="170">
        <v>0</v>
      </c>
    </row>
    <row r="14" spans="1:8">
      <c r="A14" s="8" t="s">
        <v>56</v>
      </c>
      <c r="B14" s="170">
        <v>0</v>
      </c>
      <c r="C14" s="170">
        <v>0</v>
      </c>
      <c r="D14" s="170">
        <v>0</v>
      </c>
    </row>
    <row r="15" spans="1:8">
      <c r="A15" s="8" t="s">
        <v>57</v>
      </c>
      <c r="B15" s="170">
        <v>0</v>
      </c>
      <c r="C15" s="170">
        <v>0</v>
      </c>
      <c r="D15" s="170">
        <v>0</v>
      </c>
    </row>
    <row r="16" spans="1:8">
      <c r="A16" s="8" t="s">
        <v>58</v>
      </c>
      <c r="B16" s="170">
        <v>0</v>
      </c>
      <c r="C16" s="170">
        <v>0</v>
      </c>
      <c r="D16" s="170">
        <v>0</v>
      </c>
    </row>
    <row r="17" spans="1:4">
      <c r="A17" s="8" t="s">
        <v>59</v>
      </c>
      <c r="B17" s="170">
        <v>0</v>
      </c>
      <c r="C17" s="170">
        <v>0</v>
      </c>
      <c r="D17" s="170">
        <v>0</v>
      </c>
    </row>
    <row r="18" spans="1:4">
      <c r="A18" s="8" t="s">
        <v>60</v>
      </c>
      <c r="B18" s="170">
        <v>0</v>
      </c>
      <c r="C18" s="170">
        <v>0</v>
      </c>
      <c r="D18" s="170">
        <v>0</v>
      </c>
    </row>
    <row r="19" spans="1:4">
      <c r="A19" s="8" t="s">
        <v>61</v>
      </c>
      <c r="B19" s="170">
        <v>0</v>
      </c>
      <c r="C19" s="170">
        <v>0</v>
      </c>
      <c r="D19" s="170">
        <v>0</v>
      </c>
    </row>
    <row r="20" spans="1:4">
      <c r="A20" s="8" t="s">
        <v>62</v>
      </c>
      <c r="B20" s="170">
        <v>0</v>
      </c>
      <c r="C20" s="170">
        <v>0</v>
      </c>
      <c r="D20" s="170">
        <v>0</v>
      </c>
    </row>
    <row r="21" spans="1:4">
      <c r="A21" s="8" t="s">
        <v>63</v>
      </c>
      <c r="B21" s="170">
        <v>0</v>
      </c>
      <c r="C21" s="170">
        <v>0</v>
      </c>
      <c r="D21" s="170">
        <v>0</v>
      </c>
    </row>
    <row r="22" spans="1:4">
      <c r="A22" s="8" t="s">
        <v>64</v>
      </c>
      <c r="B22" s="170">
        <v>0</v>
      </c>
      <c r="C22" s="170">
        <v>0</v>
      </c>
      <c r="D22" s="170">
        <v>0</v>
      </c>
    </row>
    <row r="23" spans="1:4">
      <c r="A23" s="8" t="s">
        <v>65</v>
      </c>
      <c r="B23" s="170">
        <v>0</v>
      </c>
      <c r="C23" s="170">
        <v>0</v>
      </c>
      <c r="D23" s="170">
        <v>0</v>
      </c>
    </row>
    <row r="24" spans="1:4">
      <c r="A24" s="8" t="s">
        <v>66</v>
      </c>
      <c r="B24" s="170">
        <v>0</v>
      </c>
      <c r="C24" s="170">
        <v>0</v>
      </c>
      <c r="D24" s="170">
        <v>0</v>
      </c>
    </row>
    <row r="25" spans="1:4">
      <c r="A25" s="8" t="s">
        <v>67</v>
      </c>
      <c r="B25" s="170">
        <v>0</v>
      </c>
      <c r="C25" s="170">
        <v>0</v>
      </c>
      <c r="D25" s="170">
        <v>0</v>
      </c>
    </row>
    <row r="26" spans="1:4">
      <c r="A26" s="8" t="s">
        <v>68</v>
      </c>
      <c r="B26" s="170">
        <v>0</v>
      </c>
      <c r="C26" s="170">
        <v>0</v>
      </c>
      <c r="D26" s="170">
        <v>0</v>
      </c>
    </row>
    <row r="27" spans="1:4">
      <c r="A27" s="8" t="s">
        <v>69</v>
      </c>
      <c r="B27" s="170">
        <v>0</v>
      </c>
      <c r="C27" s="170">
        <v>0</v>
      </c>
      <c r="D27" s="170">
        <v>0</v>
      </c>
    </row>
    <row r="28" spans="1:4">
      <c r="A28" s="8" t="s">
        <v>70</v>
      </c>
      <c r="B28" s="170">
        <v>0</v>
      </c>
      <c r="C28" s="170">
        <v>0</v>
      </c>
      <c r="D28" s="170">
        <v>0</v>
      </c>
    </row>
    <row r="29" spans="1:4">
      <c r="A29" s="8" t="s">
        <v>71</v>
      </c>
      <c r="B29" s="170">
        <v>0</v>
      </c>
      <c r="C29" s="170">
        <v>0</v>
      </c>
      <c r="D29" s="170">
        <v>0</v>
      </c>
    </row>
    <row r="30" spans="1:4">
      <c r="A30" s="8" t="s">
        <v>72</v>
      </c>
      <c r="B30" s="170">
        <v>0</v>
      </c>
      <c r="C30" s="170">
        <v>0</v>
      </c>
      <c r="D30" s="170">
        <v>0</v>
      </c>
    </row>
    <row r="31" spans="1:4">
      <c r="A31" s="8" t="s">
        <v>73</v>
      </c>
      <c r="B31" s="170">
        <v>0</v>
      </c>
      <c r="C31" s="170">
        <v>0</v>
      </c>
      <c r="D31" s="170">
        <v>0</v>
      </c>
    </row>
    <row r="32" spans="1:4">
      <c r="A32" s="8" t="s">
        <v>74</v>
      </c>
      <c r="B32" s="170">
        <v>0</v>
      </c>
      <c r="C32" s="170">
        <v>0</v>
      </c>
      <c r="D32" s="170">
        <v>0</v>
      </c>
    </row>
    <row r="33" spans="1:4">
      <c r="A33" s="8" t="s">
        <v>75</v>
      </c>
      <c r="B33" s="170">
        <v>0</v>
      </c>
      <c r="C33" s="170">
        <v>0</v>
      </c>
      <c r="D33" s="170">
        <v>0</v>
      </c>
    </row>
    <row r="34" spans="1:4">
      <c r="A34" s="8" t="s">
        <v>76</v>
      </c>
      <c r="B34" s="170">
        <v>0</v>
      </c>
      <c r="C34" s="170">
        <v>0</v>
      </c>
      <c r="D34" s="170">
        <v>0</v>
      </c>
    </row>
    <row r="35" spans="1:4">
      <c r="A35" s="8" t="s">
        <v>77</v>
      </c>
      <c r="B35" s="170">
        <v>0</v>
      </c>
      <c r="C35" s="170">
        <v>0</v>
      </c>
      <c r="D35" s="170">
        <v>0</v>
      </c>
    </row>
    <row r="36" spans="1:4">
      <c r="A36" s="8" t="s">
        <v>78</v>
      </c>
      <c r="B36" s="170">
        <v>0</v>
      </c>
      <c r="C36" s="170">
        <v>0</v>
      </c>
      <c r="D36" s="170">
        <v>0</v>
      </c>
    </row>
    <row r="37" spans="1:4">
      <c r="A37" s="8" t="s">
        <v>79</v>
      </c>
      <c r="B37" s="170">
        <v>0</v>
      </c>
      <c r="C37" s="170">
        <v>0</v>
      </c>
      <c r="D37" s="170">
        <v>0</v>
      </c>
    </row>
    <row r="38" spans="1:4">
      <c r="A38" s="8" t="s">
        <v>80</v>
      </c>
      <c r="B38" s="170">
        <v>0</v>
      </c>
      <c r="C38" s="170">
        <v>0</v>
      </c>
      <c r="D38" s="170">
        <v>0</v>
      </c>
    </row>
    <row r="39" spans="1:4">
      <c r="A39" s="8" t="s">
        <v>81</v>
      </c>
      <c r="B39" s="170">
        <v>0</v>
      </c>
      <c r="C39" s="170">
        <v>0</v>
      </c>
      <c r="D39" s="170">
        <v>0</v>
      </c>
    </row>
    <row r="40" spans="1:4">
      <c r="A40" s="8" t="s">
        <v>82</v>
      </c>
      <c r="B40" s="170">
        <v>0</v>
      </c>
      <c r="C40" s="170">
        <v>0</v>
      </c>
      <c r="D40" s="170">
        <v>0</v>
      </c>
    </row>
    <row r="41" spans="1:4">
      <c r="A41" s="8" t="s">
        <v>83</v>
      </c>
      <c r="B41" s="170">
        <v>0</v>
      </c>
      <c r="C41" s="170">
        <v>0</v>
      </c>
      <c r="D41" s="170">
        <v>0</v>
      </c>
    </row>
    <row r="42" spans="1:4">
      <c r="A42" s="8" t="s">
        <v>84</v>
      </c>
      <c r="B42" s="170">
        <v>0</v>
      </c>
      <c r="C42" s="170">
        <v>0</v>
      </c>
      <c r="D42" s="170">
        <v>0</v>
      </c>
    </row>
    <row r="43" spans="1:4">
      <c r="A43" s="8" t="s">
        <v>85</v>
      </c>
      <c r="B43" s="170">
        <v>0</v>
      </c>
      <c r="C43" s="170">
        <v>0</v>
      </c>
      <c r="D43" s="170">
        <v>0</v>
      </c>
    </row>
    <row r="44" spans="1:4">
      <c r="A44" s="8" t="s">
        <v>86</v>
      </c>
      <c r="B44" s="170">
        <v>0</v>
      </c>
      <c r="C44" s="170">
        <v>0</v>
      </c>
      <c r="D44" s="170">
        <v>0</v>
      </c>
    </row>
    <row r="45" spans="1:4">
      <c r="A45" s="8" t="s">
        <v>87</v>
      </c>
      <c r="B45" s="170">
        <v>0</v>
      </c>
      <c r="C45" s="170">
        <v>0</v>
      </c>
      <c r="D45" s="170">
        <v>0</v>
      </c>
    </row>
    <row r="46" spans="1:4">
      <c r="A46" s="8" t="s">
        <v>88</v>
      </c>
      <c r="B46" s="170">
        <v>0</v>
      </c>
      <c r="C46" s="170">
        <v>0</v>
      </c>
      <c r="D46" s="170">
        <v>0</v>
      </c>
    </row>
    <row r="47" spans="1:4">
      <c r="A47" s="8" t="s">
        <v>89</v>
      </c>
      <c r="B47" s="170">
        <v>0</v>
      </c>
      <c r="C47" s="170">
        <v>0</v>
      </c>
      <c r="D47" s="170">
        <v>0</v>
      </c>
    </row>
    <row r="48" spans="1:4">
      <c r="A48" s="8" t="s">
        <v>90</v>
      </c>
      <c r="B48" s="170">
        <v>0</v>
      </c>
      <c r="C48" s="170">
        <v>0</v>
      </c>
      <c r="D48" s="170">
        <v>0</v>
      </c>
    </row>
    <row r="49" spans="1:4">
      <c r="A49" s="8" t="s">
        <v>91</v>
      </c>
      <c r="B49" s="170">
        <v>0</v>
      </c>
      <c r="C49" s="170">
        <v>0</v>
      </c>
      <c r="D49" s="170">
        <v>0</v>
      </c>
    </row>
    <row r="50" spans="1:4">
      <c r="A50" s="8" t="s">
        <v>92</v>
      </c>
      <c r="B50" s="170">
        <v>0</v>
      </c>
      <c r="C50" s="170">
        <v>0</v>
      </c>
      <c r="D50" s="170">
        <v>0</v>
      </c>
    </row>
    <row r="51" spans="1:4">
      <c r="A51" s="8" t="s">
        <v>93</v>
      </c>
      <c r="B51" s="170">
        <v>0</v>
      </c>
      <c r="C51" s="170">
        <v>0</v>
      </c>
      <c r="D51" s="170">
        <v>0</v>
      </c>
    </row>
    <row r="52" spans="1:4">
      <c r="A52" s="8" t="s">
        <v>94</v>
      </c>
      <c r="B52" s="170">
        <v>0</v>
      </c>
      <c r="C52" s="170">
        <v>0</v>
      </c>
      <c r="D52" s="170">
        <v>0</v>
      </c>
    </row>
    <row r="53" spans="1:4">
      <c r="A53" s="8" t="s">
        <v>95</v>
      </c>
      <c r="B53" s="170">
        <v>0</v>
      </c>
      <c r="C53" s="170">
        <v>0</v>
      </c>
      <c r="D53" s="170">
        <v>0</v>
      </c>
    </row>
    <row r="54" spans="1:4">
      <c r="A54" s="8" t="s">
        <v>96</v>
      </c>
      <c r="B54" s="170">
        <v>0</v>
      </c>
      <c r="C54" s="170">
        <v>0</v>
      </c>
      <c r="D54" s="170">
        <v>0</v>
      </c>
    </row>
    <row r="55" spans="1:4">
      <c r="A55" s="8" t="s">
        <v>97</v>
      </c>
      <c r="B55" s="170">
        <v>0</v>
      </c>
      <c r="C55" s="170">
        <v>0</v>
      </c>
      <c r="D55" s="170">
        <v>0</v>
      </c>
    </row>
    <row r="56" spans="1:4">
      <c r="A56" s="8" t="s">
        <v>98</v>
      </c>
      <c r="B56" s="170">
        <v>0</v>
      </c>
      <c r="C56" s="170">
        <v>0</v>
      </c>
      <c r="D56" s="170">
        <v>0</v>
      </c>
    </row>
    <row r="57" spans="1:4">
      <c r="A57" s="8" t="s">
        <v>99</v>
      </c>
      <c r="B57" s="170">
        <v>0</v>
      </c>
      <c r="C57" s="170">
        <v>0</v>
      </c>
      <c r="D57" s="170">
        <v>0</v>
      </c>
    </row>
    <row r="58" spans="1:4">
      <c r="A58" s="8" t="s">
        <v>100</v>
      </c>
      <c r="B58" s="170">
        <v>0</v>
      </c>
      <c r="C58" s="170">
        <v>0</v>
      </c>
      <c r="D58" s="170">
        <v>0</v>
      </c>
    </row>
    <row r="59" spans="1:4">
      <c r="A59" s="8" t="s">
        <v>101</v>
      </c>
      <c r="B59" s="170">
        <v>0</v>
      </c>
      <c r="C59" s="170">
        <v>0</v>
      </c>
      <c r="D59" s="170">
        <v>0</v>
      </c>
    </row>
    <row r="60" spans="1:4">
      <c r="A60" s="8" t="s">
        <v>102</v>
      </c>
      <c r="B60" s="170">
        <v>0</v>
      </c>
      <c r="C60" s="170">
        <v>0</v>
      </c>
      <c r="D60" s="170">
        <v>0</v>
      </c>
    </row>
    <row r="61" spans="1:4">
      <c r="A61" s="8" t="s">
        <v>103</v>
      </c>
      <c r="B61" s="170">
        <v>0</v>
      </c>
      <c r="C61" s="170">
        <v>0</v>
      </c>
      <c r="D61" s="170">
        <v>0</v>
      </c>
    </row>
    <row r="62" spans="1:4">
      <c r="A62" s="8" t="s">
        <v>104</v>
      </c>
      <c r="B62" s="170">
        <v>0</v>
      </c>
      <c r="C62" s="170">
        <v>0</v>
      </c>
      <c r="D62" s="170">
        <v>0</v>
      </c>
    </row>
    <row r="63" spans="1:4">
      <c r="A63" s="8" t="s">
        <v>105</v>
      </c>
      <c r="B63" s="170">
        <v>0</v>
      </c>
      <c r="C63" s="170">
        <v>0</v>
      </c>
      <c r="D63" s="170">
        <v>0</v>
      </c>
    </row>
    <row r="64" spans="1:4">
      <c r="A64" s="8" t="s">
        <v>106</v>
      </c>
      <c r="B64" s="170">
        <v>0</v>
      </c>
      <c r="C64" s="170">
        <v>0</v>
      </c>
      <c r="D64" s="170">
        <v>0</v>
      </c>
    </row>
    <row r="65" spans="1:4">
      <c r="A65" s="8" t="s">
        <v>107</v>
      </c>
      <c r="B65" s="170">
        <v>0</v>
      </c>
      <c r="C65" s="170">
        <v>0</v>
      </c>
      <c r="D65" s="170">
        <v>0</v>
      </c>
    </row>
    <row r="66" spans="1:4">
      <c r="A66" s="8" t="s">
        <v>108</v>
      </c>
      <c r="B66" s="170">
        <v>0</v>
      </c>
      <c r="C66" s="170">
        <v>0</v>
      </c>
      <c r="D66" s="170">
        <v>0</v>
      </c>
    </row>
    <row r="67" spans="1:4">
      <c r="A67" s="8" t="s">
        <v>109</v>
      </c>
      <c r="B67" s="170">
        <v>0</v>
      </c>
      <c r="C67" s="170">
        <v>0</v>
      </c>
      <c r="D67" s="170">
        <v>0</v>
      </c>
    </row>
    <row r="68" spans="1:4">
      <c r="A68" s="8" t="s">
        <v>110</v>
      </c>
      <c r="B68" s="170">
        <v>0</v>
      </c>
      <c r="C68" s="170">
        <v>0</v>
      </c>
      <c r="D68" s="170">
        <v>0</v>
      </c>
    </row>
    <row r="69" spans="1:4">
      <c r="A69" s="8" t="s">
        <v>111</v>
      </c>
      <c r="B69" s="170">
        <v>0</v>
      </c>
      <c r="C69" s="170">
        <v>0</v>
      </c>
      <c r="D69" s="170">
        <v>0</v>
      </c>
    </row>
    <row r="70" spans="1:4">
      <c r="A70" s="8" t="s">
        <v>112</v>
      </c>
      <c r="B70" s="170">
        <v>0</v>
      </c>
      <c r="C70" s="170">
        <v>0</v>
      </c>
      <c r="D70" s="170">
        <v>0</v>
      </c>
    </row>
    <row r="71" spans="1:4">
      <c r="A71" s="8" t="s">
        <v>113</v>
      </c>
      <c r="B71" s="170">
        <v>0</v>
      </c>
      <c r="C71" s="170">
        <v>0</v>
      </c>
      <c r="D71" s="170">
        <v>0</v>
      </c>
    </row>
    <row r="72" spans="1:4">
      <c r="A72" s="8" t="s">
        <v>114</v>
      </c>
      <c r="B72" s="170">
        <v>0</v>
      </c>
      <c r="C72" s="170">
        <v>0</v>
      </c>
      <c r="D72" s="170">
        <v>0</v>
      </c>
    </row>
    <row r="73" spans="1:4">
      <c r="A73" s="8" t="s">
        <v>115</v>
      </c>
      <c r="B73" s="170">
        <v>0</v>
      </c>
      <c r="C73" s="170">
        <v>0</v>
      </c>
      <c r="D73" s="170">
        <v>0</v>
      </c>
    </row>
    <row r="74" spans="1:4">
      <c r="A74" s="8" t="s">
        <v>116</v>
      </c>
      <c r="B74" s="170">
        <v>0</v>
      </c>
      <c r="C74" s="170">
        <v>0</v>
      </c>
      <c r="D74" s="170">
        <v>0</v>
      </c>
    </row>
    <row r="75" spans="1:4">
      <c r="A75" s="8" t="s">
        <v>117</v>
      </c>
      <c r="B75" s="170">
        <v>0</v>
      </c>
      <c r="C75" s="170">
        <v>0</v>
      </c>
      <c r="D75" s="170">
        <v>0</v>
      </c>
    </row>
    <row r="76" spans="1:4">
      <c r="A76" s="8" t="s">
        <v>118</v>
      </c>
      <c r="B76" s="170">
        <v>0</v>
      </c>
      <c r="C76" s="170">
        <v>0</v>
      </c>
      <c r="D76" s="170">
        <v>0</v>
      </c>
    </row>
    <row r="77" spans="1:4">
      <c r="A77" s="8" t="s">
        <v>119</v>
      </c>
      <c r="B77" s="170">
        <v>0</v>
      </c>
      <c r="C77" s="170">
        <v>0</v>
      </c>
      <c r="D77" s="170">
        <v>0</v>
      </c>
    </row>
    <row r="78" spans="1:4">
      <c r="A78" s="8" t="s">
        <v>120</v>
      </c>
      <c r="B78" s="170">
        <v>0</v>
      </c>
      <c r="C78" s="170">
        <v>0</v>
      </c>
      <c r="D78" s="170">
        <v>0</v>
      </c>
    </row>
    <row r="79" spans="1:4">
      <c r="A79" s="8" t="s">
        <v>121</v>
      </c>
      <c r="B79" s="170">
        <v>0</v>
      </c>
      <c r="C79" s="170">
        <v>0</v>
      </c>
      <c r="D79" s="170">
        <v>0</v>
      </c>
    </row>
    <row r="80" spans="1:4">
      <c r="A80" s="8" t="s">
        <v>122</v>
      </c>
      <c r="B80" s="170">
        <v>0</v>
      </c>
      <c r="C80" s="170">
        <v>0</v>
      </c>
      <c r="D80" s="170">
        <v>0</v>
      </c>
    </row>
    <row r="81" spans="1:4">
      <c r="A81" s="8" t="s">
        <v>123</v>
      </c>
      <c r="B81" s="170">
        <v>0</v>
      </c>
      <c r="C81" s="170">
        <v>0</v>
      </c>
      <c r="D81" s="170">
        <v>0</v>
      </c>
    </row>
    <row r="82" spans="1:4">
      <c r="A82" s="8" t="s">
        <v>124</v>
      </c>
      <c r="B82" s="170">
        <v>0</v>
      </c>
      <c r="C82" s="170">
        <v>0</v>
      </c>
      <c r="D82" s="170">
        <v>0</v>
      </c>
    </row>
    <row r="83" spans="1:4">
      <c r="A83" s="8" t="s">
        <v>125</v>
      </c>
      <c r="B83" s="170">
        <v>0</v>
      </c>
      <c r="C83" s="170">
        <v>0</v>
      </c>
      <c r="D83" s="170">
        <v>0</v>
      </c>
    </row>
    <row r="84" spans="1:4">
      <c r="A84" s="8" t="s">
        <v>126</v>
      </c>
      <c r="B84" s="170">
        <v>0</v>
      </c>
      <c r="C84" s="170">
        <v>0</v>
      </c>
      <c r="D84" s="170">
        <v>0</v>
      </c>
    </row>
    <row r="85" spans="1:4">
      <c r="A85" s="8" t="s">
        <v>127</v>
      </c>
      <c r="B85" s="170">
        <v>0</v>
      </c>
      <c r="C85" s="170">
        <v>0</v>
      </c>
      <c r="D85" s="170">
        <v>0</v>
      </c>
    </row>
    <row r="86" spans="1:4">
      <c r="A86" s="8" t="s">
        <v>128</v>
      </c>
      <c r="B86" s="170">
        <v>0</v>
      </c>
      <c r="C86" s="170">
        <v>0</v>
      </c>
      <c r="D86" s="170">
        <v>0</v>
      </c>
    </row>
    <row r="87" spans="1:4">
      <c r="A87" s="8" t="s">
        <v>129</v>
      </c>
      <c r="B87" s="170">
        <v>0</v>
      </c>
      <c r="C87" s="170">
        <v>0</v>
      </c>
      <c r="D87" s="170">
        <v>0</v>
      </c>
    </row>
    <row r="88" spans="1:4">
      <c r="A88" s="8" t="s">
        <v>130</v>
      </c>
      <c r="B88" s="170">
        <v>0</v>
      </c>
      <c r="C88" s="170">
        <v>0</v>
      </c>
      <c r="D88" s="170">
        <v>0</v>
      </c>
    </row>
    <row r="89" spans="1:4">
      <c r="A89" s="8" t="s">
        <v>131</v>
      </c>
      <c r="B89" s="170">
        <v>0</v>
      </c>
      <c r="C89" s="170">
        <v>0</v>
      </c>
      <c r="D89" s="170">
        <v>0</v>
      </c>
    </row>
    <row r="90" spans="1:4">
      <c r="A90" s="8" t="s">
        <v>132</v>
      </c>
      <c r="B90" s="170">
        <v>0</v>
      </c>
      <c r="C90" s="170">
        <v>0</v>
      </c>
      <c r="D90" s="170">
        <v>0</v>
      </c>
    </row>
    <row r="91" spans="1:4">
      <c r="A91" s="8" t="s">
        <v>133</v>
      </c>
      <c r="B91" s="170">
        <v>0</v>
      </c>
      <c r="C91" s="170">
        <v>0</v>
      </c>
      <c r="D91" s="170">
        <v>0</v>
      </c>
    </row>
    <row r="92" spans="1:4">
      <c r="A92" s="8" t="s">
        <v>134</v>
      </c>
      <c r="B92" s="170">
        <v>0</v>
      </c>
      <c r="C92" s="170">
        <v>0</v>
      </c>
      <c r="D92" s="170">
        <v>0</v>
      </c>
    </row>
    <row r="93" spans="1:4">
      <c r="A93" s="8" t="s">
        <v>135</v>
      </c>
      <c r="B93" s="170">
        <v>0</v>
      </c>
      <c r="C93" s="170">
        <v>0</v>
      </c>
      <c r="D93" s="170">
        <v>0</v>
      </c>
    </row>
    <row r="94" spans="1:4">
      <c r="A94" s="8" t="s">
        <v>136</v>
      </c>
      <c r="B94" s="170">
        <v>0</v>
      </c>
      <c r="C94" s="170">
        <v>0</v>
      </c>
      <c r="D94" s="170">
        <v>0</v>
      </c>
    </row>
    <row r="95" spans="1:4">
      <c r="A95" s="8" t="s">
        <v>137</v>
      </c>
      <c r="B95" s="170">
        <v>0</v>
      </c>
      <c r="C95" s="170">
        <v>0</v>
      </c>
      <c r="D95" s="170">
        <v>0</v>
      </c>
    </row>
    <row r="96" spans="1:4">
      <c r="A96" s="8" t="s">
        <v>138</v>
      </c>
      <c r="B96" s="170">
        <v>0</v>
      </c>
      <c r="C96" s="170">
        <v>0</v>
      </c>
      <c r="D96" s="170">
        <v>0</v>
      </c>
    </row>
    <row r="97" spans="1:4">
      <c r="A97" s="8" t="s">
        <v>139</v>
      </c>
      <c r="B97" s="170">
        <v>0</v>
      </c>
      <c r="C97" s="170">
        <v>0</v>
      </c>
      <c r="D97" s="170">
        <v>0</v>
      </c>
    </row>
    <row r="98" spans="1:4">
      <c r="A98" s="8" t="s">
        <v>140</v>
      </c>
      <c r="B98" s="170">
        <v>0</v>
      </c>
      <c r="C98" s="170">
        <v>0</v>
      </c>
      <c r="D98" s="170">
        <v>0</v>
      </c>
    </row>
    <row r="99" spans="1:4">
      <c r="A99" s="175" t="s">
        <v>175</v>
      </c>
      <c r="B99" s="176">
        <f>SUM(B3:B98)/4000</f>
        <v>0</v>
      </c>
      <c r="C99" s="176">
        <f t="shared" ref="C99:D99" si="0">SUM(C3:C98)/4000</f>
        <v>0</v>
      </c>
      <c r="D99" s="176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P3" sqref="P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3" t="s">
        <v>157</v>
      </c>
      <c r="C1" s="213"/>
      <c r="D1" s="213" t="s">
        <v>287</v>
      </c>
      <c r="E1" s="213"/>
      <c r="H1" s="154"/>
      <c r="I1" s="213" t="s">
        <v>344</v>
      </c>
      <c r="J1" s="213"/>
      <c r="K1" s="213"/>
      <c r="L1" s="213"/>
      <c r="M1" s="213"/>
      <c r="N1" s="213"/>
      <c r="O1" s="155"/>
      <c r="P1" s="213" t="s">
        <v>345</v>
      </c>
      <c r="Q1" s="213"/>
      <c r="R1" s="213"/>
      <c r="S1" s="213"/>
      <c r="T1" s="213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PPCL!B3</f>
        <v>0</v>
      </c>
      <c r="C3">
        <f>PPCL!C3</f>
        <v>210</v>
      </c>
      <c r="D3">
        <f>PPCL!M3</f>
        <v>0</v>
      </c>
      <c r="E3">
        <f>PPCL!N3</f>
        <v>0</v>
      </c>
      <c r="F3">
        <f>B3+C3</f>
        <v>210</v>
      </c>
      <c r="G3">
        <f>D3+E3</f>
        <v>0</v>
      </c>
      <c r="H3" s="154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PPCL!B4</f>
        <v>0</v>
      </c>
      <c r="C4">
        <f>PPCL!C4</f>
        <v>210</v>
      </c>
      <c r="D4">
        <f>PPCL!M4</f>
        <v>0</v>
      </c>
      <c r="E4">
        <f>PPCL!N4</f>
        <v>0</v>
      </c>
      <c r="F4">
        <f t="shared" ref="F4:F67" si="4">B4+C4</f>
        <v>210</v>
      </c>
      <c r="G4">
        <f t="shared" ref="G4:G67" si="5">D4+E4</f>
        <v>0</v>
      </c>
      <c r="H4" s="154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PPCL!B5</f>
        <v>0</v>
      </c>
      <c r="C5">
        <f>PPCL!C5</f>
        <v>210</v>
      </c>
      <c r="D5">
        <f>PPCL!M5</f>
        <v>0</v>
      </c>
      <c r="E5">
        <f>PPCL!N5</f>
        <v>0</v>
      </c>
      <c r="F5">
        <f t="shared" si="4"/>
        <v>210</v>
      </c>
      <c r="G5">
        <f t="shared" si="5"/>
        <v>0</v>
      </c>
      <c r="H5" s="154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PPCL!B6</f>
        <v>0</v>
      </c>
      <c r="C6">
        <f>PPCL!C6</f>
        <v>210</v>
      </c>
      <c r="D6">
        <f>PPCL!M6</f>
        <v>0</v>
      </c>
      <c r="E6">
        <f>PPCL!N6</f>
        <v>0</v>
      </c>
      <c r="F6">
        <f t="shared" si="4"/>
        <v>210</v>
      </c>
      <c r="G6">
        <f t="shared" si="5"/>
        <v>0</v>
      </c>
      <c r="H6" s="154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PPCL!B7</f>
        <v>0</v>
      </c>
      <c r="C7">
        <f>PPCL!C7</f>
        <v>210</v>
      </c>
      <c r="D7">
        <f>PPCL!M7</f>
        <v>0</v>
      </c>
      <c r="E7">
        <f>PPCL!N7</f>
        <v>0</v>
      </c>
      <c r="F7">
        <f t="shared" si="4"/>
        <v>210</v>
      </c>
      <c r="G7">
        <f t="shared" si="5"/>
        <v>0</v>
      </c>
      <c r="H7" s="154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PPCL!B8</f>
        <v>0</v>
      </c>
      <c r="C8">
        <f>PPCL!C8</f>
        <v>210</v>
      </c>
      <c r="D8">
        <f>PPCL!M8</f>
        <v>0</v>
      </c>
      <c r="E8">
        <f>PPCL!N8</f>
        <v>0</v>
      </c>
      <c r="F8">
        <f t="shared" si="4"/>
        <v>210</v>
      </c>
      <c r="G8">
        <f t="shared" si="5"/>
        <v>0</v>
      </c>
      <c r="H8" s="154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PPCL!B9</f>
        <v>0</v>
      </c>
      <c r="C9">
        <f>PPCL!C9</f>
        <v>210</v>
      </c>
      <c r="D9">
        <f>PPCL!M9</f>
        <v>0</v>
      </c>
      <c r="E9">
        <f>PPCL!N9</f>
        <v>0</v>
      </c>
      <c r="F9">
        <f t="shared" si="4"/>
        <v>210</v>
      </c>
      <c r="G9">
        <f t="shared" si="5"/>
        <v>0</v>
      </c>
      <c r="H9" s="154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PPCL!B10</f>
        <v>0</v>
      </c>
      <c r="C10">
        <f>PPCL!C10</f>
        <v>210</v>
      </c>
      <c r="D10">
        <f>PPCL!M10</f>
        <v>0</v>
      </c>
      <c r="E10">
        <f>PPCL!N10</f>
        <v>0</v>
      </c>
      <c r="F10">
        <f t="shared" si="4"/>
        <v>210</v>
      </c>
      <c r="G10">
        <f t="shared" si="5"/>
        <v>0</v>
      </c>
      <c r="H10" s="154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PPCL!B11</f>
        <v>0</v>
      </c>
      <c r="C11">
        <f>PPCL!C11</f>
        <v>210</v>
      </c>
      <c r="D11">
        <f>PPCL!M11</f>
        <v>0</v>
      </c>
      <c r="E11">
        <f>PPCL!N11</f>
        <v>0</v>
      </c>
      <c r="F11">
        <f t="shared" si="4"/>
        <v>210</v>
      </c>
      <c r="G11">
        <f t="shared" si="5"/>
        <v>0</v>
      </c>
      <c r="H11" s="154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PPCL!B12</f>
        <v>0</v>
      </c>
      <c r="C12">
        <f>PPCL!C12</f>
        <v>210</v>
      </c>
      <c r="D12">
        <f>PPCL!M12</f>
        <v>0</v>
      </c>
      <c r="E12">
        <f>PPCL!N12</f>
        <v>0</v>
      </c>
      <c r="F12">
        <f t="shared" si="4"/>
        <v>210</v>
      </c>
      <c r="G12">
        <f t="shared" si="5"/>
        <v>0</v>
      </c>
      <c r="H12" s="154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PPCL!B13</f>
        <v>0</v>
      </c>
      <c r="C13">
        <f>PPCL!C13</f>
        <v>210</v>
      </c>
      <c r="D13">
        <f>PPCL!M13</f>
        <v>0</v>
      </c>
      <c r="E13">
        <f>PPCL!N13</f>
        <v>0</v>
      </c>
      <c r="F13">
        <f t="shared" si="4"/>
        <v>210</v>
      </c>
      <c r="G13">
        <f t="shared" si="5"/>
        <v>0</v>
      </c>
      <c r="H13" s="154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PPCL!B14</f>
        <v>0</v>
      </c>
      <c r="C14">
        <f>PPCL!C14</f>
        <v>210</v>
      </c>
      <c r="D14">
        <f>PPCL!M14</f>
        <v>0</v>
      </c>
      <c r="E14">
        <f>PPCL!N14</f>
        <v>0</v>
      </c>
      <c r="F14">
        <f t="shared" si="4"/>
        <v>210</v>
      </c>
      <c r="G14">
        <f t="shared" si="5"/>
        <v>0</v>
      </c>
      <c r="H14" s="154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PPCL!B15</f>
        <v>0</v>
      </c>
      <c r="C15">
        <f>PPCL!C15</f>
        <v>210</v>
      </c>
      <c r="D15">
        <f>PPCL!M15</f>
        <v>0</v>
      </c>
      <c r="E15">
        <f>PPCL!N15</f>
        <v>0</v>
      </c>
      <c r="F15">
        <f t="shared" si="4"/>
        <v>210</v>
      </c>
      <c r="G15">
        <f t="shared" si="5"/>
        <v>0</v>
      </c>
      <c r="H15" s="154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PPCL!B16</f>
        <v>0</v>
      </c>
      <c r="C16">
        <f>PPCL!C16</f>
        <v>210</v>
      </c>
      <c r="D16">
        <f>PPCL!M16</f>
        <v>0</v>
      </c>
      <c r="E16">
        <f>PPCL!N16</f>
        <v>0</v>
      </c>
      <c r="F16">
        <f t="shared" si="4"/>
        <v>210</v>
      </c>
      <c r="G16">
        <f t="shared" si="5"/>
        <v>0</v>
      </c>
      <c r="H16" s="154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PPCL!B17</f>
        <v>0</v>
      </c>
      <c r="C17">
        <f>PPCL!C17</f>
        <v>210</v>
      </c>
      <c r="D17">
        <f>PPCL!M17</f>
        <v>0</v>
      </c>
      <c r="E17">
        <f>PPCL!N17</f>
        <v>0</v>
      </c>
      <c r="F17">
        <f t="shared" si="4"/>
        <v>210</v>
      </c>
      <c r="G17">
        <f t="shared" si="5"/>
        <v>0</v>
      </c>
      <c r="H17" s="154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PPCL!B18</f>
        <v>0</v>
      </c>
      <c r="C18">
        <f>PPCL!C18</f>
        <v>210</v>
      </c>
      <c r="D18">
        <f>PPCL!M18</f>
        <v>0</v>
      </c>
      <c r="E18">
        <f>PPCL!N18</f>
        <v>0</v>
      </c>
      <c r="F18">
        <f t="shared" si="4"/>
        <v>210</v>
      </c>
      <c r="G18">
        <f t="shared" si="5"/>
        <v>0</v>
      </c>
      <c r="H18" s="154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PPCL!B19</f>
        <v>0</v>
      </c>
      <c r="C19">
        <f>PPCL!C19</f>
        <v>210</v>
      </c>
      <c r="D19">
        <f>PPCL!M19</f>
        <v>0</v>
      </c>
      <c r="E19">
        <f>PPCL!N19</f>
        <v>0</v>
      </c>
      <c r="F19">
        <f t="shared" si="4"/>
        <v>210</v>
      </c>
      <c r="G19">
        <f t="shared" si="5"/>
        <v>0</v>
      </c>
      <c r="H19" s="154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PPCL!B20</f>
        <v>0</v>
      </c>
      <c r="C20">
        <f>PPCL!C20</f>
        <v>210</v>
      </c>
      <c r="D20">
        <f>PPCL!M20</f>
        <v>0</v>
      </c>
      <c r="E20">
        <f>PPCL!N20</f>
        <v>0</v>
      </c>
      <c r="F20">
        <f t="shared" si="4"/>
        <v>210</v>
      </c>
      <c r="G20">
        <f t="shared" si="5"/>
        <v>0</v>
      </c>
      <c r="H20" s="154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PPCL!B21</f>
        <v>0</v>
      </c>
      <c r="C21">
        <f>PPCL!C21</f>
        <v>210</v>
      </c>
      <c r="D21">
        <f>PPCL!M21</f>
        <v>0</v>
      </c>
      <c r="E21">
        <f>PPCL!N21</f>
        <v>0</v>
      </c>
      <c r="F21">
        <f t="shared" si="4"/>
        <v>210</v>
      </c>
      <c r="G21">
        <f t="shared" si="5"/>
        <v>0</v>
      </c>
      <c r="H21" s="154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PPCL!B22</f>
        <v>0</v>
      </c>
      <c r="C22">
        <f>PPCL!C22</f>
        <v>210</v>
      </c>
      <c r="D22">
        <f>PPCL!M22</f>
        <v>0</v>
      </c>
      <c r="E22">
        <f>PPCL!N22</f>
        <v>0</v>
      </c>
      <c r="F22">
        <f t="shared" si="4"/>
        <v>210</v>
      </c>
      <c r="G22">
        <f t="shared" si="5"/>
        <v>0</v>
      </c>
      <c r="H22" s="154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PPCL!B23</f>
        <v>0</v>
      </c>
      <c r="C23">
        <f>PPCL!C23</f>
        <v>210</v>
      </c>
      <c r="D23">
        <f>PPCL!M23</f>
        <v>0</v>
      </c>
      <c r="E23">
        <f>PPCL!N23</f>
        <v>0</v>
      </c>
      <c r="F23">
        <f t="shared" si="4"/>
        <v>210</v>
      </c>
      <c r="G23">
        <f t="shared" si="5"/>
        <v>0</v>
      </c>
      <c r="H23" s="154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PPCL!B24</f>
        <v>0</v>
      </c>
      <c r="C24">
        <f>PPCL!C24</f>
        <v>210</v>
      </c>
      <c r="D24">
        <f>PPCL!M24</f>
        <v>0</v>
      </c>
      <c r="E24">
        <f>PPCL!N24</f>
        <v>0</v>
      </c>
      <c r="F24">
        <f t="shared" si="4"/>
        <v>210</v>
      </c>
      <c r="G24">
        <f t="shared" si="5"/>
        <v>0</v>
      </c>
      <c r="H24" s="154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PPCL!B25</f>
        <v>0</v>
      </c>
      <c r="C25">
        <f>PPCL!C25</f>
        <v>210</v>
      </c>
      <c r="D25">
        <f>PPCL!M25</f>
        <v>0</v>
      </c>
      <c r="E25">
        <f>PPCL!N25</f>
        <v>0</v>
      </c>
      <c r="F25">
        <f t="shared" si="4"/>
        <v>210</v>
      </c>
      <c r="G25">
        <f t="shared" si="5"/>
        <v>0</v>
      </c>
      <c r="H25" s="154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PPCL!B26</f>
        <v>0</v>
      </c>
      <c r="C26">
        <f>PPCL!C26</f>
        <v>210</v>
      </c>
      <c r="D26">
        <f>PPCL!M26</f>
        <v>0</v>
      </c>
      <c r="E26">
        <f>PPCL!N26</f>
        <v>0</v>
      </c>
      <c r="F26">
        <f t="shared" si="4"/>
        <v>210</v>
      </c>
      <c r="G26">
        <f t="shared" si="5"/>
        <v>0</v>
      </c>
      <c r="H26" s="154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PPCL!B27</f>
        <v>0</v>
      </c>
      <c r="C27">
        <f>PPCL!C27</f>
        <v>210</v>
      </c>
      <c r="D27">
        <f>PPCL!M27</f>
        <v>0</v>
      </c>
      <c r="E27">
        <f>PPCL!N27</f>
        <v>0</v>
      </c>
      <c r="F27">
        <f t="shared" si="4"/>
        <v>210</v>
      </c>
      <c r="G27">
        <f t="shared" si="5"/>
        <v>0</v>
      </c>
      <c r="H27" s="154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PPCL!B28</f>
        <v>0</v>
      </c>
      <c r="C28">
        <f>PPCL!C28</f>
        <v>210</v>
      </c>
      <c r="D28">
        <f>PPCL!M28</f>
        <v>0</v>
      </c>
      <c r="E28">
        <f>PPCL!N28</f>
        <v>0</v>
      </c>
      <c r="F28">
        <f t="shared" si="4"/>
        <v>210</v>
      </c>
      <c r="G28">
        <f t="shared" si="5"/>
        <v>0</v>
      </c>
      <c r="H28" s="154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PPCL!B29</f>
        <v>0</v>
      </c>
      <c r="C29">
        <f>PPCL!C29</f>
        <v>210</v>
      </c>
      <c r="D29">
        <f>PPCL!M29</f>
        <v>0</v>
      </c>
      <c r="E29">
        <f>PPCL!N29</f>
        <v>0</v>
      </c>
      <c r="F29">
        <f t="shared" si="4"/>
        <v>210</v>
      </c>
      <c r="G29">
        <f t="shared" si="5"/>
        <v>0</v>
      </c>
      <c r="H29" s="154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PPCL!B30</f>
        <v>0</v>
      </c>
      <c r="C30">
        <f>PPCL!C30</f>
        <v>210</v>
      </c>
      <c r="D30">
        <f>PPCL!M30</f>
        <v>0</v>
      </c>
      <c r="E30">
        <f>PPCL!N30</f>
        <v>0</v>
      </c>
      <c r="F30">
        <f t="shared" si="4"/>
        <v>210</v>
      </c>
      <c r="G30">
        <f t="shared" si="5"/>
        <v>0</v>
      </c>
      <c r="H30" s="154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PPCL!B31</f>
        <v>0</v>
      </c>
      <c r="C31">
        <f>PPCL!C31</f>
        <v>210</v>
      </c>
      <c r="D31">
        <f>PPCL!M31</f>
        <v>0</v>
      </c>
      <c r="E31">
        <f>PPCL!N31</f>
        <v>0</v>
      </c>
      <c r="F31">
        <f t="shared" si="4"/>
        <v>210</v>
      </c>
      <c r="G31">
        <f t="shared" si="5"/>
        <v>0</v>
      </c>
      <c r="H31" s="154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PPCL!B32</f>
        <v>0</v>
      </c>
      <c r="C32">
        <f>PPCL!C32</f>
        <v>210</v>
      </c>
      <c r="D32">
        <f>PPCL!M32</f>
        <v>0</v>
      </c>
      <c r="E32">
        <f>PPCL!N32</f>
        <v>0</v>
      </c>
      <c r="F32">
        <f t="shared" si="4"/>
        <v>210</v>
      </c>
      <c r="G32">
        <f t="shared" si="5"/>
        <v>0</v>
      </c>
      <c r="H32" s="154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PPCL!B33</f>
        <v>0</v>
      </c>
      <c r="C33">
        <f>PPCL!C33</f>
        <v>210</v>
      </c>
      <c r="D33">
        <f>PPCL!M33</f>
        <v>0</v>
      </c>
      <c r="E33">
        <f>PPCL!N33</f>
        <v>0</v>
      </c>
      <c r="F33">
        <f t="shared" si="4"/>
        <v>210</v>
      </c>
      <c r="G33">
        <f t="shared" si="5"/>
        <v>0</v>
      </c>
      <c r="H33" s="154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PPCL!B34</f>
        <v>0</v>
      </c>
      <c r="C34">
        <f>PPCL!C34</f>
        <v>210</v>
      </c>
      <c r="D34">
        <f>PPCL!M34</f>
        <v>0</v>
      </c>
      <c r="E34">
        <f>PPCL!N34</f>
        <v>0</v>
      </c>
      <c r="F34">
        <f t="shared" si="4"/>
        <v>210</v>
      </c>
      <c r="G34">
        <f t="shared" si="5"/>
        <v>0</v>
      </c>
      <c r="H34" s="154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PPCL!B35</f>
        <v>0</v>
      </c>
      <c r="C35">
        <f>PPCL!C35</f>
        <v>210</v>
      </c>
      <c r="D35">
        <f>PPCL!M35</f>
        <v>0</v>
      </c>
      <c r="E35">
        <f>PPCL!N35</f>
        <v>0</v>
      </c>
      <c r="F35">
        <f t="shared" si="4"/>
        <v>210</v>
      </c>
      <c r="G35">
        <f t="shared" si="5"/>
        <v>0</v>
      </c>
      <c r="H35" s="154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PPCL!B36</f>
        <v>0</v>
      </c>
      <c r="C36">
        <f>PPCL!C36</f>
        <v>210</v>
      </c>
      <c r="D36">
        <f>PPCL!M36</f>
        <v>0</v>
      </c>
      <c r="E36">
        <f>PPCL!N36</f>
        <v>0</v>
      </c>
      <c r="F36">
        <f t="shared" si="4"/>
        <v>210</v>
      </c>
      <c r="G36">
        <f t="shared" si="5"/>
        <v>0</v>
      </c>
      <c r="H36" s="154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PPCL!B37</f>
        <v>0</v>
      </c>
      <c r="C37">
        <f>PPCL!C37</f>
        <v>210</v>
      </c>
      <c r="D37">
        <f>PPCL!M37</f>
        <v>0</v>
      </c>
      <c r="E37">
        <f>PPCL!N37</f>
        <v>0</v>
      </c>
      <c r="F37">
        <f t="shared" si="4"/>
        <v>210</v>
      </c>
      <c r="G37">
        <f t="shared" si="5"/>
        <v>0</v>
      </c>
      <c r="H37" s="154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PPCL!B38</f>
        <v>0</v>
      </c>
      <c r="C38">
        <f>PPCL!C38</f>
        <v>210</v>
      </c>
      <c r="D38">
        <f>PPCL!M38</f>
        <v>0</v>
      </c>
      <c r="E38">
        <f>PPCL!N38</f>
        <v>0</v>
      </c>
      <c r="F38">
        <f t="shared" si="4"/>
        <v>210</v>
      </c>
      <c r="G38">
        <f t="shared" si="5"/>
        <v>0</v>
      </c>
      <c r="H38" s="154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PPCL!B39</f>
        <v>0</v>
      </c>
      <c r="C39">
        <f>PPCL!C39</f>
        <v>210</v>
      </c>
      <c r="D39">
        <f>PPCL!M39</f>
        <v>0</v>
      </c>
      <c r="E39">
        <f>PPCL!N39</f>
        <v>0</v>
      </c>
      <c r="F39">
        <f t="shared" si="4"/>
        <v>210</v>
      </c>
      <c r="G39">
        <f t="shared" si="5"/>
        <v>0</v>
      </c>
      <c r="H39" s="154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PPCL!B40</f>
        <v>0</v>
      </c>
      <c r="C40">
        <f>PPCL!C40</f>
        <v>210</v>
      </c>
      <c r="D40">
        <f>PPCL!M40</f>
        <v>0</v>
      </c>
      <c r="E40">
        <f>PPCL!N40</f>
        <v>0</v>
      </c>
      <c r="F40">
        <f t="shared" si="4"/>
        <v>210</v>
      </c>
      <c r="G40">
        <f t="shared" si="5"/>
        <v>0</v>
      </c>
      <c r="H40" s="154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PPCL!B41</f>
        <v>0</v>
      </c>
      <c r="C41">
        <f>PPCL!C41</f>
        <v>210</v>
      </c>
      <c r="D41">
        <f>PPCL!M41</f>
        <v>0</v>
      </c>
      <c r="E41">
        <f>PPCL!N41</f>
        <v>0</v>
      </c>
      <c r="F41">
        <f t="shared" si="4"/>
        <v>210</v>
      </c>
      <c r="G41">
        <f t="shared" si="5"/>
        <v>0</v>
      </c>
      <c r="H41" s="154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PPCL!B42</f>
        <v>0</v>
      </c>
      <c r="C42">
        <f>PPCL!C42</f>
        <v>210</v>
      </c>
      <c r="D42">
        <f>PPCL!M42</f>
        <v>0</v>
      </c>
      <c r="E42">
        <f>PPCL!N42</f>
        <v>0</v>
      </c>
      <c r="F42">
        <f t="shared" si="4"/>
        <v>210</v>
      </c>
      <c r="G42">
        <f t="shared" si="5"/>
        <v>0</v>
      </c>
      <c r="H42" s="154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PPCL!B43</f>
        <v>0</v>
      </c>
      <c r="C43">
        <f>PPCL!C43</f>
        <v>210</v>
      </c>
      <c r="D43">
        <f>PPCL!M43</f>
        <v>0</v>
      </c>
      <c r="E43">
        <f>PPCL!N43</f>
        <v>0</v>
      </c>
      <c r="F43">
        <f t="shared" si="4"/>
        <v>210</v>
      </c>
      <c r="G43">
        <f t="shared" si="5"/>
        <v>0</v>
      </c>
      <c r="H43" s="154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PPCL!B44</f>
        <v>0</v>
      </c>
      <c r="C44">
        <f>PPCL!C44</f>
        <v>210</v>
      </c>
      <c r="D44">
        <f>PPCL!M44</f>
        <v>0</v>
      </c>
      <c r="E44">
        <f>PPCL!N44</f>
        <v>0</v>
      </c>
      <c r="F44">
        <f t="shared" si="4"/>
        <v>210</v>
      </c>
      <c r="G44">
        <f t="shared" si="5"/>
        <v>0</v>
      </c>
      <c r="H44" s="154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PPCL!B45</f>
        <v>0</v>
      </c>
      <c r="C45">
        <f>PPCL!C45</f>
        <v>210</v>
      </c>
      <c r="D45">
        <f>PPCL!M45</f>
        <v>0</v>
      </c>
      <c r="E45">
        <f>PPCL!N45</f>
        <v>0</v>
      </c>
      <c r="F45">
        <f t="shared" si="4"/>
        <v>210</v>
      </c>
      <c r="G45">
        <f t="shared" si="5"/>
        <v>0</v>
      </c>
      <c r="H45" s="154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PPCL!B46</f>
        <v>0</v>
      </c>
      <c r="C46">
        <f>PPCL!C46</f>
        <v>210</v>
      </c>
      <c r="D46">
        <f>PPCL!M46</f>
        <v>0</v>
      </c>
      <c r="E46">
        <f>PPCL!N46</f>
        <v>0</v>
      </c>
      <c r="F46">
        <f t="shared" si="4"/>
        <v>210</v>
      </c>
      <c r="G46">
        <f t="shared" si="5"/>
        <v>0</v>
      </c>
      <c r="H46" s="154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PPCL!B47</f>
        <v>0</v>
      </c>
      <c r="C47">
        <f>PPCL!C47</f>
        <v>210</v>
      </c>
      <c r="D47">
        <f>PPCL!M47</f>
        <v>0</v>
      </c>
      <c r="E47">
        <f>PPCL!N47</f>
        <v>0</v>
      </c>
      <c r="F47">
        <f t="shared" si="4"/>
        <v>210</v>
      </c>
      <c r="G47">
        <f t="shared" si="5"/>
        <v>0</v>
      </c>
      <c r="H47" s="154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PPCL!B48</f>
        <v>0</v>
      </c>
      <c r="C48">
        <f>PPCL!C48</f>
        <v>210</v>
      </c>
      <c r="D48">
        <f>PPCL!M48</f>
        <v>0</v>
      </c>
      <c r="E48">
        <f>PPCL!N48</f>
        <v>0</v>
      </c>
      <c r="F48">
        <f t="shared" si="4"/>
        <v>210</v>
      </c>
      <c r="G48">
        <f t="shared" si="5"/>
        <v>0</v>
      </c>
      <c r="H48" s="154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PPCL!B49</f>
        <v>0</v>
      </c>
      <c r="C49">
        <f>PPCL!C49</f>
        <v>210</v>
      </c>
      <c r="D49">
        <f>PPCL!M49</f>
        <v>0</v>
      </c>
      <c r="E49">
        <f>PPCL!N49</f>
        <v>0</v>
      </c>
      <c r="F49">
        <f t="shared" si="4"/>
        <v>210</v>
      </c>
      <c r="G49">
        <f t="shared" si="5"/>
        <v>0</v>
      </c>
      <c r="H49" s="154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PPCL!B50</f>
        <v>0</v>
      </c>
      <c r="C50">
        <f>PPCL!C50</f>
        <v>210</v>
      </c>
      <c r="D50">
        <f>PPCL!M50</f>
        <v>0</v>
      </c>
      <c r="E50">
        <f>PPCL!N50</f>
        <v>0</v>
      </c>
      <c r="F50">
        <f t="shared" si="4"/>
        <v>210</v>
      </c>
      <c r="G50">
        <f t="shared" si="5"/>
        <v>0</v>
      </c>
      <c r="H50" s="154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PPCL!B51</f>
        <v>0</v>
      </c>
      <c r="C51">
        <f>PPCL!C51</f>
        <v>210</v>
      </c>
      <c r="D51">
        <f>PPCL!M51</f>
        <v>0</v>
      </c>
      <c r="E51">
        <f>PPCL!N51</f>
        <v>0</v>
      </c>
      <c r="F51">
        <f t="shared" si="4"/>
        <v>210</v>
      </c>
      <c r="G51">
        <f t="shared" si="5"/>
        <v>0</v>
      </c>
      <c r="H51" s="154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PPCL!B52</f>
        <v>0</v>
      </c>
      <c r="C52">
        <f>PPCL!C52</f>
        <v>210</v>
      </c>
      <c r="D52">
        <f>PPCL!M52</f>
        <v>0</v>
      </c>
      <c r="E52">
        <f>PPCL!N52</f>
        <v>0</v>
      </c>
      <c r="F52">
        <f t="shared" si="4"/>
        <v>210</v>
      </c>
      <c r="G52">
        <f t="shared" si="5"/>
        <v>0</v>
      </c>
      <c r="H52" s="154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PPCL!B53</f>
        <v>0</v>
      </c>
      <c r="C53">
        <f>PPCL!C53</f>
        <v>210</v>
      </c>
      <c r="D53">
        <f>PPCL!M53</f>
        <v>0</v>
      </c>
      <c r="E53">
        <f>PPCL!N53</f>
        <v>0</v>
      </c>
      <c r="F53">
        <f t="shared" si="4"/>
        <v>210</v>
      </c>
      <c r="G53">
        <f t="shared" si="5"/>
        <v>0</v>
      </c>
      <c r="H53" s="154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PPCL!B54</f>
        <v>0</v>
      </c>
      <c r="C54">
        <f>PPCL!C54</f>
        <v>210</v>
      </c>
      <c r="D54">
        <f>PPCL!M54</f>
        <v>0</v>
      </c>
      <c r="E54">
        <f>PPCL!N54</f>
        <v>0</v>
      </c>
      <c r="F54">
        <f t="shared" si="4"/>
        <v>210</v>
      </c>
      <c r="G54">
        <f t="shared" si="5"/>
        <v>0</v>
      </c>
      <c r="H54" s="154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PPCL!B55</f>
        <v>0</v>
      </c>
      <c r="C55">
        <f>PPCL!C55</f>
        <v>210</v>
      </c>
      <c r="D55">
        <f>PPCL!M55</f>
        <v>0</v>
      </c>
      <c r="E55">
        <f>PPCL!N55</f>
        <v>0</v>
      </c>
      <c r="F55">
        <f t="shared" si="4"/>
        <v>210</v>
      </c>
      <c r="G55">
        <f t="shared" si="5"/>
        <v>0</v>
      </c>
      <c r="H55" s="154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PPCL!B56</f>
        <v>0</v>
      </c>
      <c r="C56">
        <f>PPCL!C56</f>
        <v>210</v>
      </c>
      <c r="D56">
        <f>PPCL!M56</f>
        <v>0</v>
      </c>
      <c r="E56">
        <f>PPCL!N56</f>
        <v>0</v>
      </c>
      <c r="F56">
        <f t="shared" si="4"/>
        <v>210</v>
      </c>
      <c r="G56">
        <f t="shared" si="5"/>
        <v>0</v>
      </c>
      <c r="H56" s="154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PPCL!B57</f>
        <v>0</v>
      </c>
      <c r="C57">
        <f>PPCL!C57</f>
        <v>210</v>
      </c>
      <c r="D57">
        <f>PPCL!M57</f>
        <v>0</v>
      </c>
      <c r="E57">
        <f>PPCL!N57</f>
        <v>0</v>
      </c>
      <c r="F57">
        <f t="shared" si="4"/>
        <v>210</v>
      </c>
      <c r="G57">
        <f t="shared" si="5"/>
        <v>0</v>
      </c>
      <c r="H57" s="154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PPCL!B58</f>
        <v>0</v>
      </c>
      <c r="C58">
        <f>PPCL!C58</f>
        <v>210</v>
      </c>
      <c r="D58">
        <f>PPCL!M58</f>
        <v>0</v>
      </c>
      <c r="E58">
        <f>PPCL!N58</f>
        <v>0</v>
      </c>
      <c r="F58">
        <f t="shared" si="4"/>
        <v>210</v>
      </c>
      <c r="G58">
        <f t="shared" si="5"/>
        <v>0</v>
      </c>
      <c r="H58" s="154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PPCL!B59</f>
        <v>0</v>
      </c>
      <c r="C59">
        <f>PPCL!C59</f>
        <v>210</v>
      </c>
      <c r="D59">
        <f>PPCL!M59</f>
        <v>0</v>
      </c>
      <c r="E59">
        <f>PPCL!N59</f>
        <v>0</v>
      </c>
      <c r="F59">
        <f t="shared" si="4"/>
        <v>210</v>
      </c>
      <c r="G59">
        <f t="shared" si="5"/>
        <v>0</v>
      </c>
      <c r="H59" s="154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PPCL!B60</f>
        <v>0</v>
      </c>
      <c r="C60">
        <f>PPCL!C60</f>
        <v>210</v>
      </c>
      <c r="D60">
        <f>PPCL!M60</f>
        <v>0</v>
      </c>
      <c r="E60">
        <f>PPCL!N60</f>
        <v>0</v>
      </c>
      <c r="F60">
        <f t="shared" si="4"/>
        <v>210</v>
      </c>
      <c r="G60">
        <f t="shared" si="5"/>
        <v>0</v>
      </c>
      <c r="H60" s="154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PPCL!B61</f>
        <v>0</v>
      </c>
      <c r="C61">
        <f>PPCL!C61</f>
        <v>210</v>
      </c>
      <c r="D61">
        <f>PPCL!M61</f>
        <v>0</v>
      </c>
      <c r="E61">
        <f>PPCL!N61</f>
        <v>0</v>
      </c>
      <c r="F61">
        <f t="shared" si="4"/>
        <v>210</v>
      </c>
      <c r="G61">
        <f t="shared" si="5"/>
        <v>0</v>
      </c>
      <c r="H61" s="154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PPCL!B62</f>
        <v>0</v>
      </c>
      <c r="C62">
        <f>PPCL!C62</f>
        <v>210</v>
      </c>
      <c r="D62">
        <f>PPCL!M62</f>
        <v>0</v>
      </c>
      <c r="E62">
        <f>PPCL!N62</f>
        <v>0</v>
      </c>
      <c r="F62">
        <f t="shared" si="4"/>
        <v>210</v>
      </c>
      <c r="G62">
        <f t="shared" si="5"/>
        <v>0</v>
      </c>
      <c r="H62" s="154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PPCL!B63</f>
        <v>0</v>
      </c>
      <c r="C63">
        <f>PPCL!C63</f>
        <v>210</v>
      </c>
      <c r="D63">
        <f>PPCL!M63</f>
        <v>0</v>
      </c>
      <c r="E63">
        <f>PPCL!N63</f>
        <v>0</v>
      </c>
      <c r="F63">
        <f t="shared" si="4"/>
        <v>210</v>
      </c>
      <c r="G63">
        <f t="shared" si="5"/>
        <v>0</v>
      </c>
      <c r="H63" s="154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PPCL!B64</f>
        <v>0</v>
      </c>
      <c r="C64">
        <f>PPCL!C64</f>
        <v>210</v>
      </c>
      <c r="D64">
        <f>PPCL!M64</f>
        <v>0</v>
      </c>
      <c r="E64">
        <f>PPCL!N64</f>
        <v>0</v>
      </c>
      <c r="F64">
        <f t="shared" si="4"/>
        <v>210</v>
      </c>
      <c r="G64">
        <f t="shared" si="5"/>
        <v>0</v>
      </c>
      <c r="H64" s="154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PPCL!B65</f>
        <v>0</v>
      </c>
      <c r="C65">
        <f>PPCL!C65</f>
        <v>210</v>
      </c>
      <c r="D65">
        <f>PPCL!M65</f>
        <v>0</v>
      </c>
      <c r="E65">
        <f>PPCL!N65</f>
        <v>0</v>
      </c>
      <c r="F65">
        <f t="shared" si="4"/>
        <v>210</v>
      </c>
      <c r="G65">
        <f t="shared" si="5"/>
        <v>0</v>
      </c>
      <c r="H65" s="154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PPCL!B66</f>
        <v>0</v>
      </c>
      <c r="C66">
        <f>PPCL!C66</f>
        <v>210</v>
      </c>
      <c r="D66">
        <f>PPCL!M66</f>
        <v>0</v>
      </c>
      <c r="E66">
        <f>PPCL!N66</f>
        <v>0</v>
      </c>
      <c r="F66">
        <f t="shared" si="4"/>
        <v>210</v>
      </c>
      <c r="G66">
        <f t="shared" si="5"/>
        <v>0</v>
      </c>
      <c r="H66" s="154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PPCL!B67</f>
        <v>0</v>
      </c>
      <c r="C67">
        <f>PPCL!C67</f>
        <v>210</v>
      </c>
      <c r="D67">
        <f>PPCL!M67</f>
        <v>0</v>
      </c>
      <c r="E67">
        <f>PPCL!N67</f>
        <v>0</v>
      </c>
      <c r="F67">
        <f t="shared" si="4"/>
        <v>210</v>
      </c>
      <c r="G67">
        <f t="shared" si="5"/>
        <v>0</v>
      </c>
      <c r="H67" s="154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PPCL!B68</f>
        <v>0</v>
      </c>
      <c r="C68">
        <f>PPCL!C68</f>
        <v>210</v>
      </c>
      <c r="D68">
        <f>PPCL!M68</f>
        <v>0</v>
      </c>
      <c r="E68">
        <f>PPCL!N68</f>
        <v>0</v>
      </c>
      <c r="F68">
        <f t="shared" ref="F68:F98" si="10">B68+C68</f>
        <v>210</v>
      </c>
      <c r="G68">
        <f t="shared" ref="G68:G98" si="11">D68+E68</f>
        <v>0</v>
      </c>
      <c r="H68" s="154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PPCL!B69</f>
        <v>0</v>
      </c>
      <c r="C69">
        <f>PPCL!C69</f>
        <v>210</v>
      </c>
      <c r="D69">
        <f>PPCL!M69</f>
        <v>0</v>
      </c>
      <c r="E69">
        <f>PPCL!N69</f>
        <v>0</v>
      </c>
      <c r="F69">
        <f t="shared" si="10"/>
        <v>210</v>
      </c>
      <c r="G69">
        <f t="shared" si="11"/>
        <v>0</v>
      </c>
      <c r="H69" s="154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PPCL!B70</f>
        <v>0</v>
      </c>
      <c r="C70">
        <f>PPCL!C70</f>
        <v>210</v>
      </c>
      <c r="D70">
        <f>PPCL!M70</f>
        <v>0</v>
      </c>
      <c r="E70">
        <f>PPCL!N70</f>
        <v>0</v>
      </c>
      <c r="F70">
        <f t="shared" si="10"/>
        <v>210</v>
      </c>
      <c r="G70">
        <f t="shared" si="11"/>
        <v>0</v>
      </c>
      <c r="H70" s="154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PPCL!B71</f>
        <v>0</v>
      </c>
      <c r="C71">
        <f>PPCL!C71</f>
        <v>210</v>
      </c>
      <c r="D71">
        <f>PPCL!M71</f>
        <v>0</v>
      </c>
      <c r="E71">
        <f>PPCL!N71</f>
        <v>0</v>
      </c>
      <c r="F71">
        <f t="shared" si="10"/>
        <v>210</v>
      </c>
      <c r="G71">
        <f t="shared" si="11"/>
        <v>0</v>
      </c>
      <c r="H71" s="154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PPCL!B72</f>
        <v>0</v>
      </c>
      <c r="C72">
        <f>PPCL!C72</f>
        <v>210</v>
      </c>
      <c r="D72">
        <f>PPCL!M72</f>
        <v>0</v>
      </c>
      <c r="E72">
        <f>PPCL!N72</f>
        <v>0</v>
      </c>
      <c r="F72">
        <f t="shared" si="10"/>
        <v>210</v>
      </c>
      <c r="G72">
        <f t="shared" si="11"/>
        <v>0</v>
      </c>
      <c r="H72" s="154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PPCL!B73</f>
        <v>0</v>
      </c>
      <c r="C73">
        <f>PPCL!C73</f>
        <v>210</v>
      </c>
      <c r="D73">
        <f>PPCL!M73</f>
        <v>0</v>
      </c>
      <c r="E73">
        <f>PPCL!N73</f>
        <v>0</v>
      </c>
      <c r="F73">
        <f t="shared" si="10"/>
        <v>210</v>
      </c>
      <c r="G73">
        <f t="shared" si="11"/>
        <v>0</v>
      </c>
      <c r="H73" s="154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PPCL!B74</f>
        <v>0</v>
      </c>
      <c r="C74">
        <f>PPCL!C74</f>
        <v>210</v>
      </c>
      <c r="D74">
        <f>PPCL!M74</f>
        <v>0</v>
      </c>
      <c r="E74">
        <f>PPCL!N74</f>
        <v>0</v>
      </c>
      <c r="F74">
        <f t="shared" si="10"/>
        <v>210</v>
      </c>
      <c r="G74">
        <f t="shared" si="11"/>
        <v>0</v>
      </c>
      <c r="H74" s="154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PPCL!B75</f>
        <v>0</v>
      </c>
      <c r="C75">
        <f>PPCL!C75</f>
        <v>210</v>
      </c>
      <c r="D75">
        <f>PPCL!M75</f>
        <v>0</v>
      </c>
      <c r="E75">
        <f>PPCL!N75</f>
        <v>0</v>
      </c>
      <c r="F75">
        <f t="shared" si="10"/>
        <v>210</v>
      </c>
      <c r="G75">
        <f t="shared" si="11"/>
        <v>0</v>
      </c>
      <c r="H75" s="154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PPCL!B76</f>
        <v>0</v>
      </c>
      <c r="C76">
        <f>PPCL!C76</f>
        <v>210</v>
      </c>
      <c r="D76">
        <f>PPCL!M76</f>
        <v>0</v>
      </c>
      <c r="E76">
        <f>PPCL!N76</f>
        <v>0</v>
      </c>
      <c r="F76">
        <f t="shared" si="10"/>
        <v>210</v>
      </c>
      <c r="G76">
        <f t="shared" si="11"/>
        <v>0</v>
      </c>
      <c r="H76" s="154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PPCL!B77</f>
        <v>0</v>
      </c>
      <c r="C77">
        <f>PPCL!C77</f>
        <v>210</v>
      </c>
      <c r="D77">
        <f>PPCL!M77</f>
        <v>0</v>
      </c>
      <c r="E77">
        <f>PPCL!N77</f>
        <v>0</v>
      </c>
      <c r="F77">
        <f t="shared" si="10"/>
        <v>210</v>
      </c>
      <c r="G77">
        <f t="shared" si="11"/>
        <v>0</v>
      </c>
      <c r="H77" s="154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PPCL!B78</f>
        <v>0</v>
      </c>
      <c r="C78">
        <f>PPCL!C78</f>
        <v>210</v>
      </c>
      <c r="D78">
        <f>PPCL!M78</f>
        <v>0</v>
      </c>
      <c r="E78">
        <f>PPCL!N78</f>
        <v>0</v>
      </c>
      <c r="F78">
        <f t="shared" si="10"/>
        <v>210</v>
      </c>
      <c r="G78">
        <f t="shared" si="11"/>
        <v>0</v>
      </c>
      <c r="H78" s="154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PPCL!B79</f>
        <v>0</v>
      </c>
      <c r="C79">
        <f>PPCL!C79</f>
        <v>210</v>
      </c>
      <c r="D79">
        <f>PPCL!M79</f>
        <v>0</v>
      </c>
      <c r="E79">
        <f>PPCL!N79</f>
        <v>0</v>
      </c>
      <c r="F79">
        <f t="shared" si="10"/>
        <v>210</v>
      </c>
      <c r="G79">
        <f t="shared" si="11"/>
        <v>0</v>
      </c>
      <c r="H79" s="154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PPCL!B80</f>
        <v>0</v>
      </c>
      <c r="C80">
        <f>PPCL!C80</f>
        <v>210</v>
      </c>
      <c r="D80">
        <f>PPCL!M80</f>
        <v>0</v>
      </c>
      <c r="E80">
        <f>PPCL!N80</f>
        <v>0</v>
      </c>
      <c r="F80">
        <f t="shared" si="10"/>
        <v>210</v>
      </c>
      <c r="G80">
        <f t="shared" si="11"/>
        <v>0</v>
      </c>
      <c r="H80" s="154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PPCL!B81</f>
        <v>0</v>
      </c>
      <c r="C81">
        <f>PPCL!C81</f>
        <v>210</v>
      </c>
      <c r="D81">
        <f>PPCL!M81</f>
        <v>0</v>
      </c>
      <c r="E81">
        <f>PPCL!N81</f>
        <v>0</v>
      </c>
      <c r="F81">
        <f t="shared" si="10"/>
        <v>210</v>
      </c>
      <c r="G81">
        <f t="shared" si="11"/>
        <v>0</v>
      </c>
      <c r="H81" s="154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PPCL!B82</f>
        <v>0</v>
      </c>
      <c r="C82">
        <f>PPCL!C82</f>
        <v>210</v>
      </c>
      <c r="D82">
        <f>PPCL!M82</f>
        <v>0</v>
      </c>
      <c r="E82">
        <f>PPCL!N82</f>
        <v>0</v>
      </c>
      <c r="F82">
        <f t="shared" si="10"/>
        <v>210</v>
      </c>
      <c r="G82">
        <f t="shared" si="11"/>
        <v>0</v>
      </c>
      <c r="H82" s="154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PPCL!B83</f>
        <v>0</v>
      </c>
      <c r="C83">
        <f>PPCL!C83</f>
        <v>210</v>
      </c>
      <c r="D83">
        <f>PPCL!M83</f>
        <v>0</v>
      </c>
      <c r="E83">
        <f>PPCL!N83</f>
        <v>0</v>
      </c>
      <c r="F83">
        <f t="shared" si="10"/>
        <v>210</v>
      </c>
      <c r="G83">
        <f t="shared" si="11"/>
        <v>0</v>
      </c>
      <c r="H83" s="154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PPCL!B84</f>
        <v>0</v>
      </c>
      <c r="C84">
        <f>PPCL!C84</f>
        <v>210</v>
      </c>
      <c r="D84">
        <f>PPCL!M84</f>
        <v>0</v>
      </c>
      <c r="E84">
        <f>PPCL!N84</f>
        <v>0</v>
      </c>
      <c r="F84">
        <f t="shared" si="10"/>
        <v>210</v>
      </c>
      <c r="G84">
        <f t="shared" si="11"/>
        <v>0</v>
      </c>
      <c r="H84" s="154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PPCL!B85</f>
        <v>0</v>
      </c>
      <c r="C85">
        <f>PPCL!C85</f>
        <v>210</v>
      </c>
      <c r="D85">
        <f>PPCL!M85</f>
        <v>0</v>
      </c>
      <c r="E85">
        <f>PPCL!N85</f>
        <v>0</v>
      </c>
      <c r="F85">
        <f t="shared" si="10"/>
        <v>210</v>
      </c>
      <c r="G85">
        <f t="shared" si="11"/>
        <v>0</v>
      </c>
      <c r="H85" s="154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PPCL!B86</f>
        <v>0</v>
      </c>
      <c r="C86">
        <f>PPCL!C86</f>
        <v>210</v>
      </c>
      <c r="D86">
        <f>PPCL!M86</f>
        <v>0</v>
      </c>
      <c r="E86">
        <f>PPCL!N86</f>
        <v>0</v>
      </c>
      <c r="F86">
        <f t="shared" si="10"/>
        <v>210</v>
      </c>
      <c r="G86">
        <f t="shared" si="11"/>
        <v>0</v>
      </c>
      <c r="H86" s="154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PPCL!B87</f>
        <v>0</v>
      </c>
      <c r="C87">
        <f>PPCL!C87</f>
        <v>210</v>
      </c>
      <c r="D87">
        <f>PPCL!M87</f>
        <v>0</v>
      </c>
      <c r="E87">
        <f>PPCL!N87</f>
        <v>0</v>
      </c>
      <c r="F87">
        <f t="shared" si="10"/>
        <v>210</v>
      </c>
      <c r="G87">
        <f t="shared" si="11"/>
        <v>0</v>
      </c>
      <c r="H87" s="154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PPCL!B88</f>
        <v>0</v>
      </c>
      <c r="C88">
        <f>PPCL!C88</f>
        <v>210</v>
      </c>
      <c r="D88">
        <f>PPCL!M88</f>
        <v>0</v>
      </c>
      <c r="E88">
        <f>PPCL!N88</f>
        <v>0</v>
      </c>
      <c r="F88">
        <f t="shared" si="10"/>
        <v>210</v>
      </c>
      <c r="G88">
        <f t="shared" si="11"/>
        <v>0</v>
      </c>
      <c r="H88" s="154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PPCL!B89</f>
        <v>0</v>
      </c>
      <c r="C89">
        <f>PPCL!C89</f>
        <v>210</v>
      </c>
      <c r="D89">
        <f>PPCL!M89</f>
        <v>0</v>
      </c>
      <c r="E89">
        <f>PPCL!N89</f>
        <v>0</v>
      </c>
      <c r="F89">
        <f t="shared" si="10"/>
        <v>210</v>
      </c>
      <c r="G89">
        <f t="shared" si="11"/>
        <v>0</v>
      </c>
      <c r="H89" s="154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PPCL!B90</f>
        <v>0</v>
      </c>
      <c r="C90">
        <f>PPCL!C90</f>
        <v>210</v>
      </c>
      <c r="D90">
        <f>PPCL!M90</f>
        <v>0</v>
      </c>
      <c r="E90">
        <f>PPCL!N90</f>
        <v>0</v>
      </c>
      <c r="F90">
        <f t="shared" si="10"/>
        <v>210</v>
      </c>
      <c r="G90">
        <f t="shared" si="11"/>
        <v>0</v>
      </c>
      <c r="H90" s="154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PPCL!B91</f>
        <v>0</v>
      </c>
      <c r="C91">
        <f>PPCL!C91</f>
        <v>210</v>
      </c>
      <c r="D91">
        <f>PPCL!M91</f>
        <v>0</v>
      </c>
      <c r="E91">
        <f>PPCL!N91</f>
        <v>0</v>
      </c>
      <c r="F91">
        <f t="shared" si="10"/>
        <v>210</v>
      </c>
      <c r="G91">
        <f t="shared" si="11"/>
        <v>0</v>
      </c>
      <c r="H91" s="154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PPCL!B92</f>
        <v>0</v>
      </c>
      <c r="C92">
        <f>PPCL!C92</f>
        <v>210</v>
      </c>
      <c r="D92">
        <f>PPCL!M92</f>
        <v>0</v>
      </c>
      <c r="E92">
        <f>PPCL!N92</f>
        <v>0</v>
      </c>
      <c r="F92">
        <f t="shared" si="10"/>
        <v>210</v>
      </c>
      <c r="G92">
        <f t="shared" si="11"/>
        <v>0</v>
      </c>
      <c r="H92" s="154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PPCL!B93</f>
        <v>0</v>
      </c>
      <c r="C93">
        <f>PPCL!C93</f>
        <v>210</v>
      </c>
      <c r="D93">
        <f>PPCL!M93</f>
        <v>0</v>
      </c>
      <c r="E93">
        <f>PPCL!N93</f>
        <v>0</v>
      </c>
      <c r="F93">
        <f t="shared" si="10"/>
        <v>210</v>
      </c>
      <c r="G93">
        <f t="shared" si="11"/>
        <v>0</v>
      </c>
      <c r="H93" s="154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PPCL!B94</f>
        <v>0</v>
      </c>
      <c r="C94">
        <f>PPCL!C94</f>
        <v>210</v>
      </c>
      <c r="D94">
        <f>PPCL!M94</f>
        <v>0</v>
      </c>
      <c r="E94">
        <f>PPCL!N94</f>
        <v>0</v>
      </c>
      <c r="F94">
        <f t="shared" si="10"/>
        <v>210</v>
      </c>
      <c r="G94">
        <f t="shared" si="11"/>
        <v>0</v>
      </c>
      <c r="H94" s="154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PPCL!B95</f>
        <v>0</v>
      </c>
      <c r="C95">
        <f>PPCL!C95</f>
        <v>210</v>
      </c>
      <c r="D95">
        <f>PPCL!M95</f>
        <v>0</v>
      </c>
      <c r="E95">
        <f>PPCL!N95</f>
        <v>0</v>
      </c>
      <c r="F95">
        <f t="shared" si="10"/>
        <v>210</v>
      </c>
      <c r="G95">
        <f t="shared" si="11"/>
        <v>0</v>
      </c>
      <c r="H95" s="154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PPCL!B96</f>
        <v>0</v>
      </c>
      <c r="C96">
        <f>PPCL!C96</f>
        <v>210</v>
      </c>
      <c r="D96">
        <f>PPCL!M96</f>
        <v>0</v>
      </c>
      <c r="E96">
        <f>PPCL!N96</f>
        <v>0</v>
      </c>
      <c r="F96">
        <f t="shared" si="10"/>
        <v>210</v>
      </c>
      <c r="G96">
        <f t="shared" si="11"/>
        <v>0</v>
      </c>
      <c r="H96" s="154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PPCL!B97</f>
        <v>0</v>
      </c>
      <c r="C97">
        <f>PPCL!C97</f>
        <v>210</v>
      </c>
      <c r="D97">
        <f>PPCL!M97</f>
        <v>0</v>
      </c>
      <c r="E97">
        <f>PPCL!N97</f>
        <v>0</v>
      </c>
      <c r="F97">
        <f t="shared" si="10"/>
        <v>210</v>
      </c>
      <c r="G97">
        <f t="shared" si="11"/>
        <v>0</v>
      </c>
      <c r="H97" s="154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PPCL!B98</f>
        <v>0</v>
      </c>
      <c r="C98">
        <f>PPCL!C98</f>
        <v>210</v>
      </c>
      <c r="D98">
        <f>PPCL!M98</f>
        <v>0</v>
      </c>
      <c r="E98">
        <f>PPCL!N98</f>
        <v>0</v>
      </c>
      <c r="F98">
        <f t="shared" si="10"/>
        <v>210</v>
      </c>
      <c r="G98">
        <f t="shared" si="11"/>
        <v>0</v>
      </c>
      <c r="H98" s="154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5.04</v>
      </c>
      <c r="D99" s="156">
        <f t="shared" si="12"/>
        <v>0</v>
      </c>
      <c r="E99" s="156">
        <f t="shared" si="12"/>
        <v>0</v>
      </c>
      <c r="F99" s="156">
        <f t="shared" si="12"/>
        <v>5.04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3" t="s">
        <v>157</v>
      </c>
      <c r="C1" s="213"/>
      <c r="D1" s="213" t="s">
        <v>287</v>
      </c>
      <c r="E1" s="213"/>
      <c r="H1" s="154"/>
      <c r="I1" s="213" t="s">
        <v>344</v>
      </c>
      <c r="J1" s="213"/>
      <c r="K1" s="213"/>
      <c r="L1" s="213"/>
      <c r="M1" s="213"/>
      <c r="N1" s="213"/>
      <c r="O1" s="155"/>
      <c r="P1" s="213" t="s">
        <v>345</v>
      </c>
      <c r="Q1" s="213"/>
      <c r="R1" s="213"/>
      <c r="S1" s="213"/>
      <c r="T1" s="213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PPCL!D3</f>
        <v>0</v>
      </c>
      <c r="C3">
        <f>PPCL!E3</f>
        <v>0</v>
      </c>
      <c r="D3">
        <f>PPCL!O3</f>
        <v>0</v>
      </c>
      <c r="E3">
        <f>PPCL!P3</f>
        <v>0</v>
      </c>
      <c r="F3">
        <f>B3+C3</f>
        <v>0</v>
      </c>
      <c r="G3">
        <f>D3+E3</f>
        <v>0</v>
      </c>
      <c r="H3" s="154"/>
      <c r="I3">
        <f>BRPL_EOD!AI3+BRPL_EOD!AJ3</f>
        <v>0</v>
      </c>
      <c r="J3">
        <f>BYPL_EOD!AI3+BYPL_EOD!AJ3</f>
        <v>0</v>
      </c>
      <c r="K3">
        <f>MES_EOD!AI3+MES_EOD!AJ3</f>
        <v>0</v>
      </c>
      <c r="L3">
        <f>NDMC_EOD!AI3+NDMC_EOD!AJ3</f>
        <v>0</v>
      </c>
      <c r="M3">
        <f>TPDDL_EOD!AI3+TPDDL_EOD!AJ3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PPCL!D4</f>
        <v>0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BRPL_EOD!AI4+BRPL_EOD!AJ4</f>
        <v>0</v>
      </c>
      <c r="J4">
        <f>BYPL_EOD!AI4+BYPL_EOD!AJ4</f>
        <v>0</v>
      </c>
      <c r="K4">
        <f>MES_EOD!AI4+MES_EOD!AJ4</f>
        <v>0</v>
      </c>
      <c r="L4">
        <f>NDMC_EOD!AI4+NDMC_EOD!AJ4</f>
        <v>0</v>
      </c>
      <c r="M4">
        <f>TPDDL_EOD!AI4+TPDDL_EOD!AJ4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PPCL!D5</f>
        <v>0</v>
      </c>
      <c r="C5">
        <f>PPCL!E5</f>
        <v>0</v>
      </c>
      <c r="D5">
        <f>PPCL!O5</f>
        <v>0</v>
      </c>
      <c r="E5">
        <f>PPCL!P5</f>
        <v>0</v>
      </c>
      <c r="F5">
        <f t="shared" si="4"/>
        <v>0</v>
      </c>
      <c r="G5">
        <f t="shared" si="5"/>
        <v>0</v>
      </c>
      <c r="H5" s="154"/>
      <c r="I5">
        <f>BRPL_EOD!AI5+BRPL_EOD!AJ5</f>
        <v>0</v>
      </c>
      <c r="J5">
        <f>BYPL_EOD!AI5+BYPL_EOD!AJ5</f>
        <v>0</v>
      </c>
      <c r="K5">
        <f>MES_EOD!AI5+MES_EOD!AJ5</f>
        <v>0</v>
      </c>
      <c r="L5">
        <f>NDMC_EOD!AI5+NDMC_EOD!AJ5</f>
        <v>0</v>
      </c>
      <c r="M5">
        <f>TPDDL_EOD!AI5+TPDDL_EOD!AJ5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PPCL!D6</f>
        <v>0</v>
      </c>
      <c r="C6">
        <f>PPCL!E6</f>
        <v>0</v>
      </c>
      <c r="D6">
        <f>PPCL!O6</f>
        <v>0</v>
      </c>
      <c r="E6">
        <f>PPCL!P6</f>
        <v>0</v>
      </c>
      <c r="F6">
        <f t="shared" si="4"/>
        <v>0</v>
      </c>
      <c r="G6">
        <f t="shared" si="5"/>
        <v>0</v>
      </c>
      <c r="H6" s="154"/>
      <c r="I6">
        <f>BRPL_EOD!AI6+BRPL_EOD!AJ6</f>
        <v>0</v>
      </c>
      <c r="J6">
        <f>BYPL_EOD!AI6+BYPL_EOD!AJ6</f>
        <v>0</v>
      </c>
      <c r="K6">
        <f>MES_EOD!AI6+MES_EOD!AJ6</f>
        <v>0</v>
      </c>
      <c r="L6">
        <f>NDMC_EOD!AI6+NDMC_EOD!AJ6</f>
        <v>0</v>
      </c>
      <c r="M6">
        <f>TPDDL_EOD!AI6+TPDDL_EOD!AJ6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PPCL!D7</f>
        <v>0</v>
      </c>
      <c r="C7">
        <f>PPCL!E7</f>
        <v>0</v>
      </c>
      <c r="D7">
        <f>PPCL!O7</f>
        <v>0</v>
      </c>
      <c r="E7">
        <f>PPCL!P7</f>
        <v>0</v>
      </c>
      <c r="F7">
        <f t="shared" si="4"/>
        <v>0</v>
      </c>
      <c r="G7">
        <f t="shared" si="5"/>
        <v>0</v>
      </c>
      <c r="H7" s="154"/>
      <c r="I7">
        <f>BRPL_EOD!AI7+BRPL_EOD!AJ7</f>
        <v>0</v>
      </c>
      <c r="J7">
        <f>BYPL_EOD!AI7+BYPL_EOD!AJ7</f>
        <v>0</v>
      </c>
      <c r="K7">
        <f>MES_EOD!AI7+MES_EOD!AJ7</f>
        <v>0</v>
      </c>
      <c r="L7">
        <f>NDMC_EOD!AI7+NDMC_EOD!AJ7</f>
        <v>0</v>
      </c>
      <c r="M7">
        <f>TPDDL_EOD!AI7+TPDDL_EOD!AJ7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PPCL!D8</f>
        <v>0</v>
      </c>
      <c r="C8">
        <f>PPCL!E8</f>
        <v>0</v>
      </c>
      <c r="D8">
        <f>PPCL!O8</f>
        <v>0</v>
      </c>
      <c r="E8">
        <f>PPCL!P8</f>
        <v>0</v>
      </c>
      <c r="F8">
        <f t="shared" si="4"/>
        <v>0</v>
      </c>
      <c r="G8">
        <f t="shared" si="5"/>
        <v>0</v>
      </c>
      <c r="H8" s="154"/>
      <c r="I8">
        <f>BRPL_EOD!AI8+BRPL_EOD!AJ8</f>
        <v>0</v>
      </c>
      <c r="J8">
        <f>BYPL_EOD!AI8+BYPL_EOD!AJ8</f>
        <v>0</v>
      </c>
      <c r="K8">
        <f>MES_EOD!AI8+MES_EOD!AJ8</f>
        <v>0</v>
      </c>
      <c r="L8">
        <f>NDMC_EOD!AI8+NDMC_EOD!AJ8</f>
        <v>0</v>
      </c>
      <c r="M8">
        <f>TPDDL_EOD!AI8+TPDDL_EOD!AJ8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PPCL!D9</f>
        <v>0</v>
      </c>
      <c r="C9">
        <f>PPCL!E9</f>
        <v>0</v>
      </c>
      <c r="D9">
        <f>PPCL!O9</f>
        <v>0</v>
      </c>
      <c r="E9">
        <f>PPCL!P9</f>
        <v>0</v>
      </c>
      <c r="F9">
        <f t="shared" si="4"/>
        <v>0</v>
      </c>
      <c r="G9">
        <f t="shared" si="5"/>
        <v>0</v>
      </c>
      <c r="H9" s="154"/>
      <c r="I9">
        <f>BRPL_EOD!AI9+BRPL_EOD!AJ9</f>
        <v>0</v>
      </c>
      <c r="J9">
        <f>BYPL_EOD!AI9+BYPL_EOD!AJ9</f>
        <v>0</v>
      </c>
      <c r="K9">
        <f>MES_EOD!AI9+MES_EOD!AJ9</f>
        <v>0</v>
      </c>
      <c r="L9">
        <f>NDMC_EOD!AI9+NDMC_EOD!AJ9</f>
        <v>0</v>
      </c>
      <c r="M9">
        <f>TPDDL_EOD!AI9+TPDDL_EOD!AJ9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PPCL!D10</f>
        <v>0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0</v>
      </c>
      <c r="G10">
        <f t="shared" si="5"/>
        <v>0</v>
      </c>
      <c r="H10" s="154"/>
      <c r="I10">
        <f>BRPL_EOD!AI10+BRPL_EOD!AJ10</f>
        <v>0</v>
      </c>
      <c r="J10">
        <f>BYPL_EOD!AI10+BYPL_EOD!AJ10</f>
        <v>0</v>
      </c>
      <c r="K10">
        <f>MES_EOD!AI10+MES_EOD!AJ10</f>
        <v>0</v>
      </c>
      <c r="L10">
        <f>NDMC_EOD!AI10+NDMC_EOD!AJ10</f>
        <v>0</v>
      </c>
      <c r="M10">
        <f>TPDDL_EOD!AI10+TPDDL_EOD!AJ10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PPCL!D11</f>
        <v>0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0</v>
      </c>
      <c r="G11">
        <f t="shared" si="5"/>
        <v>0</v>
      </c>
      <c r="H11" s="154"/>
      <c r="I11">
        <f>BRPL_EOD!AI11+BRPL_EOD!AJ11</f>
        <v>0</v>
      </c>
      <c r="J11">
        <f>BYPL_EOD!AI11+BYPL_EOD!AJ11</f>
        <v>0</v>
      </c>
      <c r="K11">
        <f>MES_EOD!AI11+MES_EOD!AJ11</f>
        <v>0</v>
      </c>
      <c r="L11">
        <f>NDMC_EOD!AI11+NDMC_EOD!AJ11</f>
        <v>0</v>
      </c>
      <c r="M11">
        <f>TPDDL_EOD!AI11+TPDDL_EOD!AJ11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PPCL!D12</f>
        <v>0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0</v>
      </c>
      <c r="G12">
        <f t="shared" si="5"/>
        <v>0</v>
      </c>
      <c r="H12" s="154"/>
      <c r="I12">
        <f>BRPL_EOD!AI12+BRPL_EOD!AJ12</f>
        <v>0</v>
      </c>
      <c r="J12">
        <f>BYPL_EOD!AI12+BYPL_EOD!AJ12</f>
        <v>0</v>
      </c>
      <c r="K12">
        <f>MES_EOD!AI12+MES_EOD!AJ12</f>
        <v>0</v>
      </c>
      <c r="L12">
        <f>NDMC_EOD!AI12+NDMC_EOD!AJ12</f>
        <v>0</v>
      </c>
      <c r="M12">
        <f>TPDDL_EOD!AI12+TPDDL_EOD!AJ12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PPCL!D13</f>
        <v>0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0</v>
      </c>
      <c r="G13">
        <f t="shared" si="5"/>
        <v>0</v>
      </c>
      <c r="H13" s="154"/>
      <c r="I13">
        <f>BRPL_EOD!AI13+BRPL_EOD!AJ13</f>
        <v>0</v>
      </c>
      <c r="J13">
        <f>BYPL_EOD!AI13+BYPL_EOD!AJ13</f>
        <v>0</v>
      </c>
      <c r="K13">
        <f>MES_EOD!AI13+MES_EOD!AJ13</f>
        <v>0</v>
      </c>
      <c r="L13">
        <f>NDMC_EOD!AI13+NDMC_EOD!AJ13</f>
        <v>0</v>
      </c>
      <c r="M13">
        <f>TPDDL_EOD!AI13+TPDDL_EOD!AJ13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PPCL!D14</f>
        <v>0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0</v>
      </c>
      <c r="G14">
        <f t="shared" si="5"/>
        <v>0</v>
      </c>
      <c r="H14" s="154"/>
      <c r="I14">
        <f>BRPL_EOD!AI14+BRPL_EOD!AJ14</f>
        <v>0</v>
      </c>
      <c r="J14">
        <f>BYPL_EOD!AI14+BYPL_EOD!AJ14</f>
        <v>0</v>
      </c>
      <c r="K14">
        <f>MES_EOD!AI14+MES_EOD!AJ14</f>
        <v>0</v>
      </c>
      <c r="L14">
        <f>NDMC_EOD!AI14+NDMC_EOD!AJ14</f>
        <v>0</v>
      </c>
      <c r="M14">
        <f>TPDDL_EOD!AI14+TPDDL_EOD!AJ14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PPCL!D15</f>
        <v>0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0</v>
      </c>
      <c r="G15">
        <f t="shared" si="5"/>
        <v>0</v>
      </c>
      <c r="H15" s="154"/>
      <c r="I15">
        <f>BRPL_EOD!AI15+BRPL_EOD!AJ15</f>
        <v>0</v>
      </c>
      <c r="J15">
        <f>BYPL_EOD!AI15+BYPL_EOD!AJ15</f>
        <v>0</v>
      </c>
      <c r="K15">
        <f>MES_EOD!AI15+MES_EOD!AJ15</f>
        <v>0</v>
      </c>
      <c r="L15">
        <f>NDMC_EOD!AI15+NDMC_EOD!AJ15</f>
        <v>0</v>
      </c>
      <c r="M15">
        <f>TPDDL_EOD!AI15+TPDDL_EOD!AJ15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PPCL!D16</f>
        <v>0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0</v>
      </c>
      <c r="G16">
        <f t="shared" si="5"/>
        <v>0</v>
      </c>
      <c r="H16" s="154"/>
      <c r="I16">
        <f>BRPL_EOD!AI16+BRPL_EOD!AJ16</f>
        <v>0</v>
      </c>
      <c r="J16">
        <f>BYPL_EOD!AI16+BYPL_EOD!AJ16</f>
        <v>0</v>
      </c>
      <c r="K16">
        <f>MES_EOD!AI16+MES_EOD!AJ16</f>
        <v>0</v>
      </c>
      <c r="L16">
        <f>NDMC_EOD!AI16+NDMC_EOD!AJ16</f>
        <v>0</v>
      </c>
      <c r="M16">
        <f>TPDDL_EOD!AI16+TPDDL_EOD!AJ16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PPCL!D17</f>
        <v>0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0</v>
      </c>
      <c r="G17">
        <f t="shared" si="5"/>
        <v>0</v>
      </c>
      <c r="H17" s="154"/>
      <c r="I17">
        <f>BRPL_EOD!AI17+BRPL_EOD!AJ17</f>
        <v>0</v>
      </c>
      <c r="J17">
        <f>BYPL_EOD!AI17+BYPL_EOD!AJ17</f>
        <v>0</v>
      </c>
      <c r="K17">
        <f>MES_EOD!AI17+MES_EOD!AJ17</f>
        <v>0</v>
      </c>
      <c r="L17">
        <f>NDMC_EOD!AI17+NDMC_EOD!AJ17</f>
        <v>0</v>
      </c>
      <c r="M17">
        <f>TPDDL_EOD!AI17+TPDDL_EOD!AJ17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PPCL!D18</f>
        <v>0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0</v>
      </c>
      <c r="G18">
        <f t="shared" si="5"/>
        <v>0</v>
      </c>
      <c r="H18" s="154"/>
      <c r="I18">
        <f>BRPL_EOD!AI18+BRPL_EOD!AJ18</f>
        <v>0</v>
      </c>
      <c r="J18">
        <f>BYPL_EOD!AI18+BYPL_EOD!AJ18</f>
        <v>0</v>
      </c>
      <c r="K18">
        <f>MES_EOD!AI18+MES_EOD!AJ18</f>
        <v>0</v>
      </c>
      <c r="L18">
        <f>NDMC_EOD!AI18+NDMC_EOD!AJ18</f>
        <v>0</v>
      </c>
      <c r="M18">
        <f>TPDDL_EOD!AI18+TPDDL_EOD!AJ18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PPCL!D19</f>
        <v>0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0</v>
      </c>
      <c r="G19">
        <f t="shared" si="5"/>
        <v>0</v>
      </c>
      <c r="H19" s="154"/>
      <c r="I19">
        <f>BRPL_EOD!AI19+BRPL_EOD!AJ19</f>
        <v>0</v>
      </c>
      <c r="J19">
        <f>BYPL_EOD!AI19+BYPL_EOD!AJ19</f>
        <v>0</v>
      </c>
      <c r="K19">
        <f>MES_EOD!AI19+MES_EOD!AJ19</f>
        <v>0</v>
      </c>
      <c r="L19">
        <f>NDMC_EOD!AI19+NDMC_EOD!AJ19</f>
        <v>0</v>
      </c>
      <c r="M19">
        <f>TPDDL_EOD!AI19+TPDDL_EOD!AJ19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PPCL!D20</f>
        <v>0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0</v>
      </c>
      <c r="G20">
        <f t="shared" si="5"/>
        <v>0</v>
      </c>
      <c r="H20" s="154"/>
      <c r="I20">
        <f>BRPL_EOD!AI20+BRPL_EOD!AJ20</f>
        <v>0</v>
      </c>
      <c r="J20">
        <f>BYPL_EOD!AI20+BYPL_EOD!AJ20</f>
        <v>0</v>
      </c>
      <c r="K20">
        <f>MES_EOD!AI20+MES_EOD!AJ20</f>
        <v>0</v>
      </c>
      <c r="L20">
        <f>NDMC_EOD!AI20+NDMC_EOD!AJ20</f>
        <v>0</v>
      </c>
      <c r="M20">
        <f>TPDDL_EOD!AI20+TPDDL_EOD!AJ20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PPCL!D21</f>
        <v>0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0</v>
      </c>
      <c r="G21">
        <f t="shared" si="5"/>
        <v>0</v>
      </c>
      <c r="H21" s="154"/>
      <c r="I21">
        <f>BRPL_EOD!AI21+BRPL_EOD!AJ21</f>
        <v>0</v>
      </c>
      <c r="J21">
        <f>BYPL_EOD!AI21+BYPL_EOD!AJ21</f>
        <v>0</v>
      </c>
      <c r="K21">
        <f>MES_EOD!AI21+MES_EOD!AJ21</f>
        <v>0</v>
      </c>
      <c r="L21">
        <f>NDMC_EOD!AI21+NDMC_EOD!AJ21</f>
        <v>0</v>
      </c>
      <c r="M21">
        <f>TPDDL_EOD!AI21+TPDDL_EOD!AJ21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PPCL!D22</f>
        <v>0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0</v>
      </c>
      <c r="G22">
        <f t="shared" si="5"/>
        <v>0</v>
      </c>
      <c r="H22" s="154"/>
      <c r="I22">
        <f>BRPL_EOD!AI22+BRPL_EOD!AJ22</f>
        <v>0</v>
      </c>
      <c r="J22">
        <f>BYPL_EOD!AI22+BYPL_EOD!AJ22</f>
        <v>0</v>
      </c>
      <c r="K22">
        <f>MES_EOD!AI22+MES_EOD!AJ22</f>
        <v>0</v>
      </c>
      <c r="L22">
        <f>NDMC_EOD!AI22+NDMC_EOD!AJ22</f>
        <v>0</v>
      </c>
      <c r="M22">
        <f>TPDDL_EOD!AI22+TPDDL_EOD!AJ22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PPCL!D23</f>
        <v>0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0</v>
      </c>
      <c r="G23">
        <f t="shared" si="5"/>
        <v>0</v>
      </c>
      <c r="H23" s="154"/>
      <c r="I23">
        <f>BRPL_EOD!AI23+BRPL_EOD!AJ23</f>
        <v>0</v>
      </c>
      <c r="J23">
        <f>BYPL_EOD!AI23+BYPL_EOD!AJ23</f>
        <v>0</v>
      </c>
      <c r="K23">
        <f>MES_EOD!AI23+MES_EOD!AJ23</f>
        <v>0</v>
      </c>
      <c r="L23">
        <f>NDMC_EOD!AI23+NDMC_EOD!AJ23</f>
        <v>0</v>
      </c>
      <c r="M23">
        <f>TPDDL_EOD!AI23+TPDDL_EOD!AJ23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PPCL!D24</f>
        <v>0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0</v>
      </c>
      <c r="G24">
        <f t="shared" si="5"/>
        <v>0</v>
      </c>
      <c r="H24" s="154"/>
      <c r="I24">
        <f>BRPL_EOD!AI24+BRPL_EOD!AJ24</f>
        <v>0</v>
      </c>
      <c r="J24">
        <f>BYPL_EOD!AI24+BYPL_EOD!AJ24</f>
        <v>0</v>
      </c>
      <c r="K24">
        <f>MES_EOD!AI24+MES_EOD!AJ24</f>
        <v>0</v>
      </c>
      <c r="L24">
        <f>NDMC_EOD!AI24+NDMC_EOD!AJ24</f>
        <v>0</v>
      </c>
      <c r="M24">
        <f>TPDDL_EOD!AI24+TPDDL_EOD!AJ24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PPCL!D25</f>
        <v>0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0</v>
      </c>
      <c r="G25">
        <f t="shared" si="5"/>
        <v>0</v>
      </c>
      <c r="H25" s="154"/>
      <c r="I25">
        <f>BRPL_EOD!AI25+BRPL_EOD!AJ25</f>
        <v>0</v>
      </c>
      <c r="J25">
        <f>BYPL_EOD!AI25+BYPL_EOD!AJ25</f>
        <v>0</v>
      </c>
      <c r="K25">
        <f>MES_EOD!AI25+MES_EOD!AJ25</f>
        <v>0</v>
      </c>
      <c r="L25">
        <f>NDMC_EOD!AI25+NDMC_EOD!AJ25</f>
        <v>0</v>
      </c>
      <c r="M25">
        <f>TPDDL_EOD!AI25+TPDDL_EOD!AJ25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PPCL!D26</f>
        <v>0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0</v>
      </c>
      <c r="G26">
        <f t="shared" si="5"/>
        <v>0</v>
      </c>
      <c r="H26" s="154"/>
      <c r="I26">
        <f>BRPL_EOD!AI26+BRPL_EOD!AJ26</f>
        <v>0</v>
      </c>
      <c r="J26">
        <f>BYPL_EOD!AI26+BYPL_EOD!AJ26</f>
        <v>0</v>
      </c>
      <c r="K26">
        <f>MES_EOD!AI26+MES_EOD!AJ26</f>
        <v>0</v>
      </c>
      <c r="L26">
        <f>NDMC_EOD!AI26+NDMC_EOD!AJ26</f>
        <v>0</v>
      </c>
      <c r="M26">
        <f>TPDDL_EOD!AI26+TPDDL_EOD!AJ26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PPCL!D27</f>
        <v>0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0</v>
      </c>
      <c r="G27">
        <f t="shared" si="5"/>
        <v>0</v>
      </c>
      <c r="H27" s="154"/>
      <c r="I27">
        <f>BRPL_EOD!AI27+BRPL_EOD!AJ27</f>
        <v>0</v>
      </c>
      <c r="J27">
        <f>BYPL_EOD!AI27+BYPL_EOD!AJ27</f>
        <v>0</v>
      </c>
      <c r="K27">
        <f>MES_EOD!AI27+MES_EOD!AJ27</f>
        <v>0</v>
      </c>
      <c r="L27">
        <f>NDMC_EOD!AI27+NDMC_EOD!AJ27</f>
        <v>0</v>
      </c>
      <c r="M27">
        <f>TPDDL_EOD!AI27+TPDDL_EOD!AJ27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PPCL!D28</f>
        <v>0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0</v>
      </c>
      <c r="G28">
        <f t="shared" si="5"/>
        <v>0</v>
      </c>
      <c r="H28" s="154"/>
      <c r="I28">
        <f>BRPL_EOD!AI28+BRPL_EOD!AJ28</f>
        <v>0</v>
      </c>
      <c r="J28">
        <f>BYPL_EOD!AI28+BYPL_EOD!AJ28</f>
        <v>0</v>
      </c>
      <c r="K28">
        <f>MES_EOD!AI28+MES_EOD!AJ28</f>
        <v>0</v>
      </c>
      <c r="L28">
        <f>NDMC_EOD!AI28+NDMC_EOD!AJ28</f>
        <v>0</v>
      </c>
      <c r="M28">
        <f>TPDDL_EOD!AI28+TPDDL_EOD!AJ28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PPCL!D29</f>
        <v>0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0</v>
      </c>
      <c r="G29">
        <f t="shared" si="5"/>
        <v>0</v>
      </c>
      <c r="H29" s="154"/>
      <c r="I29">
        <f>BRPL_EOD!AI29+BRPL_EOD!AJ29</f>
        <v>0</v>
      </c>
      <c r="J29">
        <f>BYPL_EOD!AI29+BYPL_EOD!AJ29</f>
        <v>0</v>
      </c>
      <c r="K29">
        <f>MES_EOD!AI29+MES_EOD!AJ29</f>
        <v>0</v>
      </c>
      <c r="L29">
        <f>NDMC_EOD!AI29+NDMC_EOD!AJ29</f>
        <v>0</v>
      </c>
      <c r="M29">
        <f>TPDDL_EOD!AI29+TPDDL_EOD!AJ29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PPCL!D30</f>
        <v>0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0</v>
      </c>
      <c r="G30">
        <f t="shared" si="5"/>
        <v>0</v>
      </c>
      <c r="H30" s="154"/>
      <c r="I30">
        <f>BRPL_EOD!AI30+BRPL_EOD!AJ30</f>
        <v>0</v>
      </c>
      <c r="J30">
        <f>BYPL_EOD!AI30+BYPL_EOD!AJ30</f>
        <v>0</v>
      </c>
      <c r="K30">
        <f>MES_EOD!AI30+MES_EOD!AJ30</f>
        <v>0</v>
      </c>
      <c r="L30">
        <f>NDMC_EOD!AI30+NDMC_EOD!AJ30</f>
        <v>0</v>
      </c>
      <c r="M30">
        <f>TPDDL_EOD!AI30+TPDDL_EOD!AJ30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PPCL!D31</f>
        <v>0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0</v>
      </c>
      <c r="G31">
        <f t="shared" si="5"/>
        <v>0</v>
      </c>
      <c r="H31" s="154"/>
      <c r="I31">
        <f>BRPL_EOD!AI31+BRPL_EOD!AJ31</f>
        <v>0</v>
      </c>
      <c r="J31">
        <f>BYPL_EOD!AI31+BYPL_EOD!AJ31</f>
        <v>0</v>
      </c>
      <c r="K31">
        <f>MES_EOD!AI31+MES_EOD!AJ31</f>
        <v>0</v>
      </c>
      <c r="L31">
        <f>NDMC_EOD!AI31+NDMC_EOD!AJ31</f>
        <v>0</v>
      </c>
      <c r="M31">
        <f>TPDDL_EOD!AI31+TPDDL_EOD!AJ31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PPCL!D32</f>
        <v>0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0</v>
      </c>
      <c r="G32">
        <f t="shared" si="5"/>
        <v>0</v>
      </c>
      <c r="H32" s="154"/>
      <c r="I32">
        <f>BRPL_EOD!AI32+BRPL_EOD!AJ32</f>
        <v>0</v>
      </c>
      <c r="J32">
        <f>BYPL_EOD!AI32+BYPL_EOD!AJ32</f>
        <v>0</v>
      </c>
      <c r="K32">
        <f>MES_EOD!AI32+MES_EOD!AJ32</f>
        <v>0</v>
      </c>
      <c r="L32">
        <f>NDMC_EOD!AI32+NDMC_EOD!AJ32</f>
        <v>0</v>
      </c>
      <c r="M32">
        <f>TPDDL_EOD!AI32+TPDDL_EOD!AJ32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PPCL!D33</f>
        <v>0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0</v>
      </c>
      <c r="G33">
        <f t="shared" si="5"/>
        <v>0</v>
      </c>
      <c r="H33" s="154"/>
      <c r="I33">
        <f>BRPL_EOD!AI33+BRPL_EOD!AJ33</f>
        <v>0</v>
      </c>
      <c r="J33">
        <f>BYPL_EOD!AI33+BYPL_EOD!AJ33</f>
        <v>0</v>
      </c>
      <c r="K33">
        <f>MES_EOD!AI33+MES_EOD!AJ33</f>
        <v>0</v>
      </c>
      <c r="L33">
        <f>NDMC_EOD!AI33+NDMC_EOD!AJ33</f>
        <v>0</v>
      </c>
      <c r="M33">
        <f>TPDDL_EOD!AI33+TPDDL_EOD!AJ33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PPCL!D34</f>
        <v>0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0</v>
      </c>
      <c r="G34">
        <f t="shared" si="5"/>
        <v>0</v>
      </c>
      <c r="H34" s="154"/>
      <c r="I34">
        <f>BRPL_EOD!AI34+BRPL_EOD!AJ34</f>
        <v>0</v>
      </c>
      <c r="J34">
        <f>BYPL_EOD!AI34+BYPL_EOD!AJ34</f>
        <v>0</v>
      </c>
      <c r="K34">
        <f>MES_EOD!AI34+MES_EOD!AJ34</f>
        <v>0</v>
      </c>
      <c r="L34">
        <f>NDMC_EOD!AI34+NDMC_EOD!AJ34</f>
        <v>0</v>
      </c>
      <c r="M34">
        <f>TPDDL_EOD!AI34+TPDDL_EOD!AJ34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PPCL!D35</f>
        <v>0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0</v>
      </c>
      <c r="G35">
        <f t="shared" si="5"/>
        <v>0</v>
      </c>
      <c r="H35" s="154"/>
      <c r="I35">
        <f>BRPL_EOD!AI35+BRPL_EOD!AJ35</f>
        <v>0</v>
      </c>
      <c r="J35">
        <f>BYPL_EOD!AI35+BYPL_EOD!AJ35</f>
        <v>0</v>
      </c>
      <c r="K35">
        <f>MES_EOD!AI35+MES_EOD!AJ35</f>
        <v>0</v>
      </c>
      <c r="L35">
        <f>NDMC_EOD!AI35+NDMC_EOD!AJ35</f>
        <v>0</v>
      </c>
      <c r="M35">
        <f>TPDDL_EOD!AI35+TPDDL_EOD!AJ35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PPCL!D36</f>
        <v>0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0</v>
      </c>
      <c r="G36">
        <f t="shared" si="5"/>
        <v>0</v>
      </c>
      <c r="H36" s="154"/>
      <c r="I36">
        <f>BRPL_EOD!AI36+BRPL_EOD!AJ36</f>
        <v>0</v>
      </c>
      <c r="J36">
        <f>BYPL_EOD!AI36+BYPL_EOD!AJ36</f>
        <v>0</v>
      </c>
      <c r="K36">
        <f>MES_EOD!AI36+MES_EOD!AJ36</f>
        <v>0</v>
      </c>
      <c r="L36">
        <f>NDMC_EOD!AI36+NDMC_EOD!AJ36</f>
        <v>0</v>
      </c>
      <c r="M36">
        <f>TPDDL_EOD!AI36+TPDDL_EOD!AJ36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PPCL!D37</f>
        <v>0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0</v>
      </c>
      <c r="G37">
        <f t="shared" si="5"/>
        <v>0</v>
      </c>
      <c r="H37" s="154"/>
      <c r="I37">
        <f>BRPL_EOD!AI37+BRPL_EOD!AJ37</f>
        <v>0</v>
      </c>
      <c r="J37">
        <f>BYPL_EOD!AI37+BYPL_EOD!AJ37</f>
        <v>0</v>
      </c>
      <c r="K37">
        <f>MES_EOD!AI37+MES_EOD!AJ37</f>
        <v>0</v>
      </c>
      <c r="L37">
        <f>NDMC_EOD!AI37+NDMC_EOD!AJ37</f>
        <v>0</v>
      </c>
      <c r="M37">
        <f>TPDDL_EOD!AI37+TPDDL_EOD!AJ37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PPCL!D38</f>
        <v>0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0</v>
      </c>
      <c r="G38">
        <f t="shared" si="5"/>
        <v>0</v>
      </c>
      <c r="H38" s="154"/>
      <c r="I38">
        <f>BRPL_EOD!AI38+BRPL_EOD!AJ38</f>
        <v>0</v>
      </c>
      <c r="J38">
        <f>BYPL_EOD!AI38+BYPL_EOD!AJ38</f>
        <v>0</v>
      </c>
      <c r="K38">
        <f>MES_EOD!AI38+MES_EOD!AJ38</f>
        <v>0</v>
      </c>
      <c r="L38">
        <f>NDMC_EOD!AI38+NDMC_EOD!AJ38</f>
        <v>0</v>
      </c>
      <c r="M38">
        <f>TPDDL_EOD!AI38+TPDDL_EOD!AJ38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PPCL!D39</f>
        <v>0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0</v>
      </c>
      <c r="G39">
        <f t="shared" si="5"/>
        <v>0</v>
      </c>
      <c r="H39" s="154"/>
      <c r="I39">
        <f>BRPL_EOD!AI39+BRPL_EOD!AJ39</f>
        <v>0</v>
      </c>
      <c r="J39">
        <f>BYPL_EOD!AI39+BYPL_EOD!AJ39</f>
        <v>0</v>
      </c>
      <c r="K39">
        <f>MES_EOD!AI39+MES_EOD!AJ39</f>
        <v>0</v>
      </c>
      <c r="L39">
        <f>NDMC_EOD!AI39+NDMC_EOD!AJ39</f>
        <v>0</v>
      </c>
      <c r="M39">
        <f>TPDDL_EOD!AI39+TPDDL_EOD!AJ39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PPCL!D40</f>
        <v>0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0</v>
      </c>
      <c r="G40">
        <f t="shared" si="5"/>
        <v>0</v>
      </c>
      <c r="H40" s="154"/>
      <c r="I40">
        <f>BRPL_EOD!AI40+BRPL_EOD!AJ40</f>
        <v>0</v>
      </c>
      <c r="J40">
        <f>BYPL_EOD!AI40+BYPL_EOD!AJ40</f>
        <v>0</v>
      </c>
      <c r="K40">
        <f>MES_EOD!AI40+MES_EOD!AJ40</f>
        <v>0</v>
      </c>
      <c r="L40">
        <f>NDMC_EOD!AI40+NDMC_EOD!AJ40</f>
        <v>0</v>
      </c>
      <c r="M40">
        <f>TPDDL_EOD!AI40+TPDDL_EOD!AJ40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PPCL!D41</f>
        <v>0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0</v>
      </c>
      <c r="G41">
        <f t="shared" si="5"/>
        <v>0</v>
      </c>
      <c r="H41" s="154"/>
      <c r="I41">
        <f>BRPL_EOD!AI41+BRPL_EOD!AJ41</f>
        <v>0</v>
      </c>
      <c r="J41">
        <f>BYPL_EOD!AI41+BYPL_EOD!AJ41</f>
        <v>0</v>
      </c>
      <c r="K41">
        <f>MES_EOD!AI41+MES_EOD!AJ41</f>
        <v>0</v>
      </c>
      <c r="L41">
        <f>NDMC_EOD!AI41+NDMC_EOD!AJ41</f>
        <v>0</v>
      </c>
      <c r="M41">
        <f>TPDDL_EOD!AI41+TPDDL_EOD!AJ41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PPCL!D42</f>
        <v>0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0</v>
      </c>
      <c r="G42">
        <f t="shared" si="5"/>
        <v>0</v>
      </c>
      <c r="H42" s="154"/>
      <c r="I42">
        <f>BRPL_EOD!AI42+BRPL_EOD!AJ42</f>
        <v>0</v>
      </c>
      <c r="J42">
        <f>BYPL_EOD!AI42+BYPL_EOD!AJ42</f>
        <v>0</v>
      </c>
      <c r="K42">
        <f>MES_EOD!AI42+MES_EOD!AJ42</f>
        <v>0</v>
      </c>
      <c r="L42">
        <f>NDMC_EOD!AI42+NDMC_EOD!AJ42</f>
        <v>0</v>
      </c>
      <c r="M42">
        <f>TPDDL_EOD!AI42+TPDDL_EOD!AJ42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PPCL!D43</f>
        <v>0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0</v>
      </c>
      <c r="G43">
        <f t="shared" si="5"/>
        <v>0</v>
      </c>
      <c r="H43" s="154"/>
      <c r="I43">
        <f>BRPL_EOD!AI43+BRPL_EOD!AJ43</f>
        <v>0</v>
      </c>
      <c r="J43">
        <f>BYPL_EOD!AI43+BYPL_EOD!AJ43</f>
        <v>0</v>
      </c>
      <c r="K43">
        <f>MES_EOD!AI43+MES_EOD!AJ43</f>
        <v>0</v>
      </c>
      <c r="L43">
        <f>NDMC_EOD!AI43+NDMC_EOD!AJ43</f>
        <v>0</v>
      </c>
      <c r="M43">
        <f>TPDDL_EOD!AI43+TPDDL_EOD!AJ43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PPCL!D44</f>
        <v>0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0</v>
      </c>
      <c r="G44">
        <f t="shared" si="5"/>
        <v>0</v>
      </c>
      <c r="H44" s="154"/>
      <c r="I44">
        <f>BRPL_EOD!AI44+BRPL_EOD!AJ44</f>
        <v>0</v>
      </c>
      <c r="J44">
        <f>BYPL_EOD!AI44+BYPL_EOD!AJ44</f>
        <v>0</v>
      </c>
      <c r="K44">
        <f>MES_EOD!AI44+MES_EOD!AJ44</f>
        <v>0</v>
      </c>
      <c r="L44">
        <f>NDMC_EOD!AI44+NDMC_EOD!AJ44</f>
        <v>0</v>
      </c>
      <c r="M44">
        <f>TPDDL_EOD!AI44+TPDDL_EOD!AJ44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PPCL!D45</f>
        <v>0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0</v>
      </c>
      <c r="G45">
        <f t="shared" si="5"/>
        <v>0</v>
      </c>
      <c r="H45" s="154"/>
      <c r="I45">
        <f>BRPL_EOD!AI45+BRPL_EOD!AJ45</f>
        <v>0</v>
      </c>
      <c r="J45">
        <f>BYPL_EOD!AI45+BYPL_EOD!AJ45</f>
        <v>0</v>
      </c>
      <c r="K45">
        <f>MES_EOD!AI45+MES_EOD!AJ45</f>
        <v>0</v>
      </c>
      <c r="L45">
        <f>NDMC_EOD!AI45+NDMC_EOD!AJ45</f>
        <v>0</v>
      </c>
      <c r="M45">
        <f>TPDDL_EOD!AI45+TPDDL_EOD!AJ45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PPCL!D46</f>
        <v>0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0</v>
      </c>
      <c r="G46">
        <f t="shared" si="5"/>
        <v>0</v>
      </c>
      <c r="H46" s="154"/>
      <c r="I46">
        <f>BRPL_EOD!AI46+BRPL_EOD!AJ46</f>
        <v>0</v>
      </c>
      <c r="J46">
        <f>BYPL_EOD!AI46+BYPL_EOD!AJ46</f>
        <v>0</v>
      </c>
      <c r="K46">
        <f>MES_EOD!AI46+MES_EOD!AJ46</f>
        <v>0</v>
      </c>
      <c r="L46">
        <f>NDMC_EOD!AI46+NDMC_EOD!AJ46</f>
        <v>0</v>
      </c>
      <c r="M46">
        <f>TPDDL_EOD!AI46+TPDDL_EOD!AJ46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PPCL!D47</f>
        <v>0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0</v>
      </c>
      <c r="G47">
        <f t="shared" si="5"/>
        <v>0</v>
      </c>
      <c r="H47" s="154"/>
      <c r="I47">
        <f>BRPL_EOD!AI47+BRPL_EOD!AJ47</f>
        <v>0</v>
      </c>
      <c r="J47">
        <f>BYPL_EOD!AI47+BYPL_EOD!AJ47</f>
        <v>0</v>
      </c>
      <c r="K47">
        <f>MES_EOD!AI47+MES_EOD!AJ47</f>
        <v>0</v>
      </c>
      <c r="L47">
        <f>NDMC_EOD!AI47+NDMC_EOD!AJ47</f>
        <v>0</v>
      </c>
      <c r="M47">
        <f>TPDDL_EOD!AI47+TPDDL_EOD!AJ47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PPCL!D48</f>
        <v>0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0</v>
      </c>
      <c r="G48">
        <f t="shared" si="5"/>
        <v>0</v>
      </c>
      <c r="H48" s="154"/>
      <c r="I48">
        <f>BRPL_EOD!AI48+BRPL_EOD!AJ48</f>
        <v>0</v>
      </c>
      <c r="J48">
        <f>BYPL_EOD!AI48+BYPL_EOD!AJ48</f>
        <v>0</v>
      </c>
      <c r="K48">
        <f>MES_EOD!AI48+MES_EOD!AJ48</f>
        <v>0</v>
      </c>
      <c r="L48">
        <f>NDMC_EOD!AI48+NDMC_EOD!AJ48</f>
        <v>0</v>
      </c>
      <c r="M48">
        <f>TPDDL_EOD!AI48+TPDDL_EOD!AJ48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PPCL!D49</f>
        <v>0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0</v>
      </c>
      <c r="G49">
        <f t="shared" si="5"/>
        <v>0</v>
      </c>
      <c r="H49" s="154"/>
      <c r="I49">
        <f>BRPL_EOD!AI49+BRPL_EOD!AJ49</f>
        <v>0</v>
      </c>
      <c r="J49">
        <f>BYPL_EOD!AI49+BYPL_EOD!AJ49</f>
        <v>0</v>
      </c>
      <c r="K49">
        <f>MES_EOD!AI49+MES_EOD!AJ49</f>
        <v>0</v>
      </c>
      <c r="L49">
        <f>NDMC_EOD!AI49+NDMC_EOD!AJ49</f>
        <v>0</v>
      </c>
      <c r="M49">
        <f>TPDDL_EOD!AI49+TPDDL_EOD!AJ49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PPCL!D50</f>
        <v>0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0</v>
      </c>
      <c r="G50">
        <f t="shared" si="5"/>
        <v>0</v>
      </c>
      <c r="H50" s="154"/>
      <c r="I50">
        <f>BRPL_EOD!AI50+BRPL_EOD!AJ50</f>
        <v>0</v>
      </c>
      <c r="J50">
        <f>BYPL_EOD!AI50+BYPL_EOD!AJ50</f>
        <v>0</v>
      </c>
      <c r="K50">
        <f>MES_EOD!AI50+MES_EOD!AJ50</f>
        <v>0</v>
      </c>
      <c r="L50">
        <f>NDMC_EOD!AI50+NDMC_EOD!AJ50</f>
        <v>0</v>
      </c>
      <c r="M50">
        <f>TPDDL_EOD!AI50+TPDDL_EOD!AJ50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PPCL!D51</f>
        <v>0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0</v>
      </c>
      <c r="G51">
        <f t="shared" si="5"/>
        <v>0</v>
      </c>
      <c r="H51" s="154"/>
      <c r="I51">
        <f>BRPL_EOD!AI51+BRPL_EOD!AJ51</f>
        <v>0</v>
      </c>
      <c r="J51">
        <f>BYPL_EOD!AI51+BYPL_EOD!AJ51</f>
        <v>0</v>
      </c>
      <c r="K51">
        <f>MES_EOD!AI51+MES_EOD!AJ51</f>
        <v>0</v>
      </c>
      <c r="L51">
        <f>NDMC_EOD!AI51+NDMC_EOD!AJ51</f>
        <v>0</v>
      </c>
      <c r="M51">
        <f>TPDDL_EOD!AI51+TPDDL_EOD!AJ51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PPCL!D52</f>
        <v>0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0</v>
      </c>
      <c r="G52">
        <f t="shared" si="5"/>
        <v>0</v>
      </c>
      <c r="H52" s="154"/>
      <c r="I52">
        <f>BRPL_EOD!AI52+BRPL_EOD!AJ52</f>
        <v>0</v>
      </c>
      <c r="J52">
        <f>BYPL_EOD!AI52+BYPL_EOD!AJ52</f>
        <v>0</v>
      </c>
      <c r="K52">
        <f>MES_EOD!AI52+MES_EOD!AJ52</f>
        <v>0</v>
      </c>
      <c r="L52">
        <f>NDMC_EOD!AI52+NDMC_EOD!AJ52</f>
        <v>0</v>
      </c>
      <c r="M52">
        <f>TPDDL_EOD!AI52+TPDDL_EOD!AJ52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PPCL!D53</f>
        <v>0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0</v>
      </c>
      <c r="G53">
        <f t="shared" si="5"/>
        <v>0</v>
      </c>
      <c r="H53" s="154"/>
      <c r="I53">
        <f>BRPL_EOD!AI53+BRPL_EOD!AJ53</f>
        <v>0</v>
      </c>
      <c r="J53">
        <f>BYPL_EOD!AI53+BYPL_EOD!AJ53</f>
        <v>0</v>
      </c>
      <c r="K53">
        <f>MES_EOD!AI53+MES_EOD!AJ53</f>
        <v>0</v>
      </c>
      <c r="L53">
        <f>NDMC_EOD!AI53+NDMC_EOD!AJ53</f>
        <v>0</v>
      </c>
      <c r="M53">
        <f>TPDDL_EOD!AI53+TPDDL_EOD!AJ53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PPCL!D54</f>
        <v>0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0</v>
      </c>
      <c r="G54">
        <f t="shared" si="5"/>
        <v>0</v>
      </c>
      <c r="H54" s="154"/>
      <c r="I54">
        <f>BRPL_EOD!AI54+BRPL_EOD!AJ54</f>
        <v>0</v>
      </c>
      <c r="J54">
        <f>BYPL_EOD!AI54+BYPL_EOD!AJ54</f>
        <v>0</v>
      </c>
      <c r="K54">
        <f>MES_EOD!AI54+MES_EOD!AJ54</f>
        <v>0</v>
      </c>
      <c r="L54">
        <f>NDMC_EOD!AI54+NDMC_EOD!AJ54</f>
        <v>0</v>
      </c>
      <c r="M54">
        <f>TPDDL_EOD!AI54+TPDDL_EOD!AJ54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PPCL!D55</f>
        <v>0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0</v>
      </c>
      <c r="G55">
        <f t="shared" si="5"/>
        <v>0</v>
      </c>
      <c r="H55" s="154"/>
      <c r="I55">
        <f>BRPL_EOD!AI55+BRPL_EOD!AJ55</f>
        <v>0</v>
      </c>
      <c r="J55">
        <f>BYPL_EOD!AI55+BYPL_EOD!AJ55</f>
        <v>0</v>
      </c>
      <c r="K55">
        <f>MES_EOD!AI55+MES_EOD!AJ55</f>
        <v>0</v>
      </c>
      <c r="L55">
        <f>NDMC_EOD!AI55+NDMC_EOD!AJ55</f>
        <v>0</v>
      </c>
      <c r="M55">
        <f>TPDDL_EOD!AI55+TPDDL_EOD!AJ55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PPCL!D56</f>
        <v>0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0</v>
      </c>
      <c r="G56">
        <f t="shared" si="5"/>
        <v>0</v>
      </c>
      <c r="H56" s="154"/>
      <c r="I56">
        <f>BRPL_EOD!AI56+BRPL_EOD!AJ56</f>
        <v>0</v>
      </c>
      <c r="J56">
        <f>BYPL_EOD!AI56+BYPL_EOD!AJ56</f>
        <v>0</v>
      </c>
      <c r="K56">
        <f>MES_EOD!AI56+MES_EOD!AJ56</f>
        <v>0</v>
      </c>
      <c r="L56">
        <f>NDMC_EOD!AI56+NDMC_EOD!AJ56</f>
        <v>0</v>
      </c>
      <c r="M56">
        <f>TPDDL_EOD!AI56+TPDDL_EOD!AJ56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PPCL!D57</f>
        <v>0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0</v>
      </c>
      <c r="G57">
        <f t="shared" si="5"/>
        <v>0</v>
      </c>
      <c r="H57" s="154"/>
      <c r="I57">
        <f>BRPL_EOD!AI57+BRPL_EOD!AJ57</f>
        <v>0</v>
      </c>
      <c r="J57">
        <f>BYPL_EOD!AI57+BYPL_EOD!AJ57</f>
        <v>0</v>
      </c>
      <c r="K57">
        <f>MES_EOD!AI57+MES_EOD!AJ57</f>
        <v>0</v>
      </c>
      <c r="L57">
        <f>NDMC_EOD!AI57+NDMC_EOD!AJ57</f>
        <v>0</v>
      </c>
      <c r="M57">
        <f>TPDDL_EOD!AI57+TPDDL_EOD!AJ57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PPCL!D58</f>
        <v>0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0</v>
      </c>
      <c r="G58">
        <f t="shared" si="5"/>
        <v>0</v>
      </c>
      <c r="H58" s="154"/>
      <c r="I58">
        <f>BRPL_EOD!AI58+BRPL_EOD!AJ58</f>
        <v>0</v>
      </c>
      <c r="J58">
        <f>BYPL_EOD!AI58+BYPL_EOD!AJ58</f>
        <v>0</v>
      </c>
      <c r="K58">
        <f>MES_EOD!AI58+MES_EOD!AJ58</f>
        <v>0</v>
      </c>
      <c r="L58">
        <f>NDMC_EOD!AI58+NDMC_EOD!AJ58</f>
        <v>0</v>
      </c>
      <c r="M58">
        <f>TPDDL_EOD!AI58+TPDDL_EOD!AJ58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PPCL!D59</f>
        <v>0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0</v>
      </c>
      <c r="G59">
        <f t="shared" si="5"/>
        <v>0</v>
      </c>
      <c r="H59" s="154"/>
      <c r="I59">
        <f>BRPL_EOD!AI59+BRPL_EOD!AJ59</f>
        <v>0</v>
      </c>
      <c r="J59">
        <f>BYPL_EOD!AI59+BYPL_EOD!AJ59</f>
        <v>0</v>
      </c>
      <c r="K59">
        <f>MES_EOD!AI59+MES_EOD!AJ59</f>
        <v>0</v>
      </c>
      <c r="L59">
        <f>NDMC_EOD!AI59+NDMC_EOD!AJ59</f>
        <v>0</v>
      </c>
      <c r="M59">
        <f>TPDDL_EOD!AI59+TPDDL_EOD!AJ59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PPCL!D60</f>
        <v>0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0</v>
      </c>
      <c r="G60">
        <f t="shared" si="5"/>
        <v>0</v>
      </c>
      <c r="H60" s="154"/>
      <c r="I60">
        <f>BRPL_EOD!AI60+BRPL_EOD!AJ60</f>
        <v>0</v>
      </c>
      <c r="J60">
        <f>BYPL_EOD!AI60+BYPL_EOD!AJ60</f>
        <v>0</v>
      </c>
      <c r="K60">
        <f>MES_EOD!AI60+MES_EOD!AJ60</f>
        <v>0</v>
      </c>
      <c r="L60">
        <f>NDMC_EOD!AI60+NDMC_EOD!AJ60</f>
        <v>0</v>
      </c>
      <c r="M60">
        <f>TPDDL_EOD!AI60+TPDDL_EOD!AJ60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PPCL!D61</f>
        <v>0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0</v>
      </c>
      <c r="G61">
        <f t="shared" si="5"/>
        <v>0</v>
      </c>
      <c r="H61" s="154"/>
      <c r="I61">
        <f>BRPL_EOD!AI61+BRPL_EOD!AJ61</f>
        <v>0</v>
      </c>
      <c r="J61">
        <f>BYPL_EOD!AI61+BYPL_EOD!AJ61</f>
        <v>0</v>
      </c>
      <c r="K61">
        <f>MES_EOD!AI61+MES_EOD!AJ61</f>
        <v>0</v>
      </c>
      <c r="L61">
        <f>NDMC_EOD!AI61+NDMC_EOD!AJ61</f>
        <v>0</v>
      </c>
      <c r="M61">
        <f>TPDDL_EOD!AI61+TPDDL_EOD!AJ61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PPCL!D62</f>
        <v>0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0</v>
      </c>
      <c r="G62">
        <f t="shared" si="5"/>
        <v>0</v>
      </c>
      <c r="H62" s="154"/>
      <c r="I62">
        <f>BRPL_EOD!AI62+BRPL_EOD!AJ62</f>
        <v>0</v>
      </c>
      <c r="J62">
        <f>BYPL_EOD!AI62+BYPL_EOD!AJ62</f>
        <v>0</v>
      </c>
      <c r="K62">
        <f>MES_EOD!AI62+MES_EOD!AJ62</f>
        <v>0</v>
      </c>
      <c r="L62">
        <f>NDMC_EOD!AI62+NDMC_EOD!AJ62</f>
        <v>0</v>
      </c>
      <c r="M62">
        <f>TPDDL_EOD!AI62+TPDDL_EOD!AJ62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PPCL!D63</f>
        <v>0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0</v>
      </c>
      <c r="G63">
        <f t="shared" si="5"/>
        <v>0</v>
      </c>
      <c r="H63" s="154"/>
      <c r="I63">
        <f>BRPL_EOD!AI63+BRPL_EOD!AJ63</f>
        <v>0</v>
      </c>
      <c r="J63">
        <f>BYPL_EOD!AI63+BYPL_EOD!AJ63</f>
        <v>0</v>
      </c>
      <c r="K63">
        <f>MES_EOD!AI63+MES_EOD!AJ63</f>
        <v>0</v>
      </c>
      <c r="L63">
        <f>NDMC_EOD!AI63+NDMC_EOD!AJ63</f>
        <v>0</v>
      </c>
      <c r="M63">
        <f>TPDDL_EOD!AI63+TPDDL_EOD!AJ63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PPCL!D64</f>
        <v>0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0</v>
      </c>
      <c r="G64">
        <f t="shared" si="5"/>
        <v>0</v>
      </c>
      <c r="H64" s="154"/>
      <c r="I64">
        <f>BRPL_EOD!AI64+BRPL_EOD!AJ64</f>
        <v>0</v>
      </c>
      <c r="J64">
        <f>BYPL_EOD!AI64+BYPL_EOD!AJ64</f>
        <v>0</v>
      </c>
      <c r="K64">
        <f>MES_EOD!AI64+MES_EOD!AJ64</f>
        <v>0</v>
      </c>
      <c r="L64">
        <f>NDMC_EOD!AI64+NDMC_EOD!AJ64</f>
        <v>0</v>
      </c>
      <c r="M64">
        <f>TPDDL_EOD!AI64+TPDDL_EOD!AJ64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PPCL!D65</f>
        <v>0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0</v>
      </c>
      <c r="G65">
        <f t="shared" si="5"/>
        <v>0</v>
      </c>
      <c r="H65" s="154"/>
      <c r="I65">
        <f>BRPL_EOD!AI65+BRPL_EOD!AJ65</f>
        <v>0</v>
      </c>
      <c r="J65">
        <f>BYPL_EOD!AI65+BYPL_EOD!AJ65</f>
        <v>0</v>
      </c>
      <c r="K65">
        <f>MES_EOD!AI65+MES_EOD!AJ65</f>
        <v>0</v>
      </c>
      <c r="L65">
        <f>NDMC_EOD!AI65+NDMC_EOD!AJ65</f>
        <v>0</v>
      </c>
      <c r="M65">
        <f>TPDDL_EOD!AI65+TPDDL_EOD!AJ65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PPCL!D66</f>
        <v>0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0</v>
      </c>
      <c r="G66">
        <f t="shared" si="5"/>
        <v>0</v>
      </c>
      <c r="H66" s="154"/>
      <c r="I66">
        <f>BRPL_EOD!AI66+BRPL_EOD!AJ66</f>
        <v>0</v>
      </c>
      <c r="J66">
        <f>BYPL_EOD!AI66+BYPL_EOD!AJ66</f>
        <v>0</v>
      </c>
      <c r="K66">
        <f>MES_EOD!AI66+MES_EOD!AJ66</f>
        <v>0</v>
      </c>
      <c r="L66">
        <f>NDMC_EOD!AI66+NDMC_EOD!AJ66</f>
        <v>0</v>
      </c>
      <c r="M66">
        <f>TPDDL_EOD!AI66+TPDDL_EOD!AJ66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PPCL!D67</f>
        <v>0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0</v>
      </c>
      <c r="G67">
        <f t="shared" si="5"/>
        <v>0</v>
      </c>
      <c r="H67" s="154"/>
      <c r="I67">
        <f>BRPL_EOD!AI67+BRPL_EOD!AJ67</f>
        <v>0</v>
      </c>
      <c r="J67">
        <f>BYPL_EOD!AI67+BYPL_EOD!AJ67</f>
        <v>0</v>
      </c>
      <c r="K67">
        <f>MES_EOD!AI67+MES_EOD!AJ67</f>
        <v>0</v>
      </c>
      <c r="L67">
        <f>NDMC_EOD!AI67+NDMC_EOD!AJ67</f>
        <v>0</v>
      </c>
      <c r="M67">
        <f>TPDDL_EOD!AI67+TPDDL_EOD!AJ67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PPCL!D68</f>
        <v>0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BRPL_EOD!AI68+BRPL_EOD!AJ68</f>
        <v>0</v>
      </c>
      <c r="J68">
        <f>BYPL_EOD!AI68+BYPL_EOD!AJ68</f>
        <v>0</v>
      </c>
      <c r="K68">
        <f>MES_EOD!AI68+MES_EOD!AJ68</f>
        <v>0</v>
      </c>
      <c r="L68">
        <f>NDMC_EOD!AI68+NDMC_EOD!AJ68</f>
        <v>0</v>
      </c>
      <c r="M68">
        <f>TPDDL_EOD!AI68+TPDDL_EOD!AJ68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PPCL!D69</f>
        <v>0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0</v>
      </c>
      <c r="G69">
        <f t="shared" si="11"/>
        <v>0</v>
      </c>
      <c r="H69" s="154"/>
      <c r="I69">
        <f>BRPL_EOD!AI69+BRPL_EOD!AJ69</f>
        <v>0</v>
      </c>
      <c r="J69">
        <f>BYPL_EOD!AI69+BYPL_EOD!AJ69</f>
        <v>0</v>
      </c>
      <c r="K69">
        <f>MES_EOD!AI69+MES_EOD!AJ69</f>
        <v>0</v>
      </c>
      <c r="L69">
        <f>NDMC_EOD!AI69+NDMC_EOD!AJ69</f>
        <v>0</v>
      </c>
      <c r="M69">
        <f>TPDDL_EOD!AI69+TPDDL_EOD!AJ69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PPCL!D70</f>
        <v>0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0</v>
      </c>
      <c r="G70">
        <f t="shared" si="11"/>
        <v>0</v>
      </c>
      <c r="H70" s="154"/>
      <c r="I70">
        <f>BRPL_EOD!AI70+BRPL_EOD!AJ70</f>
        <v>0</v>
      </c>
      <c r="J70">
        <f>BYPL_EOD!AI70+BYPL_EOD!AJ70</f>
        <v>0</v>
      </c>
      <c r="K70">
        <f>MES_EOD!AI70+MES_EOD!AJ70</f>
        <v>0</v>
      </c>
      <c r="L70">
        <f>NDMC_EOD!AI70+NDMC_EOD!AJ70</f>
        <v>0</v>
      </c>
      <c r="M70">
        <f>TPDDL_EOD!AI70+TPDDL_EOD!AJ70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PPCL!D71</f>
        <v>0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0</v>
      </c>
      <c r="G71">
        <f t="shared" si="11"/>
        <v>0</v>
      </c>
      <c r="H71" s="154"/>
      <c r="I71">
        <f>BRPL_EOD!AI71+BRPL_EOD!AJ71</f>
        <v>0</v>
      </c>
      <c r="J71">
        <f>BYPL_EOD!AI71+BYPL_EOD!AJ71</f>
        <v>0</v>
      </c>
      <c r="K71">
        <f>MES_EOD!AI71+MES_EOD!AJ71</f>
        <v>0</v>
      </c>
      <c r="L71">
        <f>NDMC_EOD!AI71+NDMC_EOD!AJ71</f>
        <v>0</v>
      </c>
      <c r="M71">
        <f>TPDDL_EOD!AI71+TPDDL_EOD!AJ71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PPCL!D72</f>
        <v>0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0</v>
      </c>
      <c r="G72">
        <f t="shared" si="11"/>
        <v>0</v>
      </c>
      <c r="H72" s="154"/>
      <c r="I72">
        <f>BRPL_EOD!AI72+BRPL_EOD!AJ72</f>
        <v>0</v>
      </c>
      <c r="J72">
        <f>BYPL_EOD!AI72+BYPL_EOD!AJ72</f>
        <v>0</v>
      </c>
      <c r="K72">
        <f>MES_EOD!AI72+MES_EOD!AJ72</f>
        <v>0</v>
      </c>
      <c r="L72">
        <f>NDMC_EOD!AI72+NDMC_EOD!AJ72</f>
        <v>0</v>
      </c>
      <c r="M72">
        <f>TPDDL_EOD!AI72+TPDDL_EOD!AJ72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PPCL!D73</f>
        <v>0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0</v>
      </c>
      <c r="G73">
        <f t="shared" si="11"/>
        <v>0</v>
      </c>
      <c r="H73" s="154"/>
      <c r="I73">
        <f>BRPL_EOD!AI73+BRPL_EOD!AJ73</f>
        <v>0</v>
      </c>
      <c r="J73">
        <f>BYPL_EOD!AI73+BYPL_EOD!AJ73</f>
        <v>0</v>
      </c>
      <c r="K73">
        <f>MES_EOD!AI73+MES_EOD!AJ73</f>
        <v>0</v>
      </c>
      <c r="L73">
        <f>NDMC_EOD!AI73+NDMC_EOD!AJ73</f>
        <v>0</v>
      </c>
      <c r="M73">
        <f>TPDDL_EOD!AI73+TPDDL_EOD!AJ73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PPCL!D74</f>
        <v>0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0</v>
      </c>
      <c r="G74">
        <f t="shared" si="11"/>
        <v>0</v>
      </c>
      <c r="H74" s="154"/>
      <c r="I74">
        <f>BRPL_EOD!AI74+BRPL_EOD!AJ74</f>
        <v>0</v>
      </c>
      <c r="J74">
        <f>BYPL_EOD!AI74+BYPL_EOD!AJ74</f>
        <v>0</v>
      </c>
      <c r="K74">
        <f>MES_EOD!AI74+MES_EOD!AJ74</f>
        <v>0</v>
      </c>
      <c r="L74">
        <f>NDMC_EOD!AI74+NDMC_EOD!AJ74</f>
        <v>0</v>
      </c>
      <c r="M74">
        <f>TPDDL_EOD!AI74+TPDDL_EOD!AJ74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PPCL!D75</f>
        <v>0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0</v>
      </c>
      <c r="G75">
        <f t="shared" si="11"/>
        <v>0</v>
      </c>
      <c r="H75" s="154"/>
      <c r="I75">
        <f>BRPL_EOD!AI75+BRPL_EOD!AJ75</f>
        <v>0</v>
      </c>
      <c r="J75">
        <f>BYPL_EOD!AI75+BYPL_EOD!AJ75</f>
        <v>0</v>
      </c>
      <c r="K75">
        <f>MES_EOD!AI75+MES_EOD!AJ75</f>
        <v>0</v>
      </c>
      <c r="L75">
        <f>NDMC_EOD!AI75+NDMC_EOD!AJ75</f>
        <v>0</v>
      </c>
      <c r="M75">
        <f>TPDDL_EOD!AI75+TPDDL_EOD!AJ75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PPCL!D76</f>
        <v>0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0</v>
      </c>
      <c r="G76">
        <f t="shared" si="11"/>
        <v>0</v>
      </c>
      <c r="H76" s="154"/>
      <c r="I76">
        <f>BRPL_EOD!AI76+BRPL_EOD!AJ76</f>
        <v>0</v>
      </c>
      <c r="J76">
        <f>BYPL_EOD!AI76+BYPL_EOD!AJ76</f>
        <v>0</v>
      </c>
      <c r="K76">
        <f>MES_EOD!AI76+MES_EOD!AJ76</f>
        <v>0</v>
      </c>
      <c r="L76">
        <f>NDMC_EOD!AI76+NDMC_EOD!AJ76</f>
        <v>0</v>
      </c>
      <c r="M76">
        <f>TPDDL_EOD!AI76+TPDDL_EOD!AJ76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PPCL!D77</f>
        <v>0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0</v>
      </c>
      <c r="G77">
        <f t="shared" si="11"/>
        <v>0</v>
      </c>
      <c r="H77" s="154"/>
      <c r="I77">
        <f>BRPL_EOD!AI77+BRPL_EOD!AJ77</f>
        <v>0</v>
      </c>
      <c r="J77">
        <f>BYPL_EOD!AI77+BYPL_EOD!AJ77</f>
        <v>0</v>
      </c>
      <c r="K77">
        <f>MES_EOD!AI77+MES_EOD!AJ77</f>
        <v>0</v>
      </c>
      <c r="L77">
        <f>NDMC_EOD!AI77+NDMC_EOD!AJ77</f>
        <v>0</v>
      </c>
      <c r="M77">
        <f>TPDDL_EOD!AI77+TPDDL_EOD!AJ77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PPCL!D78</f>
        <v>0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0</v>
      </c>
      <c r="G78">
        <f t="shared" si="11"/>
        <v>0</v>
      </c>
      <c r="H78" s="154"/>
      <c r="I78">
        <f>BRPL_EOD!AI78+BRPL_EOD!AJ78</f>
        <v>0</v>
      </c>
      <c r="J78">
        <f>BYPL_EOD!AI78+BYPL_EOD!AJ78</f>
        <v>0</v>
      </c>
      <c r="K78">
        <f>MES_EOD!AI78+MES_EOD!AJ78</f>
        <v>0</v>
      </c>
      <c r="L78">
        <f>NDMC_EOD!AI78+NDMC_EOD!AJ78</f>
        <v>0</v>
      </c>
      <c r="M78">
        <f>TPDDL_EOD!AI78+TPDDL_EOD!AJ78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PPCL!D79</f>
        <v>0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0</v>
      </c>
      <c r="G79">
        <f t="shared" si="11"/>
        <v>0</v>
      </c>
      <c r="H79" s="154"/>
      <c r="I79">
        <f>BRPL_EOD!AI79+BRPL_EOD!AJ79</f>
        <v>0</v>
      </c>
      <c r="J79">
        <f>BYPL_EOD!AI79+BYPL_EOD!AJ79</f>
        <v>0</v>
      </c>
      <c r="K79">
        <f>MES_EOD!AI79+MES_EOD!AJ79</f>
        <v>0</v>
      </c>
      <c r="L79">
        <f>NDMC_EOD!AI79+NDMC_EOD!AJ79</f>
        <v>0</v>
      </c>
      <c r="M79">
        <f>TPDDL_EOD!AI79+TPDDL_EOD!AJ79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PPCL!D80</f>
        <v>0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0</v>
      </c>
      <c r="G80">
        <f t="shared" si="11"/>
        <v>0</v>
      </c>
      <c r="H80" s="154"/>
      <c r="I80">
        <f>BRPL_EOD!AI80+BRPL_EOD!AJ80</f>
        <v>0</v>
      </c>
      <c r="J80">
        <f>BYPL_EOD!AI80+BYPL_EOD!AJ80</f>
        <v>0</v>
      </c>
      <c r="K80">
        <f>MES_EOD!AI80+MES_EOD!AJ80</f>
        <v>0</v>
      </c>
      <c r="L80">
        <f>NDMC_EOD!AI80+NDMC_EOD!AJ80</f>
        <v>0</v>
      </c>
      <c r="M80">
        <f>TPDDL_EOD!AI80+TPDDL_EOD!AJ80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PPCL!D81</f>
        <v>0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0</v>
      </c>
      <c r="G81">
        <f t="shared" si="11"/>
        <v>0</v>
      </c>
      <c r="H81" s="154"/>
      <c r="I81">
        <f>BRPL_EOD!AI81+BRPL_EOD!AJ81</f>
        <v>0</v>
      </c>
      <c r="J81">
        <f>BYPL_EOD!AI81+BYPL_EOD!AJ81</f>
        <v>0</v>
      </c>
      <c r="K81">
        <f>MES_EOD!AI81+MES_EOD!AJ81</f>
        <v>0</v>
      </c>
      <c r="L81">
        <f>NDMC_EOD!AI81+NDMC_EOD!AJ81</f>
        <v>0</v>
      </c>
      <c r="M81">
        <f>TPDDL_EOD!AI81+TPDDL_EOD!AJ81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PPCL!D82</f>
        <v>0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0</v>
      </c>
      <c r="G82">
        <f t="shared" si="11"/>
        <v>0</v>
      </c>
      <c r="H82" s="154"/>
      <c r="I82">
        <f>BRPL_EOD!AI82+BRPL_EOD!AJ82</f>
        <v>0</v>
      </c>
      <c r="J82">
        <f>BYPL_EOD!AI82+BYPL_EOD!AJ82</f>
        <v>0</v>
      </c>
      <c r="K82">
        <f>MES_EOD!AI82+MES_EOD!AJ82</f>
        <v>0</v>
      </c>
      <c r="L82">
        <f>NDMC_EOD!AI82+NDMC_EOD!AJ82</f>
        <v>0</v>
      </c>
      <c r="M82">
        <f>TPDDL_EOD!AI82+TPDDL_EOD!AJ82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PPCL!D83</f>
        <v>0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0</v>
      </c>
      <c r="G83">
        <f t="shared" si="11"/>
        <v>0</v>
      </c>
      <c r="H83" s="154"/>
      <c r="I83">
        <f>BRPL_EOD!AI83+BRPL_EOD!AJ83</f>
        <v>0</v>
      </c>
      <c r="J83">
        <f>BYPL_EOD!AI83+BYPL_EOD!AJ83</f>
        <v>0</v>
      </c>
      <c r="K83">
        <f>MES_EOD!AI83+MES_EOD!AJ83</f>
        <v>0</v>
      </c>
      <c r="L83">
        <f>NDMC_EOD!AI83+NDMC_EOD!AJ83</f>
        <v>0</v>
      </c>
      <c r="M83">
        <f>TPDDL_EOD!AI83+TPDDL_EOD!AJ83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PPCL!D84</f>
        <v>0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0</v>
      </c>
      <c r="G84">
        <f t="shared" si="11"/>
        <v>0</v>
      </c>
      <c r="H84" s="154"/>
      <c r="I84">
        <f>BRPL_EOD!AI84+BRPL_EOD!AJ84</f>
        <v>0</v>
      </c>
      <c r="J84">
        <f>BYPL_EOD!AI84+BYPL_EOD!AJ84</f>
        <v>0</v>
      </c>
      <c r="K84">
        <f>MES_EOD!AI84+MES_EOD!AJ84</f>
        <v>0</v>
      </c>
      <c r="L84">
        <f>NDMC_EOD!AI84+NDMC_EOD!AJ84</f>
        <v>0</v>
      </c>
      <c r="M84">
        <f>TPDDL_EOD!AI84+TPDDL_EOD!AJ84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PPCL!D85</f>
        <v>0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0</v>
      </c>
      <c r="G85">
        <f t="shared" si="11"/>
        <v>0</v>
      </c>
      <c r="H85" s="154"/>
      <c r="I85">
        <f>BRPL_EOD!AI85+BRPL_EOD!AJ85</f>
        <v>0</v>
      </c>
      <c r="J85">
        <f>BYPL_EOD!AI85+BYPL_EOD!AJ85</f>
        <v>0</v>
      </c>
      <c r="K85">
        <f>MES_EOD!AI85+MES_EOD!AJ85</f>
        <v>0</v>
      </c>
      <c r="L85">
        <f>NDMC_EOD!AI85+NDMC_EOD!AJ85</f>
        <v>0</v>
      </c>
      <c r="M85">
        <f>TPDDL_EOD!AI85+TPDDL_EOD!AJ85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PPCL!D86</f>
        <v>0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0</v>
      </c>
      <c r="G86">
        <f t="shared" si="11"/>
        <v>0</v>
      </c>
      <c r="H86" s="154"/>
      <c r="I86">
        <f>BRPL_EOD!AI86+BRPL_EOD!AJ86</f>
        <v>0</v>
      </c>
      <c r="J86">
        <f>BYPL_EOD!AI86+BYPL_EOD!AJ86</f>
        <v>0</v>
      </c>
      <c r="K86">
        <f>MES_EOD!AI86+MES_EOD!AJ86</f>
        <v>0</v>
      </c>
      <c r="L86">
        <f>NDMC_EOD!AI86+NDMC_EOD!AJ86</f>
        <v>0</v>
      </c>
      <c r="M86">
        <f>TPDDL_EOD!AI86+TPDDL_EOD!AJ86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PPCL!D87</f>
        <v>0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0</v>
      </c>
      <c r="G87">
        <f t="shared" si="11"/>
        <v>0</v>
      </c>
      <c r="H87" s="154"/>
      <c r="I87">
        <f>BRPL_EOD!AI87+BRPL_EOD!AJ87</f>
        <v>0</v>
      </c>
      <c r="J87">
        <f>BYPL_EOD!AI87+BYPL_EOD!AJ87</f>
        <v>0</v>
      </c>
      <c r="K87">
        <f>MES_EOD!AI87+MES_EOD!AJ87</f>
        <v>0</v>
      </c>
      <c r="L87">
        <f>NDMC_EOD!AI87+NDMC_EOD!AJ87</f>
        <v>0</v>
      </c>
      <c r="M87">
        <f>TPDDL_EOD!AI87+TPDDL_EOD!AJ87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PPCL!D88</f>
        <v>0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0</v>
      </c>
      <c r="G88">
        <f t="shared" si="11"/>
        <v>0</v>
      </c>
      <c r="H88" s="154"/>
      <c r="I88">
        <f>BRPL_EOD!AI88+BRPL_EOD!AJ88</f>
        <v>0</v>
      </c>
      <c r="J88">
        <f>BYPL_EOD!AI88+BYPL_EOD!AJ88</f>
        <v>0</v>
      </c>
      <c r="K88">
        <f>MES_EOD!AI88+MES_EOD!AJ88</f>
        <v>0</v>
      </c>
      <c r="L88">
        <f>NDMC_EOD!AI88+NDMC_EOD!AJ88</f>
        <v>0</v>
      </c>
      <c r="M88">
        <f>TPDDL_EOD!AI88+TPDDL_EOD!AJ88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PPCL!D89</f>
        <v>0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0</v>
      </c>
      <c r="G89">
        <f t="shared" si="11"/>
        <v>0</v>
      </c>
      <c r="H89" s="154"/>
      <c r="I89">
        <f>BRPL_EOD!AI89+BRPL_EOD!AJ89</f>
        <v>0</v>
      </c>
      <c r="J89">
        <f>BYPL_EOD!AI89+BYPL_EOD!AJ89</f>
        <v>0</v>
      </c>
      <c r="K89">
        <f>MES_EOD!AI89+MES_EOD!AJ89</f>
        <v>0</v>
      </c>
      <c r="L89">
        <f>NDMC_EOD!AI89+NDMC_EOD!AJ89</f>
        <v>0</v>
      </c>
      <c r="M89">
        <f>TPDDL_EOD!AI89+TPDDL_EOD!AJ89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PPCL!D90</f>
        <v>0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0</v>
      </c>
      <c r="G90">
        <f t="shared" si="11"/>
        <v>0</v>
      </c>
      <c r="H90" s="154"/>
      <c r="I90">
        <f>BRPL_EOD!AI90+BRPL_EOD!AJ90</f>
        <v>0</v>
      </c>
      <c r="J90">
        <f>BYPL_EOD!AI90+BYPL_EOD!AJ90</f>
        <v>0</v>
      </c>
      <c r="K90">
        <f>MES_EOD!AI90+MES_EOD!AJ90</f>
        <v>0</v>
      </c>
      <c r="L90">
        <f>NDMC_EOD!AI90+NDMC_EOD!AJ90</f>
        <v>0</v>
      </c>
      <c r="M90">
        <f>TPDDL_EOD!AI90+TPDDL_EOD!AJ90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PPCL!D91</f>
        <v>0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0</v>
      </c>
      <c r="G91">
        <f t="shared" si="11"/>
        <v>0</v>
      </c>
      <c r="H91" s="154"/>
      <c r="I91">
        <f>BRPL_EOD!AI91+BRPL_EOD!AJ91</f>
        <v>0</v>
      </c>
      <c r="J91">
        <f>BYPL_EOD!AI91+BYPL_EOD!AJ91</f>
        <v>0</v>
      </c>
      <c r="K91">
        <f>MES_EOD!AI91+MES_EOD!AJ91</f>
        <v>0</v>
      </c>
      <c r="L91">
        <f>NDMC_EOD!AI91+NDMC_EOD!AJ91</f>
        <v>0</v>
      </c>
      <c r="M91">
        <f>TPDDL_EOD!AI91+TPDDL_EOD!AJ91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PPCL!D92</f>
        <v>0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0</v>
      </c>
      <c r="G92">
        <f t="shared" si="11"/>
        <v>0</v>
      </c>
      <c r="H92" s="154"/>
      <c r="I92">
        <f>BRPL_EOD!AI92+BRPL_EOD!AJ92</f>
        <v>0</v>
      </c>
      <c r="J92">
        <f>BYPL_EOD!AI92+BYPL_EOD!AJ92</f>
        <v>0</v>
      </c>
      <c r="K92">
        <f>MES_EOD!AI92+MES_EOD!AJ92</f>
        <v>0</v>
      </c>
      <c r="L92">
        <f>NDMC_EOD!AI92+NDMC_EOD!AJ92</f>
        <v>0</v>
      </c>
      <c r="M92">
        <f>TPDDL_EOD!AI92+TPDDL_EOD!AJ92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PPCL!D93</f>
        <v>0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0</v>
      </c>
      <c r="G93">
        <f t="shared" si="11"/>
        <v>0</v>
      </c>
      <c r="H93" s="154"/>
      <c r="I93">
        <f>BRPL_EOD!AI93+BRPL_EOD!AJ93</f>
        <v>0</v>
      </c>
      <c r="J93">
        <f>BYPL_EOD!AI93+BYPL_EOD!AJ93</f>
        <v>0</v>
      </c>
      <c r="K93">
        <f>MES_EOD!AI93+MES_EOD!AJ93</f>
        <v>0</v>
      </c>
      <c r="L93">
        <f>NDMC_EOD!AI93+NDMC_EOD!AJ93</f>
        <v>0</v>
      </c>
      <c r="M93">
        <f>TPDDL_EOD!AI93+TPDDL_EOD!AJ93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PPCL!D94</f>
        <v>0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0</v>
      </c>
      <c r="G94">
        <f t="shared" si="11"/>
        <v>0</v>
      </c>
      <c r="H94" s="154"/>
      <c r="I94">
        <f>BRPL_EOD!AI94+BRPL_EOD!AJ94</f>
        <v>0</v>
      </c>
      <c r="J94">
        <f>BYPL_EOD!AI94+BYPL_EOD!AJ94</f>
        <v>0</v>
      </c>
      <c r="K94">
        <f>MES_EOD!AI94+MES_EOD!AJ94</f>
        <v>0</v>
      </c>
      <c r="L94">
        <f>NDMC_EOD!AI94+NDMC_EOD!AJ94</f>
        <v>0</v>
      </c>
      <c r="M94">
        <f>TPDDL_EOD!AI94+TPDDL_EOD!AJ94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PPCL!D95</f>
        <v>0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0</v>
      </c>
      <c r="G95">
        <f t="shared" si="11"/>
        <v>0</v>
      </c>
      <c r="H95" s="154"/>
      <c r="I95">
        <f>BRPL_EOD!AI95+BRPL_EOD!AJ95</f>
        <v>0</v>
      </c>
      <c r="J95">
        <f>BYPL_EOD!AI95+BYPL_EOD!AJ95</f>
        <v>0</v>
      </c>
      <c r="K95">
        <f>MES_EOD!AI95+MES_EOD!AJ95</f>
        <v>0</v>
      </c>
      <c r="L95">
        <f>NDMC_EOD!AI95+NDMC_EOD!AJ95</f>
        <v>0</v>
      </c>
      <c r="M95">
        <f>TPDDL_EOD!AI95+TPDDL_EOD!AJ95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PPCL!D96</f>
        <v>0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0</v>
      </c>
      <c r="G96">
        <f t="shared" si="11"/>
        <v>0</v>
      </c>
      <c r="H96" s="154"/>
      <c r="I96">
        <f>BRPL_EOD!AI96+BRPL_EOD!AJ96</f>
        <v>0</v>
      </c>
      <c r="J96">
        <f>BYPL_EOD!AI96+BYPL_EOD!AJ96</f>
        <v>0</v>
      </c>
      <c r="K96">
        <f>MES_EOD!AI96+MES_EOD!AJ96</f>
        <v>0</v>
      </c>
      <c r="L96">
        <f>NDMC_EOD!AI96+NDMC_EOD!AJ96</f>
        <v>0</v>
      </c>
      <c r="M96">
        <f>TPDDL_EOD!AI96+TPDDL_EOD!AJ96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PPCL!D97</f>
        <v>0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0</v>
      </c>
      <c r="G97">
        <f t="shared" si="11"/>
        <v>0</v>
      </c>
      <c r="H97" s="154"/>
      <c r="I97">
        <f>BRPL_EOD!AI97+BRPL_EOD!AJ97</f>
        <v>0</v>
      </c>
      <c r="J97">
        <f>BYPL_EOD!AI97+BYPL_EOD!AJ97</f>
        <v>0</v>
      </c>
      <c r="K97">
        <f>MES_EOD!AI97+MES_EOD!AJ97</f>
        <v>0</v>
      </c>
      <c r="L97">
        <f>NDMC_EOD!AI97+NDMC_EOD!AJ97</f>
        <v>0</v>
      </c>
      <c r="M97">
        <f>TPDDL_EOD!AI97+TPDDL_EOD!AJ97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PPCL!D98</f>
        <v>0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0</v>
      </c>
      <c r="G98">
        <f t="shared" si="11"/>
        <v>0</v>
      </c>
      <c r="H98" s="154"/>
      <c r="I98">
        <f>BRPL_EOD!AI98+BRPL_EOD!AJ98</f>
        <v>0</v>
      </c>
      <c r="J98">
        <f>BYPL_EOD!AI98+BYPL_EOD!AJ98</f>
        <v>0</v>
      </c>
      <c r="K98">
        <f>MES_EOD!AI98+MES_EOD!AJ98</f>
        <v>0</v>
      </c>
      <c r="L98">
        <f>NDMC_EOD!AI98+NDMC_EOD!AJ98</f>
        <v>0</v>
      </c>
      <c r="M98">
        <f>TPDDL_EOD!AI98+TPDDL_EOD!AJ98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X99"/>
  <sheetViews>
    <sheetView topLeftCell="C1" workbookViewId="0">
      <selection activeCell="X1" sqref="X1:X1048576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7">
        <f>[4]GT!A1</f>
        <v>43282</v>
      </c>
      <c r="B1" s="213" t="s">
        <v>157</v>
      </c>
      <c r="C1" s="213"/>
      <c r="D1" s="213" t="s">
        <v>287</v>
      </c>
      <c r="E1" s="213"/>
      <c r="H1" s="154"/>
      <c r="I1" s="213" t="s">
        <v>344</v>
      </c>
      <c r="J1" s="213"/>
      <c r="K1" s="213"/>
      <c r="L1" s="213"/>
      <c r="M1" s="213"/>
      <c r="N1" s="213"/>
      <c r="O1" s="155"/>
      <c r="P1" s="213" t="s">
        <v>345</v>
      </c>
      <c r="Q1" s="213"/>
      <c r="R1" s="213"/>
      <c r="S1" s="213"/>
      <c r="T1" s="213"/>
      <c r="U1" s="156"/>
      <c r="V1" s="154"/>
      <c r="X1" s="157"/>
    </row>
    <row r="2" spans="1:24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X2" s="158"/>
    </row>
    <row r="3" spans="1:24">
      <c r="A3" t="s">
        <v>45</v>
      </c>
      <c r="B3">
        <f>GT!B3</f>
        <v>84</v>
      </c>
      <c r="C3">
        <f>GT!C3</f>
        <v>0</v>
      </c>
      <c r="D3">
        <f>GT!M3</f>
        <v>37.6</v>
      </c>
      <c r="E3">
        <f>GT!N3</f>
        <v>0</v>
      </c>
      <c r="F3">
        <f>B3+C3</f>
        <v>84</v>
      </c>
      <c r="G3">
        <f>D3+E3-X3</f>
        <v>37.6</v>
      </c>
      <c r="H3" s="154"/>
      <c r="I3">
        <f>BRPL_EOD!AC3+BRPL_EOD!AD3</f>
        <v>14.86</v>
      </c>
      <c r="J3">
        <f>BYPL_EOD!AC3+BYPL_EOD!AD3</f>
        <v>8.14</v>
      </c>
      <c r="K3">
        <f>MES_EOD!AC3+MES_EOD!AD3</f>
        <v>0</v>
      </c>
      <c r="L3">
        <f>NDMC_EOD!AC3+NDMC_EOD!AD3</f>
        <v>2.0699999999999998</v>
      </c>
      <c r="M3">
        <f>TPDDL_EOD!AC3+TPDDL_EOD!AD3</f>
        <v>12</v>
      </c>
      <c r="N3">
        <f t="shared" ref="N3:N66" si="0">SUM(I3:M3)</f>
        <v>37.07</v>
      </c>
      <c r="O3" s="154">
        <f t="shared" ref="O3:O66" si="1">G3-N3</f>
        <v>0.53000000000000114</v>
      </c>
      <c r="P3">
        <v>15.072457512813596</v>
      </c>
      <c r="Q3">
        <v>8.2563798219584577</v>
      </c>
      <c r="R3">
        <v>0</v>
      </c>
      <c r="S3">
        <v>2.0995953601294848</v>
      </c>
      <c r="T3">
        <v>12.171567305098463</v>
      </c>
      <c r="U3" s="156">
        <f t="shared" ref="U3:U66" si="2">SUM(P3:T3)</f>
        <v>37.6</v>
      </c>
      <c r="V3" s="154">
        <f t="shared" ref="V3:V66" si="3">G3-U3</f>
        <v>0</v>
      </c>
      <c r="X3" s="159"/>
    </row>
    <row r="4" spans="1:24">
      <c r="A4" t="s">
        <v>46</v>
      </c>
      <c r="B4">
        <f>GT!B4</f>
        <v>84</v>
      </c>
      <c r="C4">
        <f>GT!C4</f>
        <v>0</v>
      </c>
      <c r="D4">
        <f>GT!M4</f>
        <v>37.6</v>
      </c>
      <c r="E4">
        <f>GT!N4</f>
        <v>0</v>
      </c>
      <c r="F4">
        <f t="shared" ref="F4:F67" si="4">B4+C4</f>
        <v>84</v>
      </c>
      <c r="G4">
        <f t="shared" ref="G4:G67" si="5">D4+E4-X4</f>
        <v>37.6</v>
      </c>
      <c r="H4" s="154"/>
      <c r="I4">
        <f>BRPL_EOD!AC4+BRPL_EOD!AD4</f>
        <v>14.86</v>
      </c>
      <c r="J4">
        <f>BYPL_EOD!AC4+BYPL_EOD!AD4</f>
        <v>8.14</v>
      </c>
      <c r="K4">
        <f>MES_EOD!AC4+MES_EOD!AD4</f>
        <v>0</v>
      </c>
      <c r="L4">
        <f>NDMC_EOD!AC4+NDMC_EOD!AD4</f>
        <v>2.0699999999999998</v>
      </c>
      <c r="M4">
        <f>TPDDL_EOD!AC4+TPDDL_EOD!AD4</f>
        <v>12</v>
      </c>
      <c r="N4">
        <f t="shared" si="0"/>
        <v>37.07</v>
      </c>
      <c r="O4" s="154">
        <f t="shared" si="1"/>
        <v>0.53000000000000114</v>
      </c>
      <c r="P4">
        <v>15.072457512813596</v>
      </c>
      <c r="Q4">
        <v>8.2563798219584577</v>
      </c>
      <c r="R4">
        <v>0</v>
      </c>
      <c r="S4">
        <v>2.0995953601294848</v>
      </c>
      <c r="T4">
        <v>12.171567305098463</v>
      </c>
      <c r="U4" s="156">
        <f t="shared" si="2"/>
        <v>37.6</v>
      </c>
      <c r="V4" s="154">
        <f t="shared" si="3"/>
        <v>0</v>
      </c>
      <c r="X4" s="159"/>
    </row>
    <row r="5" spans="1:24">
      <c r="A5" t="s">
        <v>47</v>
      </c>
      <c r="B5">
        <f>GT!B5</f>
        <v>84</v>
      </c>
      <c r="C5">
        <f>GT!C5</f>
        <v>0</v>
      </c>
      <c r="D5">
        <f>GT!M5</f>
        <v>37.6</v>
      </c>
      <c r="E5">
        <f>GT!N5</f>
        <v>0</v>
      </c>
      <c r="F5">
        <f t="shared" si="4"/>
        <v>84</v>
      </c>
      <c r="G5">
        <f t="shared" si="5"/>
        <v>37.6</v>
      </c>
      <c r="H5" s="154"/>
      <c r="I5">
        <f>BRPL_EOD!AC5+BRPL_EOD!AD5</f>
        <v>14.86</v>
      </c>
      <c r="J5">
        <f>BYPL_EOD!AC5+BYPL_EOD!AD5</f>
        <v>8.14</v>
      </c>
      <c r="K5">
        <f>MES_EOD!AC5+MES_EOD!AD5</f>
        <v>0</v>
      </c>
      <c r="L5">
        <f>NDMC_EOD!AC5+NDMC_EOD!AD5</f>
        <v>2.0699999999999998</v>
      </c>
      <c r="M5">
        <f>TPDDL_EOD!AC5+TPDDL_EOD!AD5</f>
        <v>12</v>
      </c>
      <c r="N5">
        <f t="shared" si="0"/>
        <v>37.07</v>
      </c>
      <c r="O5" s="154">
        <f t="shared" si="1"/>
        <v>0.53000000000000114</v>
      </c>
      <c r="P5">
        <v>15.072457512813596</v>
      </c>
      <c r="Q5">
        <v>8.2563798219584577</v>
      </c>
      <c r="R5">
        <v>0</v>
      </c>
      <c r="S5">
        <v>2.0995953601294848</v>
      </c>
      <c r="T5">
        <v>12.171567305098463</v>
      </c>
      <c r="U5" s="156">
        <f t="shared" si="2"/>
        <v>37.6</v>
      </c>
      <c r="V5" s="154">
        <f t="shared" si="3"/>
        <v>0</v>
      </c>
      <c r="X5" s="159"/>
    </row>
    <row r="6" spans="1:24">
      <c r="A6" t="s">
        <v>48</v>
      </c>
      <c r="B6">
        <f>GT!B6</f>
        <v>84</v>
      </c>
      <c r="C6">
        <f>GT!C6</f>
        <v>0</v>
      </c>
      <c r="D6">
        <f>GT!M6</f>
        <v>37.6</v>
      </c>
      <c r="E6">
        <f>GT!N6</f>
        <v>0</v>
      </c>
      <c r="F6">
        <f t="shared" si="4"/>
        <v>84</v>
      </c>
      <c r="G6">
        <f t="shared" si="5"/>
        <v>37.6</v>
      </c>
      <c r="H6" s="154"/>
      <c r="I6">
        <f>BRPL_EOD!AC6+BRPL_EOD!AD6</f>
        <v>14.86</v>
      </c>
      <c r="J6">
        <f>BYPL_EOD!AC6+BYPL_EOD!AD6</f>
        <v>8.14</v>
      </c>
      <c r="K6">
        <f>MES_EOD!AC6+MES_EOD!AD6</f>
        <v>0</v>
      </c>
      <c r="L6">
        <f>NDMC_EOD!AC6+NDMC_EOD!AD6</f>
        <v>2.0699999999999998</v>
      </c>
      <c r="M6">
        <f>TPDDL_EOD!AC6+TPDDL_EOD!AD6</f>
        <v>12</v>
      </c>
      <c r="N6">
        <f t="shared" si="0"/>
        <v>37.07</v>
      </c>
      <c r="O6" s="154">
        <f t="shared" si="1"/>
        <v>0.53000000000000114</v>
      </c>
      <c r="P6">
        <v>15.072457512813596</v>
      </c>
      <c r="Q6">
        <v>8.2563798219584577</v>
      </c>
      <c r="R6">
        <v>0</v>
      </c>
      <c r="S6">
        <v>2.0995953601294848</v>
      </c>
      <c r="T6">
        <v>12.171567305098463</v>
      </c>
      <c r="U6" s="156">
        <f t="shared" si="2"/>
        <v>37.6</v>
      </c>
      <c r="V6" s="154">
        <f t="shared" si="3"/>
        <v>0</v>
      </c>
      <c r="X6" s="159"/>
    </row>
    <row r="7" spans="1:24">
      <c r="A7" t="s">
        <v>49</v>
      </c>
      <c r="B7">
        <f>GT!B7</f>
        <v>84</v>
      </c>
      <c r="C7">
        <f>GT!C7</f>
        <v>0</v>
      </c>
      <c r="D7">
        <f>GT!M7</f>
        <v>37.6</v>
      </c>
      <c r="E7">
        <f>GT!N7</f>
        <v>0</v>
      </c>
      <c r="F7">
        <f t="shared" si="4"/>
        <v>84</v>
      </c>
      <c r="G7">
        <f t="shared" si="5"/>
        <v>37.6</v>
      </c>
      <c r="H7" s="154"/>
      <c r="I7">
        <f>BRPL_EOD!AC7+BRPL_EOD!AD7</f>
        <v>14.86</v>
      </c>
      <c r="J7">
        <f>BYPL_EOD!AC7+BYPL_EOD!AD7</f>
        <v>8.14</v>
      </c>
      <c r="K7">
        <f>MES_EOD!AC7+MES_EOD!AD7</f>
        <v>0</v>
      </c>
      <c r="L7">
        <f>NDMC_EOD!AC7+NDMC_EOD!AD7</f>
        <v>2.0699999999999998</v>
      </c>
      <c r="M7">
        <f>TPDDL_EOD!AC7+TPDDL_EOD!AD7</f>
        <v>12</v>
      </c>
      <c r="N7">
        <f t="shared" si="0"/>
        <v>37.07</v>
      </c>
      <c r="O7" s="154">
        <f t="shared" si="1"/>
        <v>0.53000000000000114</v>
      </c>
      <c r="P7">
        <v>15.072457512813596</v>
      </c>
      <c r="Q7">
        <v>8.2563798219584577</v>
      </c>
      <c r="R7">
        <v>0</v>
      </c>
      <c r="S7">
        <v>2.0995953601294848</v>
      </c>
      <c r="T7">
        <v>12.171567305098463</v>
      </c>
      <c r="U7" s="156">
        <f t="shared" si="2"/>
        <v>37.6</v>
      </c>
      <c r="V7" s="154">
        <f t="shared" si="3"/>
        <v>0</v>
      </c>
      <c r="X7" s="159"/>
    </row>
    <row r="8" spans="1:24">
      <c r="A8" t="s">
        <v>50</v>
      </c>
      <c r="B8">
        <f>GT!B8</f>
        <v>84</v>
      </c>
      <c r="C8">
        <f>GT!C8</f>
        <v>0</v>
      </c>
      <c r="D8">
        <f>GT!M8</f>
        <v>37.6</v>
      </c>
      <c r="E8">
        <f>GT!N8</f>
        <v>0</v>
      </c>
      <c r="F8">
        <f t="shared" si="4"/>
        <v>84</v>
      </c>
      <c r="G8">
        <f t="shared" si="5"/>
        <v>37.6</v>
      </c>
      <c r="H8" s="154"/>
      <c r="I8">
        <f>BRPL_EOD!AC8+BRPL_EOD!AD8</f>
        <v>14.86</v>
      </c>
      <c r="J8">
        <f>BYPL_EOD!AC8+BYPL_EOD!AD8</f>
        <v>8.14</v>
      </c>
      <c r="K8">
        <f>MES_EOD!AC8+MES_EOD!AD8</f>
        <v>0</v>
      </c>
      <c r="L8">
        <f>NDMC_EOD!AC8+NDMC_EOD!AD8</f>
        <v>2.0699999999999998</v>
      </c>
      <c r="M8">
        <f>TPDDL_EOD!AC8+TPDDL_EOD!AD8</f>
        <v>12</v>
      </c>
      <c r="N8">
        <f t="shared" si="0"/>
        <v>37.07</v>
      </c>
      <c r="O8" s="154">
        <f t="shared" si="1"/>
        <v>0.53000000000000114</v>
      </c>
      <c r="P8">
        <v>15.072457512813596</v>
      </c>
      <c r="Q8">
        <v>8.2563798219584577</v>
      </c>
      <c r="R8">
        <v>0</v>
      </c>
      <c r="S8">
        <v>2.0995953601294848</v>
      </c>
      <c r="T8">
        <v>12.171567305098463</v>
      </c>
      <c r="U8" s="156">
        <f t="shared" si="2"/>
        <v>37.6</v>
      </c>
      <c r="V8" s="154">
        <f t="shared" si="3"/>
        <v>0</v>
      </c>
      <c r="X8" s="159"/>
    </row>
    <row r="9" spans="1:24">
      <c r="A9" t="s">
        <v>51</v>
      </c>
      <c r="B9">
        <f>GT!B9</f>
        <v>84</v>
      </c>
      <c r="C9">
        <f>GT!C9</f>
        <v>0</v>
      </c>
      <c r="D9">
        <f>GT!M9</f>
        <v>37.6</v>
      </c>
      <c r="E9">
        <f>GT!N9</f>
        <v>0</v>
      </c>
      <c r="F9">
        <f t="shared" si="4"/>
        <v>84</v>
      </c>
      <c r="G9">
        <f t="shared" si="5"/>
        <v>37.6</v>
      </c>
      <c r="H9" s="154"/>
      <c r="I9">
        <f>BRPL_EOD!AC9+BRPL_EOD!AD9</f>
        <v>14.86</v>
      </c>
      <c r="J9">
        <f>BYPL_EOD!AC9+BYPL_EOD!AD9</f>
        <v>8.14</v>
      </c>
      <c r="K9">
        <f>MES_EOD!AC9+MES_EOD!AD9</f>
        <v>0</v>
      </c>
      <c r="L9">
        <f>NDMC_EOD!AC9+NDMC_EOD!AD9</f>
        <v>2.0699999999999998</v>
      </c>
      <c r="M9">
        <f>TPDDL_EOD!AC9+TPDDL_EOD!AD9</f>
        <v>12</v>
      </c>
      <c r="N9">
        <f t="shared" si="0"/>
        <v>37.07</v>
      </c>
      <c r="O9" s="154">
        <f t="shared" si="1"/>
        <v>0.53000000000000114</v>
      </c>
      <c r="P9">
        <v>15.072457512813596</v>
      </c>
      <c r="Q9">
        <v>8.2563798219584577</v>
      </c>
      <c r="R9">
        <v>0</v>
      </c>
      <c r="S9">
        <v>2.0995953601294848</v>
      </c>
      <c r="T9">
        <v>12.171567305098463</v>
      </c>
      <c r="U9" s="156">
        <f t="shared" si="2"/>
        <v>37.6</v>
      </c>
      <c r="V9" s="154">
        <f t="shared" si="3"/>
        <v>0</v>
      </c>
      <c r="X9" s="159"/>
    </row>
    <row r="10" spans="1:24">
      <c r="A10" t="s">
        <v>52</v>
      </c>
      <c r="B10">
        <f>GT!B10</f>
        <v>84</v>
      </c>
      <c r="C10">
        <f>GT!C10</f>
        <v>0</v>
      </c>
      <c r="D10">
        <f>GT!M10</f>
        <v>37.6</v>
      </c>
      <c r="E10">
        <f>GT!N10</f>
        <v>0</v>
      </c>
      <c r="F10">
        <f t="shared" si="4"/>
        <v>84</v>
      </c>
      <c r="G10">
        <f t="shared" si="5"/>
        <v>37.6</v>
      </c>
      <c r="H10" s="154"/>
      <c r="I10">
        <f>BRPL_EOD!AC10+BRPL_EOD!AD10</f>
        <v>14.86</v>
      </c>
      <c r="J10">
        <f>BYPL_EOD!AC10+BYPL_EOD!AD10</f>
        <v>8.14</v>
      </c>
      <c r="K10">
        <f>MES_EOD!AC10+MES_EOD!AD10</f>
        <v>0</v>
      </c>
      <c r="L10">
        <f>NDMC_EOD!AC10+NDMC_EOD!AD10</f>
        <v>2.0699999999999998</v>
      </c>
      <c r="M10">
        <f>TPDDL_EOD!AC10+TPDDL_EOD!AD10</f>
        <v>12</v>
      </c>
      <c r="N10">
        <f t="shared" si="0"/>
        <v>37.07</v>
      </c>
      <c r="O10" s="154">
        <f t="shared" si="1"/>
        <v>0.53000000000000114</v>
      </c>
      <c r="P10">
        <v>15.072457512813596</v>
      </c>
      <c r="Q10">
        <v>8.2563798219584577</v>
      </c>
      <c r="R10">
        <v>0</v>
      </c>
      <c r="S10">
        <v>2.0995953601294848</v>
      </c>
      <c r="T10">
        <v>12.171567305098463</v>
      </c>
      <c r="U10" s="156">
        <f t="shared" si="2"/>
        <v>37.6</v>
      </c>
      <c r="V10" s="154">
        <f t="shared" si="3"/>
        <v>0</v>
      </c>
      <c r="X10" s="159"/>
    </row>
    <row r="11" spans="1:24">
      <c r="A11" t="s">
        <v>53</v>
      </c>
      <c r="B11">
        <f>GT!B11</f>
        <v>84</v>
      </c>
      <c r="C11">
        <f>GT!C11</f>
        <v>0</v>
      </c>
      <c r="D11">
        <f>GT!M11</f>
        <v>37.6</v>
      </c>
      <c r="E11">
        <f>GT!N11</f>
        <v>0</v>
      </c>
      <c r="F11">
        <f t="shared" si="4"/>
        <v>84</v>
      </c>
      <c r="G11">
        <f t="shared" si="5"/>
        <v>37.6</v>
      </c>
      <c r="H11" s="154"/>
      <c r="I11">
        <f>BRPL_EOD!AC11+BRPL_EOD!AD11</f>
        <v>14.86</v>
      </c>
      <c r="J11">
        <f>BYPL_EOD!AC11+BYPL_EOD!AD11</f>
        <v>8.14</v>
      </c>
      <c r="K11">
        <f>MES_EOD!AC11+MES_EOD!AD11</f>
        <v>0</v>
      </c>
      <c r="L11">
        <f>NDMC_EOD!AC11+NDMC_EOD!AD11</f>
        <v>2.0699999999999998</v>
      </c>
      <c r="M11">
        <f>TPDDL_EOD!AC11+TPDDL_EOD!AD11</f>
        <v>12</v>
      </c>
      <c r="N11">
        <f t="shared" si="0"/>
        <v>37.07</v>
      </c>
      <c r="O11" s="154">
        <f t="shared" si="1"/>
        <v>0.53000000000000114</v>
      </c>
      <c r="P11">
        <v>15.072457512813596</v>
      </c>
      <c r="Q11">
        <v>8.2563798219584577</v>
      </c>
      <c r="R11">
        <v>0</v>
      </c>
      <c r="S11">
        <v>2.0995953601294848</v>
      </c>
      <c r="T11">
        <v>12.171567305098463</v>
      </c>
      <c r="U11" s="156">
        <f t="shared" si="2"/>
        <v>37.6</v>
      </c>
      <c r="V11" s="154">
        <f t="shared" si="3"/>
        <v>0</v>
      </c>
      <c r="X11" s="159"/>
    </row>
    <row r="12" spans="1:24">
      <c r="A12" t="s">
        <v>54</v>
      </c>
      <c r="B12">
        <f>GT!B12</f>
        <v>84</v>
      </c>
      <c r="C12">
        <f>GT!C12</f>
        <v>0</v>
      </c>
      <c r="D12">
        <f>GT!M12</f>
        <v>37.6</v>
      </c>
      <c r="E12">
        <f>GT!N12</f>
        <v>0</v>
      </c>
      <c r="F12">
        <f t="shared" si="4"/>
        <v>84</v>
      </c>
      <c r="G12">
        <f t="shared" si="5"/>
        <v>37.6</v>
      </c>
      <c r="H12" s="154"/>
      <c r="I12">
        <f>BRPL_EOD!AC12+BRPL_EOD!AD12</f>
        <v>14.86</v>
      </c>
      <c r="J12">
        <f>BYPL_EOD!AC12+BYPL_EOD!AD12</f>
        <v>8.14</v>
      </c>
      <c r="K12">
        <f>MES_EOD!AC12+MES_EOD!AD12</f>
        <v>0</v>
      </c>
      <c r="L12">
        <f>NDMC_EOD!AC12+NDMC_EOD!AD12</f>
        <v>2.0699999999999998</v>
      </c>
      <c r="M12">
        <f>TPDDL_EOD!AC12+TPDDL_EOD!AD12</f>
        <v>12</v>
      </c>
      <c r="N12">
        <f t="shared" si="0"/>
        <v>37.07</v>
      </c>
      <c r="O12" s="154">
        <f t="shared" si="1"/>
        <v>0.53000000000000114</v>
      </c>
      <c r="P12">
        <v>15.072457512813596</v>
      </c>
      <c r="Q12">
        <v>8.2563798219584577</v>
      </c>
      <c r="R12">
        <v>0</v>
      </c>
      <c r="S12">
        <v>2.0995953601294848</v>
      </c>
      <c r="T12">
        <v>12.171567305098463</v>
      </c>
      <c r="U12" s="156">
        <f t="shared" si="2"/>
        <v>37.6</v>
      </c>
      <c r="V12" s="154">
        <f t="shared" si="3"/>
        <v>0</v>
      </c>
      <c r="X12" s="159"/>
    </row>
    <row r="13" spans="1:24">
      <c r="A13" t="s">
        <v>55</v>
      </c>
      <c r="B13">
        <f>GT!B13</f>
        <v>84</v>
      </c>
      <c r="C13">
        <f>GT!C13</f>
        <v>0</v>
      </c>
      <c r="D13">
        <f>GT!M13</f>
        <v>37.6</v>
      </c>
      <c r="E13">
        <f>GT!N13</f>
        <v>0</v>
      </c>
      <c r="F13">
        <f t="shared" si="4"/>
        <v>84</v>
      </c>
      <c r="G13">
        <f t="shared" si="5"/>
        <v>37.6</v>
      </c>
      <c r="H13" s="154"/>
      <c r="I13">
        <f>BRPL_EOD!AC13+BRPL_EOD!AD13</f>
        <v>14.86</v>
      </c>
      <c r="J13">
        <f>BYPL_EOD!AC13+BYPL_EOD!AD13</f>
        <v>8.14</v>
      </c>
      <c r="K13">
        <f>MES_EOD!AC13+MES_EOD!AD13</f>
        <v>0</v>
      </c>
      <c r="L13">
        <f>NDMC_EOD!AC13+NDMC_EOD!AD13</f>
        <v>2.0699999999999998</v>
      </c>
      <c r="M13">
        <f>TPDDL_EOD!AC13+TPDDL_EOD!AD13</f>
        <v>12</v>
      </c>
      <c r="N13">
        <f t="shared" si="0"/>
        <v>37.07</v>
      </c>
      <c r="O13" s="154">
        <f t="shared" si="1"/>
        <v>0.53000000000000114</v>
      </c>
      <c r="P13">
        <v>15.072457512813596</v>
      </c>
      <c r="Q13">
        <v>8.2563798219584577</v>
      </c>
      <c r="R13">
        <v>0</v>
      </c>
      <c r="S13">
        <v>2.0995953601294848</v>
      </c>
      <c r="T13">
        <v>12.171567305098463</v>
      </c>
      <c r="U13" s="156">
        <f t="shared" si="2"/>
        <v>37.6</v>
      </c>
      <c r="V13" s="154">
        <f t="shared" si="3"/>
        <v>0</v>
      </c>
      <c r="X13" s="159"/>
    </row>
    <row r="14" spans="1:24">
      <c r="A14" t="s">
        <v>56</v>
      </c>
      <c r="B14">
        <f>GT!B14</f>
        <v>84</v>
      </c>
      <c r="C14">
        <f>GT!C14</f>
        <v>0</v>
      </c>
      <c r="D14">
        <f>GT!M14</f>
        <v>37.6</v>
      </c>
      <c r="E14">
        <f>GT!N14</f>
        <v>0</v>
      </c>
      <c r="F14">
        <f t="shared" si="4"/>
        <v>84</v>
      </c>
      <c r="G14">
        <f t="shared" si="5"/>
        <v>37.6</v>
      </c>
      <c r="H14" s="154"/>
      <c r="I14">
        <f>BRPL_EOD!AC14+BRPL_EOD!AD14</f>
        <v>14.86</v>
      </c>
      <c r="J14">
        <f>BYPL_EOD!AC14+BYPL_EOD!AD14</f>
        <v>8.14</v>
      </c>
      <c r="K14">
        <f>MES_EOD!AC14+MES_EOD!AD14</f>
        <v>0</v>
      </c>
      <c r="L14">
        <f>NDMC_EOD!AC14+NDMC_EOD!AD14</f>
        <v>2.0699999999999998</v>
      </c>
      <c r="M14">
        <f>TPDDL_EOD!AC14+TPDDL_EOD!AD14</f>
        <v>12</v>
      </c>
      <c r="N14">
        <f t="shared" si="0"/>
        <v>37.07</v>
      </c>
      <c r="O14" s="154">
        <f t="shared" si="1"/>
        <v>0.53000000000000114</v>
      </c>
      <c r="P14">
        <v>15.072457512813596</v>
      </c>
      <c r="Q14">
        <v>8.2563798219584577</v>
      </c>
      <c r="R14">
        <v>0</v>
      </c>
      <c r="S14">
        <v>2.0995953601294848</v>
      </c>
      <c r="T14">
        <v>12.171567305098463</v>
      </c>
      <c r="U14" s="156">
        <f t="shared" si="2"/>
        <v>37.6</v>
      </c>
      <c r="V14" s="154">
        <f t="shared" si="3"/>
        <v>0</v>
      </c>
      <c r="X14" s="159"/>
    </row>
    <row r="15" spans="1:24">
      <c r="A15" t="s">
        <v>57</v>
      </c>
      <c r="B15">
        <f>GT!B15</f>
        <v>84</v>
      </c>
      <c r="C15">
        <f>GT!C15</f>
        <v>0</v>
      </c>
      <c r="D15">
        <f>GT!M15</f>
        <v>37.6</v>
      </c>
      <c r="E15">
        <f>GT!N15</f>
        <v>0</v>
      </c>
      <c r="F15">
        <f t="shared" si="4"/>
        <v>84</v>
      </c>
      <c r="G15">
        <f t="shared" si="5"/>
        <v>37.6</v>
      </c>
      <c r="H15" s="154"/>
      <c r="I15">
        <f>BRPL_EOD!AC15+BRPL_EOD!AD15</f>
        <v>14.86</v>
      </c>
      <c r="J15">
        <f>BYPL_EOD!AC15+BYPL_EOD!AD15</f>
        <v>8.14</v>
      </c>
      <c r="K15">
        <f>MES_EOD!AC15+MES_EOD!AD15</f>
        <v>0</v>
      </c>
      <c r="L15">
        <f>NDMC_EOD!AC15+NDMC_EOD!AD15</f>
        <v>2.0699999999999998</v>
      </c>
      <c r="M15">
        <f>TPDDL_EOD!AC15+TPDDL_EOD!AD15</f>
        <v>12</v>
      </c>
      <c r="N15">
        <f t="shared" si="0"/>
        <v>37.07</v>
      </c>
      <c r="O15" s="154">
        <f t="shared" si="1"/>
        <v>0.53000000000000114</v>
      </c>
      <c r="P15">
        <v>15.072457512813596</v>
      </c>
      <c r="Q15">
        <v>8.2563798219584577</v>
      </c>
      <c r="R15">
        <v>0</v>
      </c>
      <c r="S15">
        <v>2.0995953601294848</v>
      </c>
      <c r="T15">
        <v>12.171567305098463</v>
      </c>
      <c r="U15" s="156">
        <f t="shared" si="2"/>
        <v>37.6</v>
      </c>
      <c r="V15" s="154">
        <f t="shared" si="3"/>
        <v>0</v>
      </c>
      <c r="X15" s="159"/>
    </row>
    <row r="16" spans="1:24">
      <c r="A16" t="s">
        <v>58</v>
      </c>
      <c r="B16">
        <f>GT!B16</f>
        <v>84</v>
      </c>
      <c r="C16">
        <f>GT!C16</f>
        <v>0</v>
      </c>
      <c r="D16">
        <f>GT!M16</f>
        <v>37.6</v>
      </c>
      <c r="E16">
        <f>GT!N16</f>
        <v>0</v>
      </c>
      <c r="F16">
        <f t="shared" si="4"/>
        <v>84</v>
      </c>
      <c r="G16">
        <f t="shared" si="5"/>
        <v>37.6</v>
      </c>
      <c r="H16" s="154"/>
      <c r="I16">
        <f>BRPL_EOD!AC16+BRPL_EOD!AD16</f>
        <v>14.86</v>
      </c>
      <c r="J16">
        <f>BYPL_EOD!AC16+BYPL_EOD!AD16</f>
        <v>8.14</v>
      </c>
      <c r="K16">
        <f>MES_EOD!AC16+MES_EOD!AD16</f>
        <v>0</v>
      </c>
      <c r="L16">
        <f>NDMC_EOD!AC16+NDMC_EOD!AD16</f>
        <v>2.0699999999999998</v>
      </c>
      <c r="M16">
        <f>TPDDL_EOD!AC16+TPDDL_EOD!AD16</f>
        <v>12</v>
      </c>
      <c r="N16">
        <f t="shared" si="0"/>
        <v>37.07</v>
      </c>
      <c r="O16" s="154">
        <f t="shared" si="1"/>
        <v>0.53000000000000114</v>
      </c>
      <c r="P16">
        <v>15.072457512813596</v>
      </c>
      <c r="Q16">
        <v>8.2563798219584577</v>
      </c>
      <c r="R16">
        <v>0</v>
      </c>
      <c r="S16">
        <v>2.0995953601294848</v>
      </c>
      <c r="T16">
        <v>12.171567305098463</v>
      </c>
      <c r="U16" s="156">
        <f t="shared" si="2"/>
        <v>37.6</v>
      </c>
      <c r="V16" s="154">
        <f t="shared" si="3"/>
        <v>0</v>
      </c>
      <c r="X16" s="159"/>
    </row>
    <row r="17" spans="1:24">
      <c r="A17" t="s">
        <v>59</v>
      </c>
      <c r="B17">
        <f>GT!B17</f>
        <v>84</v>
      </c>
      <c r="C17">
        <f>GT!C17</f>
        <v>0</v>
      </c>
      <c r="D17">
        <f>GT!M17</f>
        <v>37.6</v>
      </c>
      <c r="E17">
        <f>GT!N17</f>
        <v>0</v>
      </c>
      <c r="F17">
        <f t="shared" si="4"/>
        <v>84</v>
      </c>
      <c r="G17">
        <f t="shared" si="5"/>
        <v>37.6</v>
      </c>
      <c r="H17" s="154"/>
      <c r="I17">
        <f>BRPL_EOD!AC17+BRPL_EOD!AD17</f>
        <v>14.86</v>
      </c>
      <c r="J17">
        <f>BYPL_EOD!AC17+BYPL_EOD!AD17</f>
        <v>8.14</v>
      </c>
      <c r="K17">
        <f>MES_EOD!AC17+MES_EOD!AD17</f>
        <v>0</v>
      </c>
      <c r="L17">
        <f>NDMC_EOD!AC17+NDMC_EOD!AD17</f>
        <v>2.0699999999999998</v>
      </c>
      <c r="M17">
        <f>TPDDL_EOD!AC17+TPDDL_EOD!AD17</f>
        <v>12</v>
      </c>
      <c r="N17">
        <f t="shared" si="0"/>
        <v>37.07</v>
      </c>
      <c r="O17" s="154">
        <f t="shared" si="1"/>
        <v>0.53000000000000114</v>
      </c>
      <c r="P17">
        <v>15.072457512813596</v>
      </c>
      <c r="Q17">
        <v>8.2563798219584577</v>
      </c>
      <c r="R17">
        <v>0</v>
      </c>
      <c r="S17">
        <v>2.0995953601294848</v>
      </c>
      <c r="T17">
        <v>12.171567305098463</v>
      </c>
      <c r="U17" s="156">
        <f t="shared" si="2"/>
        <v>37.6</v>
      </c>
      <c r="V17" s="154">
        <f t="shared" si="3"/>
        <v>0</v>
      </c>
      <c r="X17" s="159"/>
    </row>
    <row r="18" spans="1:24">
      <c r="A18" t="s">
        <v>60</v>
      </c>
      <c r="B18">
        <f>GT!B18</f>
        <v>84</v>
      </c>
      <c r="C18">
        <f>GT!C18</f>
        <v>0</v>
      </c>
      <c r="D18">
        <f>GT!M18</f>
        <v>37.6</v>
      </c>
      <c r="E18">
        <f>GT!N18</f>
        <v>0</v>
      </c>
      <c r="F18">
        <f t="shared" si="4"/>
        <v>84</v>
      </c>
      <c r="G18">
        <f t="shared" si="5"/>
        <v>37.6</v>
      </c>
      <c r="H18" s="154"/>
      <c r="I18">
        <f>BRPL_EOD!AC18+BRPL_EOD!AD18</f>
        <v>14.86</v>
      </c>
      <c r="J18">
        <f>BYPL_EOD!AC18+BYPL_EOD!AD18</f>
        <v>8.14</v>
      </c>
      <c r="K18">
        <f>MES_EOD!AC18+MES_EOD!AD18</f>
        <v>0</v>
      </c>
      <c r="L18">
        <f>NDMC_EOD!AC18+NDMC_EOD!AD18</f>
        <v>2.0699999999999998</v>
      </c>
      <c r="M18">
        <f>TPDDL_EOD!AC18+TPDDL_EOD!AD18</f>
        <v>12</v>
      </c>
      <c r="N18">
        <f t="shared" si="0"/>
        <v>37.07</v>
      </c>
      <c r="O18" s="154">
        <f t="shared" si="1"/>
        <v>0.53000000000000114</v>
      </c>
      <c r="P18">
        <v>15.072457512813596</v>
      </c>
      <c r="Q18">
        <v>8.2563798219584577</v>
      </c>
      <c r="R18">
        <v>0</v>
      </c>
      <c r="S18">
        <v>2.0995953601294848</v>
      </c>
      <c r="T18">
        <v>12.171567305098463</v>
      </c>
      <c r="U18" s="156">
        <f t="shared" si="2"/>
        <v>37.6</v>
      </c>
      <c r="V18" s="154">
        <f t="shared" si="3"/>
        <v>0</v>
      </c>
      <c r="X18" s="159"/>
    </row>
    <row r="19" spans="1:24">
      <c r="A19" t="s">
        <v>61</v>
      </c>
      <c r="B19">
        <f>GT!B19</f>
        <v>84</v>
      </c>
      <c r="C19">
        <f>GT!C19</f>
        <v>0</v>
      </c>
      <c r="D19">
        <f>GT!M19</f>
        <v>37.6</v>
      </c>
      <c r="E19">
        <f>GT!N19</f>
        <v>0</v>
      </c>
      <c r="F19">
        <f t="shared" si="4"/>
        <v>84</v>
      </c>
      <c r="G19">
        <f t="shared" si="5"/>
        <v>37.6</v>
      </c>
      <c r="H19" s="154"/>
      <c r="I19">
        <f>BRPL_EOD!AC19+BRPL_EOD!AD19</f>
        <v>14.86</v>
      </c>
      <c r="J19">
        <f>BYPL_EOD!AC19+BYPL_EOD!AD19</f>
        <v>8.14</v>
      </c>
      <c r="K19">
        <f>MES_EOD!AC19+MES_EOD!AD19</f>
        <v>0</v>
      </c>
      <c r="L19">
        <f>NDMC_EOD!AC19+NDMC_EOD!AD19</f>
        <v>2.0699999999999998</v>
      </c>
      <c r="M19">
        <f>TPDDL_EOD!AC19+TPDDL_EOD!AD19</f>
        <v>12</v>
      </c>
      <c r="N19">
        <f t="shared" si="0"/>
        <v>37.07</v>
      </c>
      <c r="O19" s="154">
        <f t="shared" si="1"/>
        <v>0.53000000000000114</v>
      </c>
      <c r="P19">
        <v>15.072457512813596</v>
      </c>
      <c r="Q19">
        <v>8.2563798219584577</v>
      </c>
      <c r="R19">
        <v>0</v>
      </c>
      <c r="S19">
        <v>2.0995953601294848</v>
      </c>
      <c r="T19">
        <v>12.171567305098463</v>
      </c>
      <c r="U19" s="156">
        <f t="shared" si="2"/>
        <v>37.6</v>
      </c>
      <c r="V19" s="154">
        <f t="shared" si="3"/>
        <v>0</v>
      </c>
      <c r="X19" s="159"/>
    </row>
    <row r="20" spans="1:24">
      <c r="A20" t="s">
        <v>62</v>
      </c>
      <c r="B20">
        <f>GT!B20</f>
        <v>84</v>
      </c>
      <c r="C20">
        <f>GT!C20</f>
        <v>0</v>
      </c>
      <c r="D20">
        <f>GT!M20</f>
        <v>37.6</v>
      </c>
      <c r="E20">
        <f>GT!N20</f>
        <v>0</v>
      </c>
      <c r="F20">
        <f t="shared" si="4"/>
        <v>84</v>
      </c>
      <c r="G20">
        <f t="shared" si="5"/>
        <v>37.6</v>
      </c>
      <c r="H20" s="154"/>
      <c r="I20">
        <f>BRPL_EOD!AC20+BRPL_EOD!AD20</f>
        <v>14.86</v>
      </c>
      <c r="J20">
        <f>BYPL_EOD!AC20+BYPL_EOD!AD20</f>
        <v>8.14</v>
      </c>
      <c r="K20">
        <f>MES_EOD!AC20+MES_EOD!AD20</f>
        <v>0</v>
      </c>
      <c r="L20">
        <f>NDMC_EOD!AC20+NDMC_EOD!AD20</f>
        <v>2.0699999999999998</v>
      </c>
      <c r="M20">
        <f>TPDDL_EOD!AC20+TPDDL_EOD!AD20</f>
        <v>12</v>
      </c>
      <c r="N20">
        <f t="shared" si="0"/>
        <v>37.07</v>
      </c>
      <c r="O20" s="154">
        <f t="shared" si="1"/>
        <v>0.53000000000000114</v>
      </c>
      <c r="P20">
        <v>15.072457512813596</v>
      </c>
      <c r="Q20">
        <v>8.2563798219584577</v>
      </c>
      <c r="R20">
        <v>0</v>
      </c>
      <c r="S20">
        <v>2.0995953601294848</v>
      </c>
      <c r="T20">
        <v>12.171567305098463</v>
      </c>
      <c r="U20" s="156">
        <f t="shared" si="2"/>
        <v>37.6</v>
      </c>
      <c r="V20" s="154">
        <f t="shared" si="3"/>
        <v>0</v>
      </c>
      <c r="X20" s="159"/>
    </row>
    <row r="21" spans="1:24">
      <c r="A21" t="s">
        <v>63</v>
      </c>
      <c r="B21">
        <f>GT!B21</f>
        <v>84</v>
      </c>
      <c r="C21">
        <f>GT!C21</f>
        <v>0</v>
      </c>
      <c r="D21">
        <f>GT!M21</f>
        <v>37.6</v>
      </c>
      <c r="E21">
        <f>GT!N21</f>
        <v>0</v>
      </c>
      <c r="F21">
        <f t="shared" si="4"/>
        <v>84</v>
      </c>
      <c r="G21">
        <f t="shared" si="5"/>
        <v>37.6</v>
      </c>
      <c r="H21" s="154"/>
      <c r="I21">
        <f>BRPL_EOD!AC21+BRPL_EOD!AD21</f>
        <v>14.86</v>
      </c>
      <c r="J21">
        <f>BYPL_EOD!AC21+BYPL_EOD!AD21</f>
        <v>8.14</v>
      </c>
      <c r="K21">
        <f>MES_EOD!AC21+MES_EOD!AD21</f>
        <v>0</v>
      </c>
      <c r="L21">
        <f>NDMC_EOD!AC21+NDMC_EOD!AD21</f>
        <v>2.0699999999999998</v>
      </c>
      <c r="M21">
        <f>TPDDL_EOD!AC21+TPDDL_EOD!AD21</f>
        <v>12</v>
      </c>
      <c r="N21">
        <f t="shared" si="0"/>
        <v>37.07</v>
      </c>
      <c r="O21" s="154">
        <f t="shared" si="1"/>
        <v>0.53000000000000114</v>
      </c>
      <c r="P21">
        <v>15.072457512813596</v>
      </c>
      <c r="Q21">
        <v>8.2563798219584577</v>
      </c>
      <c r="R21">
        <v>0</v>
      </c>
      <c r="S21">
        <v>2.0995953601294848</v>
      </c>
      <c r="T21">
        <v>12.171567305098463</v>
      </c>
      <c r="U21" s="156">
        <f t="shared" si="2"/>
        <v>37.6</v>
      </c>
      <c r="V21" s="154">
        <f t="shared" si="3"/>
        <v>0</v>
      </c>
      <c r="X21" s="159"/>
    </row>
    <row r="22" spans="1:24">
      <c r="A22" t="s">
        <v>64</v>
      </c>
      <c r="B22">
        <f>GT!B22</f>
        <v>84</v>
      </c>
      <c r="C22">
        <f>GT!C22</f>
        <v>0</v>
      </c>
      <c r="D22">
        <f>GT!M22</f>
        <v>37.6</v>
      </c>
      <c r="E22">
        <f>GT!N22</f>
        <v>0</v>
      </c>
      <c r="F22">
        <f t="shared" si="4"/>
        <v>84</v>
      </c>
      <c r="G22">
        <f t="shared" si="5"/>
        <v>37.6</v>
      </c>
      <c r="H22" s="154"/>
      <c r="I22">
        <f>BRPL_EOD!AC22+BRPL_EOD!AD22</f>
        <v>14.86</v>
      </c>
      <c r="J22">
        <f>BYPL_EOD!AC22+BYPL_EOD!AD22</f>
        <v>8.14</v>
      </c>
      <c r="K22">
        <f>MES_EOD!AC22+MES_EOD!AD22</f>
        <v>0</v>
      </c>
      <c r="L22">
        <f>NDMC_EOD!AC22+NDMC_EOD!AD22</f>
        <v>2.0699999999999998</v>
      </c>
      <c r="M22">
        <f>TPDDL_EOD!AC22+TPDDL_EOD!AD22</f>
        <v>12</v>
      </c>
      <c r="N22">
        <f t="shared" si="0"/>
        <v>37.07</v>
      </c>
      <c r="O22" s="154">
        <f t="shared" si="1"/>
        <v>0.53000000000000114</v>
      </c>
      <c r="P22">
        <v>15.072457512813596</v>
      </c>
      <c r="Q22">
        <v>8.2563798219584577</v>
      </c>
      <c r="R22">
        <v>0</v>
      </c>
      <c r="S22">
        <v>2.0995953601294848</v>
      </c>
      <c r="T22">
        <v>12.171567305098463</v>
      </c>
      <c r="U22" s="156">
        <f t="shared" si="2"/>
        <v>37.6</v>
      </c>
      <c r="V22" s="154">
        <f t="shared" si="3"/>
        <v>0</v>
      </c>
      <c r="X22" s="159"/>
    </row>
    <row r="23" spans="1:24">
      <c r="A23" t="s">
        <v>65</v>
      </c>
      <c r="B23">
        <f>GT!B23</f>
        <v>84</v>
      </c>
      <c r="C23">
        <f>GT!C23</f>
        <v>0</v>
      </c>
      <c r="D23">
        <f>GT!M23</f>
        <v>37.6</v>
      </c>
      <c r="E23">
        <f>GT!N23</f>
        <v>0</v>
      </c>
      <c r="F23">
        <f t="shared" si="4"/>
        <v>84</v>
      </c>
      <c r="G23">
        <f t="shared" si="5"/>
        <v>37.6</v>
      </c>
      <c r="H23" s="154"/>
      <c r="I23">
        <f>BRPL_EOD!AC23+BRPL_EOD!AD23</f>
        <v>14.86</v>
      </c>
      <c r="J23">
        <f>BYPL_EOD!AC23+BYPL_EOD!AD23</f>
        <v>8.14</v>
      </c>
      <c r="K23">
        <f>MES_EOD!AC23+MES_EOD!AD23</f>
        <v>0</v>
      </c>
      <c r="L23">
        <f>NDMC_EOD!AC23+NDMC_EOD!AD23</f>
        <v>2.0699999999999998</v>
      </c>
      <c r="M23">
        <f>TPDDL_EOD!AC23+TPDDL_EOD!AD23</f>
        <v>12</v>
      </c>
      <c r="N23">
        <f t="shared" si="0"/>
        <v>37.07</v>
      </c>
      <c r="O23" s="154">
        <f t="shared" si="1"/>
        <v>0.53000000000000114</v>
      </c>
      <c r="P23">
        <v>15.072457512813596</v>
      </c>
      <c r="Q23">
        <v>8.2563798219584577</v>
      </c>
      <c r="R23">
        <v>0</v>
      </c>
      <c r="S23">
        <v>2.0995953601294848</v>
      </c>
      <c r="T23">
        <v>12.171567305098463</v>
      </c>
      <c r="U23" s="156">
        <f t="shared" si="2"/>
        <v>37.6</v>
      </c>
      <c r="V23" s="154">
        <f t="shared" si="3"/>
        <v>0</v>
      </c>
      <c r="X23" s="159"/>
    </row>
    <row r="24" spans="1:24">
      <c r="A24" t="s">
        <v>66</v>
      </c>
      <c r="B24">
        <f>GT!B24</f>
        <v>84</v>
      </c>
      <c r="C24">
        <f>GT!C24</f>
        <v>0</v>
      </c>
      <c r="D24">
        <f>GT!M24</f>
        <v>37.6</v>
      </c>
      <c r="E24">
        <f>GT!N24</f>
        <v>0</v>
      </c>
      <c r="F24">
        <f t="shared" si="4"/>
        <v>84</v>
      </c>
      <c r="G24">
        <f t="shared" si="5"/>
        <v>37.6</v>
      </c>
      <c r="H24" s="154"/>
      <c r="I24">
        <f>BRPL_EOD!AC24+BRPL_EOD!AD24</f>
        <v>14.86</v>
      </c>
      <c r="J24">
        <f>BYPL_EOD!AC24+BYPL_EOD!AD24</f>
        <v>8.14</v>
      </c>
      <c r="K24">
        <f>MES_EOD!AC24+MES_EOD!AD24</f>
        <v>0</v>
      </c>
      <c r="L24">
        <f>NDMC_EOD!AC24+NDMC_EOD!AD24</f>
        <v>2.0699999999999998</v>
      </c>
      <c r="M24">
        <f>TPDDL_EOD!AC24+TPDDL_EOD!AD24</f>
        <v>12</v>
      </c>
      <c r="N24">
        <f t="shared" si="0"/>
        <v>37.07</v>
      </c>
      <c r="O24" s="154">
        <f t="shared" si="1"/>
        <v>0.53000000000000114</v>
      </c>
      <c r="P24">
        <v>15.072457512813596</v>
      </c>
      <c r="Q24">
        <v>8.2563798219584577</v>
      </c>
      <c r="R24">
        <v>0</v>
      </c>
      <c r="S24">
        <v>2.0995953601294848</v>
      </c>
      <c r="T24">
        <v>12.171567305098463</v>
      </c>
      <c r="U24" s="156">
        <f t="shared" si="2"/>
        <v>37.6</v>
      </c>
      <c r="V24" s="154">
        <f t="shared" si="3"/>
        <v>0</v>
      </c>
      <c r="X24" s="159"/>
    </row>
    <row r="25" spans="1:24">
      <c r="A25" t="s">
        <v>67</v>
      </c>
      <c r="B25">
        <f>GT!B25</f>
        <v>84</v>
      </c>
      <c r="C25">
        <f>GT!C25</f>
        <v>0</v>
      </c>
      <c r="D25">
        <f>GT!M25</f>
        <v>37.6</v>
      </c>
      <c r="E25">
        <f>GT!N25</f>
        <v>0</v>
      </c>
      <c r="F25">
        <f t="shared" si="4"/>
        <v>84</v>
      </c>
      <c r="G25">
        <f t="shared" si="5"/>
        <v>37.6</v>
      </c>
      <c r="H25" s="154"/>
      <c r="I25">
        <f>BRPL_EOD!AC25+BRPL_EOD!AD25</f>
        <v>14.86</v>
      </c>
      <c r="J25">
        <f>BYPL_EOD!AC25+BYPL_EOD!AD25</f>
        <v>8.14</v>
      </c>
      <c r="K25">
        <f>MES_EOD!AC25+MES_EOD!AD25</f>
        <v>0</v>
      </c>
      <c r="L25">
        <f>NDMC_EOD!AC25+NDMC_EOD!AD25</f>
        <v>2.0699999999999998</v>
      </c>
      <c r="M25">
        <f>TPDDL_EOD!AC25+TPDDL_EOD!AD25</f>
        <v>12</v>
      </c>
      <c r="N25">
        <f t="shared" si="0"/>
        <v>37.07</v>
      </c>
      <c r="O25" s="154">
        <f t="shared" si="1"/>
        <v>0.53000000000000114</v>
      </c>
      <c r="P25">
        <v>15.072457512813596</v>
      </c>
      <c r="Q25">
        <v>8.2563798219584577</v>
      </c>
      <c r="R25">
        <v>0</v>
      </c>
      <c r="S25">
        <v>2.0995953601294848</v>
      </c>
      <c r="T25">
        <v>12.171567305098463</v>
      </c>
      <c r="U25" s="156">
        <f t="shared" si="2"/>
        <v>37.6</v>
      </c>
      <c r="V25" s="154">
        <f t="shared" si="3"/>
        <v>0</v>
      </c>
      <c r="X25" s="159"/>
    </row>
    <row r="26" spans="1:24">
      <c r="A26" t="s">
        <v>68</v>
      </c>
      <c r="B26">
        <f>GT!B26</f>
        <v>84</v>
      </c>
      <c r="C26">
        <f>GT!C26</f>
        <v>0</v>
      </c>
      <c r="D26">
        <f>GT!M26</f>
        <v>37.6</v>
      </c>
      <c r="E26">
        <f>GT!N26</f>
        <v>0</v>
      </c>
      <c r="F26">
        <f t="shared" si="4"/>
        <v>84</v>
      </c>
      <c r="G26">
        <f t="shared" si="5"/>
        <v>37.6</v>
      </c>
      <c r="H26" s="154"/>
      <c r="I26">
        <f>BRPL_EOD!AC26+BRPL_EOD!AD26</f>
        <v>14.86</v>
      </c>
      <c r="J26">
        <f>BYPL_EOD!AC26+BYPL_EOD!AD26</f>
        <v>8.14</v>
      </c>
      <c r="K26">
        <f>MES_EOD!AC26+MES_EOD!AD26</f>
        <v>0</v>
      </c>
      <c r="L26">
        <f>NDMC_EOD!AC26+NDMC_EOD!AD26</f>
        <v>2.0699999999999998</v>
      </c>
      <c r="M26">
        <f>TPDDL_EOD!AC26+TPDDL_EOD!AD26</f>
        <v>12</v>
      </c>
      <c r="N26">
        <f t="shared" si="0"/>
        <v>37.07</v>
      </c>
      <c r="O26" s="154">
        <f t="shared" si="1"/>
        <v>0.53000000000000114</v>
      </c>
      <c r="P26">
        <v>15.072457512813596</v>
      </c>
      <c r="Q26">
        <v>8.2563798219584577</v>
      </c>
      <c r="R26">
        <v>0</v>
      </c>
      <c r="S26">
        <v>2.0995953601294848</v>
      </c>
      <c r="T26">
        <v>12.171567305098463</v>
      </c>
      <c r="U26" s="156">
        <f t="shared" si="2"/>
        <v>37.6</v>
      </c>
      <c r="V26" s="154">
        <f t="shared" si="3"/>
        <v>0</v>
      </c>
      <c r="X26" s="159"/>
    </row>
    <row r="27" spans="1:24">
      <c r="A27" t="s">
        <v>69</v>
      </c>
      <c r="B27">
        <f>GT!B27</f>
        <v>84</v>
      </c>
      <c r="C27">
        <f>GT!C27</f>
        <v>0</v>
      </c>
      <c r="D27">
        <f>GT!M27</f>
        <v>37.6</v>
      </c>
      <c r="E27">
        <f>GT!N27</f>
        <v>0</v>
      </c>
      <c r="F27">
        <f t="shared" si="4"/>
        <v>84</v>
      </c>
      <c r="G27">
        <f t="shared" si="5"/>
        <v>37.6</v>
      </c>
      <c r="H27" s="154"/>
      <c r="I27">
        <f>BRPL_EOD!AC27+BRPL_EOD!AD27</f>
        <v>14.86</v>
      </c>
      <c r="J27">
        <f>BYPL_EOD!AC27+BYPL_EOD!AD27</f>
        <v>8.14</v>
      </c>
      <c r="K27">
        <f>MES_EOD!AC27+MES_EOD!AD27</f>
        <v>0</v>
      </c>
      <c r="L27">
        <f>NDMC_EOD!AC27+NDMC_EOD!AD27</f>
        <v>2.0699999999999998</v>
      </c>
      <c r="M27">
        <f>TPDDL_EOD!AC27+TPDDL_EOD!AD27</f>
        <v>12</v>
      </c>
      <c r="N27">
        <f t="shared" si="0"/>
        <v>37.07</v>
      </c>
      <c r="O27" s="154">
        <f t="shared" si="1"/>
        <v>0.53000000000000114</v>
      </c>
      <c r="P27">
        <v>15.072457512813596</v>
      </c>
      <c r="Q27">
        <v>8.2563798219584577</v>
      </c>
      <c r="R27">
        <v>0</v>
      </c>
      <c r="S27">
        <v>2.0995953601294848</v>
      </c>
      <c r="T27">
        <v>12.171567305098463</v>
      </c>
      <c r="U27" s="156">
        <f t="shared" si="2"/>
        <v>37.6</v>
      </c>
      <c r="V27" s="154">
        <f t="shared" si="3"/>
        <v>0</v>
      </c>
      <c r="X27" s="159"/>
    </row>
    <row r="28" spans="1:24">
      <c r="A28" t="s">
        <v>70</v>
      </c>
      <c r="B28">
        <f>GT!B28</f>
        <v>84</v>
      </c>
      <c r="C28">
        <f>GT!C28</f>
        <v>0</v>
      </c>
      <c r="D28">
        <f>GT!M28</f>
        <v>37.6</v>
      </c>
      <c r="E28">
        <f>GT!N28</f>
        <v>0</v>
      </c>
      <c r="F28">
        <f t="shared" si="4"/>
        <v>84</v>
      </c>
      <c r="G28">
        <f t="shared" si="5"/>
        <v>37.6</v>
      </c>
      <c r="H28" s="154"/>
      <c r="I28">
        <f>BRPL_EOD!AC28+BRPL_EOD!AD28</f>
        <v>14.86</v>
      </c>
      <c r="J28">
        <f>BYPL_EOD!AC28+BYPL_EOD!AD28</f>
        <v>8.14</v>
      </c>
      <c r="K28">
        <f>MES_EOD!AC28+MES_EOD!AD28</f>
        <v>0</v>
      </c>
      <c r="L28">
        <f>NDMC_EOD!AC28+NDMC_EOD!AD28</f>
        <v>2.0699999999999998</v>
      </c>
      <c r="M28">
        <f>TPDDL_EOD!AC28+TPDDL_EOD!AD28</f>
        <v>12</v>
      </c>
      <c r="N28">
        <f t="shared" si="0"/>
        <v>37.07</v>
      </c>
      <c r="O28" s="154">
        <f t="shared" si="1"/>
        <v>0.53000000000000114</v>
      </c>
      <c r="P28">
        <v>15.072457512813596</v>
      </c>
      <c r="Q28">
        <v>8.2563798219584577</v>
      </c>
      <c r="R28">
        <v>0</v>
      </c>
      <c r="S28">
        <v>2.0995953601294848</v>
      </c>
      <c r="T28">
        <v>12.171567305098463</v>
      </c>
      <c r="U28" s="156">
        <f t="shared" si="2"/>
        <v>37.6</v>
      </c>
      <c r="V28" s="154">
        <f t="shared" si="3"/>
        <v>0</v>
      </c>
      <c r="X28" s="159"/>
    </row>
    <row r="29" spans="1:24">
      <c r="A29" t="s">
        <v>71</v>
      </c>
      <c r="B29">
        <f>GT!B29</f>
        <v>84</v>
      </c>
      <c r="C29">
        <f>GT!C29</f>
        <v>0</v>
      </c>
      <c r="D29">
        <f>GT!M29</f>
        <v>37.6</v>
      </c>
      <c r="E29">
        <f>GT!N29</f>
        <v>0</v>
      </c>
      <c r="F29">
        <f t="shared" si="4"/>
        <v>84</v>
      </c>
      <c r="G29">
        <f t="shared" si="5"/>
        <v>37.6</v>
      </c>
      <c r="H29" s="154"/>
      <c r="I29">
        <f>BRPL_EOD!AC29+BRPL_EOD!AD29</f>
        <v>14.86</v>
      </c>
      <c r="J29">
        <f>BYPL_EOD!AC29+BYPL_EOD!AD29</f>
        <v>8.14</v>
      </c>
      <c r="K29">
        <f>MES_EOD!AC29+MES_EOD!AD29</f>
        <v>0</v>
      </c>
      <c r="L29">
        <f>NDMC_EOD!AC29+NDMC_EOD!AD29</f>
        <v>2.0699999999999998</v>
      </c>
      <c r="M29">
        <f>TPDDL_EOD!AC29+TPDDL_EOD!AD29</f>
        <v>12</v>
      </c>
      <c r="N29">
        <f t="shared" si="0"/>
        <v>37.07</v>
      </c>
      <c r="O29" s="154">
        <f t="shared" si="1"/>
        <v>0.53000000000000114</v>
      </c>
      <c r="P29">
        <v>15.072457512813596</v>
      </c>
      <c r="Q29">
        <v>8.2563798219584577</v>
      </c>
      <c r="R29">
        <v>0</v>
      </c>
      <c r="S29">
        <v>2.0995953601294848</v>
      </c>
      <c r="T29">
        <v>12.171567305098463</v>
      </c>
      <c r="U29" s="156">
        <f t="shared" si="2"/>
        <v>37.6</v>
      </c>
      <c r="V29" s="154">
        <f t="shared" si="3"/>
        <v>0</v>
      </c>
      <c r="X29" s="159"/>
    </row>
    <row r="30" spans="1:24">
      <c r="A30" t="s">
        <v>72</v>
      </c>
      <c r="B30">
        <f>GT!B30</f>
        <v>84</v>
      </c>
      <c r="C30">
        <f>GT!C30</f>
        <v>0</v>
      </c>
      <c r="D30">
        <f>GT!M30</f>
        <v>37.6</v>
      </c>
      <c r="E30">
        <f>GT!N30</f>
        <v>0</v>
      </c>
      <c r="F30">
        <f t="shared" si="4"/>
        <v>84</v>
      </c>
      <c r="G30">
        <f t="shared" si="5"/>
        <v>37.6</v>
      </c>
      <c r="H30" s="154"/>
      <c r="I30">
        <f>BRPL_EOD!AC30+BRPL_EOD!AD30</f>
        <v>14.86</v>
      </c>
      <c r="J30">
        <f>BYPL_EOD!AC30+BYPL_EOD!AD30</f>
        <v>8.14</v>
      </c>
      <c r="K30">
        <f>MES_EOD!AC30+MES_EOD!AD30</f>
        <v>0</v>
      </c>
      <c r="L30">
        <f>NDMC_EOD!AC30+NDMC_EOD!AD30</f>
        <v>2.0699999999999998</v>
      </c>
      <c r="M30">
        <f>TPDDL_EOD!AC30+TPDDL_EOD!AD30</f>
        <v>12</v>
      </c>
      <c r="N30">
        <f t="shared" si="0"/>
        <v>37.07</v>
      </c>
      <c r="O30" s="154">
        <f t="shared" si="1"/>
        <v>0.53000000000000114</v>
      </c>
      <c r="P30">
        <v>15.072457512813596</v>
      </c>
      <c r="Q30">
        <v>8.2563798219584577</v>
      </c>
      <c r="R30">
        <v>0</v>
      </c>
      <c r="S30">
        <v>2.0995953601294848</v>
      </c>
      <c r="T30">
        <v>12.171567305098463</v>
      </c>
      <c r="U30" s="156">
        <f t="shared" si="2"/>
        <v>37.6</v>
      </c>
      <c r="V30" s="154">
        <f t="shared" si="3"/>
        <v>0</v>
      </c>
      <c r="X30" s="159"/>
    </row>
    <row r="31" spans="1:24">
      <c r="A31" t="s">
        <v>73</v>
      </c>
      <c r="B31">
        <f>GT!B31</f>
        <v>84</v>
      </c>
      <c r="C31">
        <f>GT!C31</f>
        <v>0</v>
      </c>
      <c r="D31">
        <f>GT!M31</f>
        <v>37.6</v>
      </c>
      <c r="E31">
        <f>GT!N31</f>
        <v>0</v>
      </c>
      <c r="F31">
        <f t="shared" si="4"/>
        <v>84</v>
      </c>
      <c r="G31">
        <f t="shared" si="5"/>
        <v>37.6</v>
      </c>
      <c r="H31" s="154"/>
      <c r="I31">
        <f>BRPL_EOD!AC31+BRPL_EOD!AD31</f>
        <v>14.86</v>
      </c>
      <c r="J31">
        <f>BYPL_EOD!AC31+BYPL_EOD!AD31</f>
        <v>8.14</v>
      </c>
      <c r="K31">
        <f>MES_EOD!AC31+MES_EOD!AD31</f>
        <v>0</v>
      </c>
      <c r="L31">
        <f>NDMC_EOD!AC31+NDMC_EOD!AD31</f>
        <v>2.0699999999999998</v>
      </c>
      <c r="M31">
        <f>TPDDL_EOD!AC31+TPDDL_EOD!AD31</f>
        <v>12</v>
      </c>
      <c r="N31">
        <f t="shared" si="0"/>
        <v>37.07</v>
      </c>
      <c r="O31" s="154">
        <f t="shared" si="1"/>
        <v>0.53000000000000114</v>
      </c>
      <c r="P31">
        <v>15.072457512813596</v>
      </c>
      <c r="Q31">
        <v>8.2563798219584577</v>
      </c>
      <c r="R31">
        <v>0</v>
      </c>
      <c r="S31">
        <v>2.0995953601294848</v>
      </c>
      <c r="T31">
        <v>12.171567305098463</v>
      </c>
      <c r="U31" s="156">
        <f t="shared" si="2"/>
        <v>37.6</v>
      </c>
      <c r="V31" s="154">
        <f t="shared" si="3"/>
        <v>0</v>
      </c>
      <c r="X31" s="159"/>
    </row>
    <row r="32" spans="1:24">
      <c r="A32" t="s">
        <v>74</v>
      </c>
      <c r="B32">
        <f>GT!B32</f>
        <v>84</v>
      </c>
      <c r="C32">
        <f>GT!C32</f>
        <v>0</v>
      </c>
      <c r="D32">
        <f>GT!M32</f>
        <v>37.6</v>
      </c>
      <c r="E32">
        <f>GT!N32</f>
        <v>0</v>
      </c>
      <c r="F32">
        <f t="shared" si="4"/>
        <v>84</v>
      </c>
      <c r="G32">
        <f t="shared" si="5"/>
        <v>37.6</v>
      </c>
      <c r="H32" s="154"/>
      <c r="I32">
        <f>BRPL_EOD!AC32+BRPL_EOD!AD32</f>
        <v>14.86</v>
      </c>
      <c r="J32">
        <f>BYPL_EOD!AC32+BYPL_EOD!AD32</f>
        <v>8.14</v>
      </c>
      <c r="K32">
        <f>MES_EOD!AC32+MES_EOD!AD32</f>
        <v>0</v>
      </c>
      <c r="L32">
        <f>NDMC_EOD!AC32+NDMC_EOD!AD32</f>
        <v>2.0699999999999998</v>
      </c>
      <c r="M32">
        <f>TPDDL_EOD!AC32+TPDDL_EOD!AD32</f>
        <v>12</v>
      </c>
      <c r="N32">
        <f t="shared" si="0"/>
        <v>37.07</v>
      </c>
      <c r="O32" s="154">
        <f t="shared" si="1"/>
        <v>0.53000000000000114</v>
      </c>
      <c r="P32">
        <v>15.072457512813596</v>
      </c>
      <c r="Q32">
        <v>8.2563798219584577</v>
      </c>
      <c r="R32">
        <v>0</v>
      </c>
      <c r="S32">
        <v>2.0995953601294848</v>
      </c>
      <c r="T32">
        <v>12.171567305098463</v>
      </c>
      <c r="U32" s="156">
        <f t="shared" si="2"/>
        <v>37.6</v>
      </c>
      <c r="V32" s="154">
        <f t="shared" si="3"/>
        <v>0</v>
      </c>
      <c r="X32" s="159"/>
    </row>
    <row r="33" spans="1:24">
      <c r="A33" t="s">
        <v>75</v>
      </c>
      <c r="B33">
        <f>GT!B33</f>
        <v>84</v>
      </c>
      <c r="C33">
        <f>GT!C33</f>
        <v>0</v>
      </c>
      <c r="D33">
        <f>GT!M33</f>
        <v>37.6</v>
      </c>
      <c r="E33">
        <f>GT!N33</f>
        <v>0</v>
      </c>
      <c r="F33">
        <f t="shared" si="4"/>
        <v>84</v>
      </c>
      <c r="G33">
        <f t="shared" si="5"/>
        <v>37.6</v>
      </c>
      <c r="H33" s="154"/>
      <c r="I33">
        <f>BRPL_EOD!AC33+BRPL_EOD!AD33</f>
        <v>14.86</v>
      </c>
      <c r="J33">
        <f>BYPL_EOD!AC33+BYPL_EOD!AD33</f>
        <v>8.14</v>
      </c>
      <c r="K33">
        <f>MES_EOD!AC33+MES_EOD!AD33</f>
        <v>0</v>
      </c>
      <c r="L33">
        <f>NDMC_EOD!AC33+NDMC_EOD!AD33</f>
        <v>2.0699999999999998</v>
      </c>
      <c r="M33">
        <f>TPDDL_EOD!AC33+TPDDL_EOD!AD33</f>
        <v>12</v>
      </c>
      <c r="N33">
        <f t="shared" si="0"/>
        <v>37.07</v>
      </c>
      <c r="O33" s="154">
        <f t="shared" si="1"/>
        <v>0.53000000000000114</v>
      </c>
      <c r="P33">
        <v>15.072457512813596</v>
      </c>
      <c r="Q33">
        <v>8.2563798219584577</v>
      </c>
      <c r="R33">
        <v>0</v>
      </c>
      <c r="S33">
        <v>2.0995953601294848</v>
      </c>
      <c r="T33">
        <v>12.171567305098463</v>
      </c>
      <c r="U33" s="156">
        <f t="shared" si="2"/>
        <v>37.6</v>
      </c>
      <c r="V33" s="154">
        <f t="shared" si="3"/>
        <v>0</v>
      </c>
      <c r="X33" s="159"/>
    </row>
    <row r="34" spans="1:24">
      <c r="A34" t="s">
        <v>76</v>
      </c>
      <c r="B34">
        <f>GT!B34</f>
        <v>84</v>
      </c>
      <c r="C34">
        <f>GT!C34</f>
        <v>0</v>
      </c>
      <c r="D34">
        <f>GT!M34</f>
        <v>37.6</v>
      </c>
      <c r="E34">
        <f>GT!N34</f>
        <v>0</v>
      </c>
      <c r="F34">
        <f t="shared" si="4"/>
        <v>84</v>
      </c>
      <c r="G34">
        <f t="shared" si="5"/>
        <v>37.6</v>
      </c>
      <c r="H34" s="154"/>
      <c r="I34">
        <f>BRPL_EOD!AC34+BRPL_EOD!AD34</f>
        <v>14.86</v>
      </c>
      <c r="J34">
        <f>BYPL_EOD!AC34+BYPL_EOD!AD34</f>
        <v>8.14</v>
      </c>
      <c r="K34">
        <f>MES_EOD!AC34+MES_EOD!AD34</f>
        <v>0</v>
      </c>
      <c r="L34">
        <f>NDMC_EOD!AC34+NDMC_EOD!AD34</f>
        <v>2.0699999999999998</v>
      </c>
      <c r="M34">
        <f>TPDDL_EOD!AC34+TPDDL_EOD!AD34</f>
        <v>12</v>
      </c>
      <c r="N34">
        <f t="shared" si="0"/>
        <v>37.07</v>
      </c>
      <c r="O34" s="154">
        <f t="shared" si="1"/>
        <v>0.53000000000000114</v>
      </c>
      <c r="P34">
        <v>15.072457512813596</v>
      </c>
      <c r="Q34">
        <v>8.2563798219584577</v>
      </c>
      <c r="R34">
        <v>0</v>
      </c>
      <c r="S34">
        <v>2.0995953601294848</v>
      </c>
      <c r="T34">
        <v>12.171567305098463</v>
      </c>
      <c r="U34" s="156">
        <f t="shared" si="2"/>
        <v>37.6</v>
      </c>
      <c r="V34" s="154">
        <f t="shared" si="3"/>
        <v>0</v>
      </c>
      <c r="X34" s="159"/>
    </row>
    <row r="35" spans="1:24">
      <c r="A35" t="s">
        <v>77</v>
      </c>
      <c r="B35">
        <f>GT!B35</f>
        <v>84</v>
      </c>
      <c r="C35">
        <f>GT!C35</f>
        <v>0</v>
      </c>
      <c r="D35">
        <f>GT!M35</f>
        <v>37.6</v>
      </c>
      <c r="E35">
        <f>GT!N35</f>
        <v>0</v>
      </c>
      <c r="F35">
        <f t="shared" si="4"/>
        <v>84</v>
      </c>
      <c r="G35">
        <f t="shared" si="5"/>
        <v>37.6</v>
      </c>
      <c r="H35" s="154"/>
      <c r="I35">
        <f>BRPL_EOD!AC35+BRPL_EOD!AD35</f>
        <v>14.86</v>
      </c>
      <c r="J35">
        <f>BYPL_EOD!AC35+BYPL_EOD!AD35</f>
        <v>8.14</v>
      </c>
      <c r="K35">
        <f>MES_EOD!AC35+MES_EOD!AD35</f>
        <v>0</v>
      </c>
      <c r="L35">
        <f>NDMC_EOD!AC35+NDMC_EOD!AD35</f>
        <v>2.0699999999999998</v>
      </c>
      <c r="M35">
        <f>TPDDL_EOD!AC35+TPDDL_EOD!AD35</f>
        <v>12</v>
      </c>
      <c r="N35">
        <f t="shared" si="0"/>
        <v>37.07</v>
      </c>
      <c r="O35" s="154">
        <f t="shared" si="1"/>
        <v>0.53000000000000114</v>
      </c>
      <c r="P35">
        <v>15.072457512813596</v>
      </c>
      <c r="Q35">
        <v>8.2563798219584577</v>
      </c>
      <c r="R35">
        <v>0</v>
      </c>
      <c r="S35">
        <v>2.0995953601294848</v>
      </c>
      <c r="T35">
        <v>12.171567305098463</v>
      </c>
      <c r="U35" s="156">
        <f t="shared" si="2"/>
        <v>37.6</v>
      </c>
      <c r="V35" s="154">
        <f t="shared" si="3"/>
        <v>0</v>
      </c>
      <c r="X35" s="159"/>
    </row>
    <row r="36" spans="1:24">
      <c r="A36" t="s">
        <v>78</v>
      </c>
      <c r="B36">
        <f>GT!B36</f>
        <v>84</v>
      </c>
      <c r="C36">
        <f>GT!C36</f>
        <v>0</v>
      </c>
      <c r="D36">
        <f>GT!M36</f>
        <v>37.6</v>
      </c>
      <c r="E36">
        <f>GT!N36</f>
        <v>0</v>
      </c>
      <c r="F36">
        <f t="shared" si="4"/>
        <v>84</v>
      </c>
      <c r="G36">
        <f t="shared" si="5"/>
        <v>37.6</v>
      </c>
      <c r="H36" s="154"/>
      <c r="I36">
        <f>BRPL_EOD!AC36+BRPL_EOD!AD36</f>
        <v>14.86</v>
      </c>
      <c r="J36">
        <f>BYPL_EOD!AC36+BYPL_EOD!AD36</f>
        <v>8.14</v>
      </c>
      <c r="K36">
        <f>MES_EOD!AC36+MES_EOD!AD36</f>
        <v>0</v>
      </c>
      <c r="L36">
        <f>NDMC_EOD!AC36+NDMC_EOD!AD36</f>
        <v>2.0699999999999998</v>
      </c>
      <c r="M36">
        <f>TPDDL_EOD!AC36+TPDDL_EOD!AD36</f>
        <v>12</v>
      </c>
      <c r="N36">
        <f t="shared" si="0"/>
        <v>37.07</v>
      </c>
      <c r="O36" s="154">
        <f t="shared" si="1"/>
        <v>0.53000000000000114</v>
      </c>
      <c r="P36">
        <v>15.072457512813596</v>
      </c>
      <c r="Q36">
        <v>8.2563798219584577</v>
      </c>
      <c r="R36">
        <v>0</v>
      </c>
      <c r="S36">
        <v>2.0995953601294848</v>
      </c>
      <c r="T36">
        <v>12.171567305098463</v>
      </c>
      <c r="U36" s="156">
        <f t="shared" si="2"/>
        <v>37.6</v>
      </c>
      <c r="V36" s="154">
        <f t="shared" si="3"/>
        <v>0</v>
      </c>
      <c r="X36" s="159"/>
    </row>
    <row r="37" spans="1:24">
      <c r="A37" t="s">
        <v>79</v>
      </c>
      <c r="B37">
        <f>GT!B37</f>
        <v>84</v>
      </c>
      <c r="C37">
        <f>GT!C37</f>
        <v>0</v>
      </c>
      <c r="D37">
        <f>GT!M37</f>
        <v>37.6</v>
      </c>
      <c r="E37">
        <f>GT!N37</f>
        <v>0</v>
      </c>
      <c r="F37">
        <f t="shared" si="4"/>
        <v>84</v>
      </c>
      <c r="G37">
        <f t="shared" si="5"/>
        <v>37.6</v>
      </c>
      <c r="H37" s="154"/>
      <c r="I37">
        <f>BRPL_EOD!AC37+BRPL_EOD!AD37</f>
        <v>14.86</v>
      </c>
      <c r="J37">
        <f>BYPL_EOD!AC37+BYPL_EOD!AD37</f>
        <v>8.14</v>
      </c>
      <c r="K37">
        <f>MES_EOD!AC37+MES_EOD!AD37</f>
        <v>0</v>
      </c>
      <c r="L37">
        <f>NDMC_EOD!AC37+NDMC_EOD!AD37</f>
        <v>2.0699999999999998</v>
      </c>
      <c r="M37">
        <f>TPDDL_EOD!AC37+TPDDL_EOD!AD37</f>
        <v>12</v>
      </c>
      <c r="N37">
        <f t="shared" si="0"/>
        <v>37.07</v>
      </c>
      <c r="O37" s="154">
        <f t="shared" si="1"/>
        <v>0.53000000000000114</v>
      </c>
      <c r="P37">
        <v>15.072457512813596</v>
      </c>
      <c r="Q37">
        <v>8.2563798219584577</v>
      </c>
      <c r="R37">
        <v>0</v>
      </c>
      <c r="S37">
        <v>2.0995953601294848</v>
      </c>
      <c r="T37">
        <v>12.171567305098463</v>
      </c>
      <c r="U37" s="156">
        <f t="shared" si="2"/>
        <v>37.6</v>
      </c>
      <c r="V37" s="154">
        <f t="shared" si="3"/>
        <v>0</v>
      </c>
      <c r="X37" s="159"/>
    </row>
    <row r="38" spans="1:24">
      <c r="A38" t="s">
        <v>80</v>
      </c>
      <c r="B38">
        <f>GT!B38</f>
        <v>84</v>
      </c>
      <c r="C38">
        <f>GT!C38</f>
        <v>0</v>
      </c>
      <c r="D38">
        <f>GT!M38</f>
        <v>37.6</v>
      </c>
      <c r="E38">
        <f>GT!N38</f>
        <v>0</v>
      </c>
      <c r="F38">
        <f t="shared" si="4"/>
        <v>84</v>
      </c>
      <c r="G38">
        <f t="shared" si="5"/>
        <v>37.6</v>
      </c>
      <c r="H38" s="154"/>
      <c r="I38">
        <f>BRPL_EOD!AC38+BRPL_EOD!AD38</f>
        <v>14.86</v>
      </c>
      <c r="J38">
        <f>BYPL_EOD!AC38+BYPL_EOD!AD38</f>
        <v>8.14</v>
      </c>
      <c r="K38">
        <f>MES_EOD!AC38+MES_EOD!AD38</f>
        <v>0</v>
      </c>
      <c r="L38">
        <f>NDMC_EOD!AC38+NDMC_EOD!AD38</f>
        <v>2.0699999999999998</v>
      </c>
      <c r="M38">
        <f>TPDDL_EOD!AC38+TPDDL_EOD!AD38</f>
        <v>12</v>
      </c>
      <c r="N38">
        <f t="shared" si="0"/>
        <v>37.07</v>
      </c>
      <c r="O38" s="154">
        <f t="shared" si="1"/>
        <v>0.53000000000000114</v>
      </c>
      <c r="P38">
        <v>15.072457512813596</v>
      </c>
      <c r="Q38">
        <v>8.2563798219584577</v>
      </c>
      <c r="R38">
        <v>0</v>
      </c>
      <c r="S38">
        <v>2.0995953601294848</v>
      </c>
      <c r="T38">
        <v>12.171567305098463</v>
      </c>
      <c r="U38" s="156">
        <f t="shared" si="2"/>
        <v>37.6</v>
      </c>
      <c r="V38" s="154">
        <f t="shared" si="3"/>
        <v>0</v>
      </c>
      <c r="X38" s="159"/>
    </row>
    <row r="39" spans="1:24">
      <c r="A39" t="s">
        <v>81</v>
      </c>
      <c r="B39">
        <f>GT!B39</f>
        <v>84</v>
      </c>
      <c r="C39">
        <f>GT!C39</f>
        <v>0</v>
      </c>
      <c r="D39">
        <f>GT!M39</f>
        <v>37.299999999999997</v>
      </c>
      <c r="E39">
        <f>GT!N39</f>
        <v>0</v>
      </c>
      <c r="F39">
        <f t="shared" si="4"/>
        <v>84</v>
      </c>
      <c r="G39">
        <f t="shared" si="5"/>
        <v>37.299999999999997</v>
      </c>
      <c r="H39" s="154"/>
      <c r="I39">
        <f>BRPL_EOD!AC39+BRPL_EOD!AD39</f>
        <v>14.86</v>
      </c>
      <c r="J39">
        <f>BYPL_EOD!AC39+BYPL_EOD!AD39</f>
        <v>8.14</v>
      </c>
      <c r="K39">
        <f>MES_EOD!AC39+MES_EOD!AD39</f>
        <v>0</v>
      </c>
      <c r="L39">
        <f>NDMC_EOD!AC39+NDMC_EOD!AD39</f>
        <v>2.0699999999999998</v>
      </c>
      <c r="M39">
        <f>TPDDL_EOD!AC39+TPDDL_EOD!AD39</f>
        <v>12</v>
      </c>
      <c r="N39">
        <f t="shared" si="0"/>
        <v>37.07</v>
      </c>
      <c r="O39" s="154">
        <f t="shared" si="1"/>
        <v>0.22999999999999687</v>
      </c>
      <c r="P39">
        <v>14.952198543296465</v>
      </c>
      <c r="Q39">
        <v>8.1905044510385761</v>
      </c>
      <c r="R39">
        <v>0</v>
      </c>
      <c r="S39">
        <v>2.0828432694901533</v>
      </c>
      <c r="T39">
        <v>12.074453736174803</v>
      </c>
      <c r="U39" s="156">
        <f t="shared" si="2"/>
        <v>37.299999999999997</v>
      </c>
      <c r="V39" s="154">
        <f t="shared" si="3"/>
        <v>0</v>
      </c>
      <c r="X39" s="159"/>
    </row>
    <row r="40" spans="1:24">
      <c r="A40" t="s">
        <v>82</v>
      </c>
      <c r="B40">
        <f>GT!B40</f>
        <v>84</v>
      </c>
      <c r="C40">
        <f>GT!C40</f>
        <v>0</v>
      </c>
      <c r="D40">
        <f>GT!M40</f>
        <v>37.299999999999997</v>
      </c>
      <c r="E40">
        <f>GT!N40</f>
        <v>0</v>
      </c>
      <c r="F40">
        <f t="shared" si="4"/>
        <v>84</v>
      </c>
      <c r="G40">
        <f t="shared" si="5"/>
        <v>37.299999999999997</v>
      </c>
      <c r="H40" s="154"/>
      <c r="I40">
        <f>BRPL_EOD!AC40+BRPL_EOD!AD40</f>
        <v>14.86</v>
      </c>
      <c r="J40">
        <f>BYPL_EOD!AC40+BYPL_EOD!AD40</f>
        <v>8.14</v>
      </c>
      <c r="K40">
        <f>MES_EOD!AC40+MES_EOD!AD40</f>
        <v>0</v>
      </c>
      <c r="L40">
        <f>NDMC_EOD!AC40+NDMC_EOD!AD40</f>
        <v>2.0699999999999998</v>
      </c>
      <c r="M40">
        <f>TPDDL_EOD!AC40+TPDDL_EOD!AD40</f>
        <v>12</v>
      </c>
      <c r="N40">
        <f t="shared" si="0"/>
        <v>37.07</v>
      </c>
      <c r="O40" s="154">
        <f t="shared" si="1"/>
        <v>0.22999999999999687</v>
      </c>
      <c r="P40">
        <v>14.952198543296465</v>
      </c>
      <c r="Q40">
        <v>8.1905044510385761</v>
      </c>
      <c r="R40">
        <v>0</v>
      </c>
      <c r="S40">
        <v>2.0828432694901533</v>
      </c>
      <c r="T40">
        <v>12.074453736174803</v>
      </c>
      <c r="U40" s="156">
        <f t="shared" si="2"/>
        <v>37.299999999999997</v>
      </c>
      <c r="V40" s="154">
        <f t="shared" si="3"/>
        <v>0</v>
      </c>
      <c r="X40" s="159"/>
    </row>
    <row r="41" spans="1:24">
      <c r="A41" t="s">
        <v>83</v>
      </c>
      <c r="B41">
        <f>GT!B41</f>
        <v>84</v>
      </c>
      <c r="C41">
        <f>GT!C41</f>
        <v>0</v>
      </c>
      <c r="D41">
        <f>GT!M41</f>
        <v>37.299999999999997</v>
      </c>
      <c r="E41">
        <f>GT!N41</f>
        <v>0</v>
      </c>
      <c r="F41">
        <f t="shared" si="4"/>
        <v>84</v>
      </c>
      <c r="G41">
        <f t="shared" si="5"/>
        <v>37.299999999999997</v>
      </c>
      <c r="H41" s="154"/>
      <c r="I41">
        <f>BRPL_EOD!AC41+BRPL_EOD!AD41</f>
        <v>14.86</v>
      </c>
      <c r="J41">
        <f>BYPL_EOD!AC41+BYPL_EOD!AD41</f>
        <v>8.14</v>
      </c>
      <c r="K41">
        <f>MES_EOD!AC41+MES_EOD!AD41</f>
        <v>0</v>
      </c>
      <c r="L41">
        <f>NDMC_EOD!AC41+NDMC_EOD!AD41</f>
        <v>2.0699999999999998</v>
      </c>
      <c r="M41">
        <f>TPDDL_EOD!AC41+TPDDL_EOD!AD41</f>
        <v>12</v>
      </c>
      <c r="N41">
        <f t="shared" si="0"/>
        <v>37.07</v>
      </c>
      <c r="O41" s="154">
        <f t="shared" si="1"/>
        <v>0.22999999999999687</v>
      </c>
      <c r="P41">
        <v>14.952198543296465</v>
      </c>
      <c r="Q41">
        <v>8.1905044510385761</v>
      </c>
      <c r="R41">
        <v>0</v>
      </c>
      <c r="S41">
        <v>2.0828432694901533</v>
      </c>
      <c r="T41">
        <v>12.074453736174803</v>
      </c>
      <c r="U41" s="156">
        <f t="shared" si="2"/>
        <v>37.299999999999997</v>
      </c>
      <c r="V41" s="154">
        <f t="shared" si="3"/>
        <v>0</v>
      </c>
      <c r="X41" s="159"/>
    </row>
    <row r="42" spans="1:24">
      <c r="A42" t="s">
        <v>84</v>
      </c>
      <c r="B42">
        <f>GT!B42</f>
        <v>84</v>
      </c>
      <c r="C42">
        <f>GT!C42</f>
        <v>0</v>
      </c>
      <c r="D42">
        <f>GT!M42</f>
        <v>37.299999999999997</v>
      </c>
      <c r="E42">
        <f>GT!N42</f>
        <v>0</v>
      </c>
      <c r="F42">
        <f t="shared" si="4"/>
        <v>84</v>
      </c>
      <c r="G42">
        <f t="shared" si="5"/>
        <v>37.299999999999997</v>
      </c>
      <c r="H42" s="154"/>
      <c r="I42">
        <f>BRPL_EOD!AC42+BRPL_EOD!AD42</f>
        <v>14.86</v>
      </c>
      <c r="J42">
        <f>BYPL_EOD!AC42+BYPL_EOD!AD42</f>
        <v>8.14</v>
      </c>
      <c r="K42">
        <f>MES_EOD!AC42+MES_EOD!AD42</f>
        <v>0</v>
      </c>
      <c r="L42">
        <f>NDMC_EOD!AC42+NDMC_EOD!AD42</f>
        <v>2.0699999999999998</v>
      </c>
      <c r="M42">
        <f>TPDDL_EOD!AC42+TPDDL_EOD!AD42</f>
        <v>12</v>
      </c>
      <c r="N42">
        <f t="shared" si="0"/>
        <v>37.07</v>
      </c>
      <c r="O42" s="154">
        <f t="shared" si="1"/>
        <v>0.22999999999999687</v>
      </c>
      <c r="P42">
        <v>14.952198543296465</v>
      </c>
      <c r="Q42">
        <v>8.1905044510385761</v>
      </c>
      <c r="R42">
        <v>0</v>
      </c>
      <c r="S42">
        <v>2.0828432694901533</v>
      </c>
      <c r="T42">
        <v>12.074453736174803</v>
      </c>
      <c r="U42" s="156">
        <f t="shared" si="2"/>
        <v>37.299999999999997</v>
      </c>
      <c r="V42" s="154">
        <f t="shared" si="3"/>
        <v>0</v>
      </c>
      <c r="X42" s="159"/>
    </row>
    <row r="43" spans="1:24">
      <c r="A43" t="s">
        <v>85</v>
      </c>
      <c r="B43">
        <f>GT!B43</f>
        <v>84</v>
      </c>
      <c r="C43">
        <f>GT!C43</f>
        <v>0</v>
      </c>
      <c r="D43">
        <f>GT!M43</f>
        <v>37.299999999999997</v>
      </c>
      <c r="E43">
        <f>GT!N43</f>
        <v>0</v>
      </c>
      <c r="F43">
        <f t="shared" si="4"/>
        <v>84</v>
      </c>
      <c r="G43">
        <f t="shared" si="5"/>
        <v>37.299999999999997</v>
      </c>
      <c r="H43" s="154"/>
      <c r="I43">
        <f>BRPL_EOD!AC43+BRPL_EOD!AD43</f>
        <v>14.86</v>
      </c>
      <c r="J43">
        <f>BYPL_EOD!AC43+BYPL_EOD!AD43</f>
        <v>8.14</v>
      </c>
      <c r="K43">
        <f>MES_EOD!AC43+MES_EOD!AD43</f>
        <v>0</v>
      </c>
      <c r="L43">
        <f>NDMC_EOD!AC43+NDMC_EOD!AD43</f>
        <v>2.0699999999999998</v>
      </c>
      <c r="M43">
        <f>TPDDL_EOD!AC43+TPDDL_EOD!AD43</f>
        <v>12</v>
      </c>
      <c r="N43">
        <f t="shared" si="0"/>
        <v>37.07</v>
      </c>
      <c r="O43" s="154">
        <f t="shared" si="1"/>
        <v>0.22999999999999687</v>
      </c>
      <c r="P43">
        <v>14.952198543296465</v>
      </c>
      <c r="Q43">
        <v>8.1905044510385761</v>
      </c>
      <c r="R43">
        <v>0</v>
      </c>
      <c r="S43">
        <v>2.0828432694901533</v>
      </c>
      <c r="T43">
        <v>12.074453736174803</v>
      </c>
      <c r="U43" s="156">
        <f t="shared" si="2"/>
        <v>37.299999999999997</v>
      </c>
      <c r="V43" s="154">
        <f t="shared" si="3"/>
        <v>0</v>
      </c>
      <c r="X43" s="159"/>
    </row>
    <row r="44" spans="1:24">
      <c r="A44" t="s">
        <v>86</v>
      </c>
      <c r="B44">
        <f>GT!B44</f>
        <v>84</v>
      </c>
      <c r="C44">
        <f>GT!C44</f>
        <v>0</v>
      </c>
      <c r="D44">
        <f>GT!M44</f>
        <v>37.299999999999997</v>
      </c>
      <c r="E44">
        <f>GT!N44</f>
        <v>0</v>
      </c>
      <c r="F44">
        <f t="shared" si="4"/>
        <v>84</v>
      </c>
      <c r="G44">
        <f t="shared" si="5"/>
        <v>37.299999999999997</v>
      </c>
      <c r="H44" s="154"/>
      <c r="I44">
        <f>BRPL_EOD!AC44+BRPL_EOD!AD44</f>
        <v>14.86</v>
      </c>
      <c r="J44">
        <f>BYPL_EOD!AC44+BYPL_EOD!AD44</f>
        <v>8.14</v>
      </c>
      <c r="K44">
        <f>MES_EOD!AC44+MES_EOD!AD44</f>
        <v>0</v>
      </c>
      <c r="L44">
        <f>NDMC_EOD!AC44+NDMC_EOD!AD44</f>
        <v>2.0699999999999998</v>
      </c>
      <c r="M44">
        <f>TPDDL_EOD!AC44+TPDDL_EOD!AD44</f>
        <v>12</v>
      </c>
      <c r="N44">
        <f t="shared" si="0"/>
        <v>37.07</v>
      </c>
      <c r="O44" s="154">
        <f t="shared" si="1"/>
        <v>0.22999999999999687</v>
      </c>
      <c r="P44">
        <v>14.952198543296465</v>
      </c>
      <c r="Q44">
        <v>8.1905044510385761</v>
      </c>
      <c r="R44">
        <v>0</v>
      </c>
      <c r="S44">
        <v>2.0828432694901533</v>
      </c>
      <c r="T44">
        <v>12.074453736174803</v>
      </c>
      <c r="U44" s="156">
        <f t="shared" si="2"/>
        <v>37.299999999999997</v>
      </c>
      <c r="V44" s="154">
        <f t="shared" si="3"/>
        <v>0</v>
      </c>
      <c r="X44" s="159"/>
    </row>
    <row r="45" spans="1:24">
      <c r="A45" t="s">
        <v>87</v>
      </c>
      <c r="B45">
        <f>GT!B45</f>
        <v>84</v>
      </c>
      <c r="C45">
        <f>GT!C45</f>
        <v>0</v>
      </c>
      <c r="D45">
        <f>GT!M45</f>
        <v>36.299999999999997</v>
      </c>
      <c r="E45">
        <f>GT!N45</f>
        <v>0</v>
      </c>
      <c r="F45">
        <f t="shared" si="4"/>
        <v>84</v>
      </c>
      <c r="G45">
        <f t="shared" si="5"/>
        <v>36.299999999999997</v>
      </c>
      <c r="H45" s="154"/>
      <c r="I45">
        <f>BRPL_EOD!AC45+BRPL_EOD!AD45</f>
        <v>14.21</v>
      </c>
      <c r="J45">
        <f>BYPL_EOD!AC45+BYPL_EOD!AD45</f>
        <v>7.78</v>
      </c>
      <c r="K45">
        <f>MES_EOD!AC45+MES_EOD!AD45</f>
        <v>0</v>
      </c>
      <c r="L45">
        <f>NDMC_EOD!AC45+NDMC_EOD!AD45</f>
        <v>2.0699999999999998</v>
      </c>
      <c r="M45">
        <f>TPDDL_EOD!AC45+TPDDL_EOD!AD45</f>
        <v>12</v>
      </c>
      <c r="N45">
        <f t="shared" si="0"/>
        <v>36.06</v>
      </c>
      <c r="O45" s="154">
        <f t="shared" si="1"/>
        <v>0.23999999999999488</v>
      </c>
      <c r="P45">
        <v>14.304575707154742</v>
      </c>
      <c r="Q45">
        <v>7.8317803660565719</v>
      </c>
      <c r="R45">
        <v>0</v>
      </c>
      <c r="S45">
        <v>2.0837770382695502</v>
      </c>
      <c r="T45">
        <v>12.079866888519133</v>
      </c>
      <c r="U45" s="156">
        <f t="shared" si="2"/>
        <v>36.299999999999997</v>
      </c>
      <c r="V45" s="154">
        <f t="shared" si="3"/>
        <v>0</v>
      </c>
      <c r="X45" s="159"/>
    </row>
    <row r="46" spans="1:24">
      <c r="A46" t="s">
        <v>88</v>
      </c>
      <c r="B46">
        <f>GT!B46</f>
        <v>84</v>
      </c>
      <c r="C46">
        <f>GT!C46</f>
        <v>0</v>
      </c>
      <c r="D46">
        <f>GT!M46</f>
        <v>36.299999999999997</v>
      </c>
      <c r="E46">
        <f>GT!N46</f>
        <v>0</v>
      </c>
      <c r="F46">
        <f t="shared" si="4"/>
        <v>84</v>
      </c>
      <c r="G46">
        <f t="shared" si="5"/>
        <v>36.299999999999997</v>
      </c>
      <c r="H46" s="154"/>
      <c r="I46">
        <f>BRPL_EOD!AC46+BRPL_EOD!AD46</f>
        <v>14.21</v>
      </c>
      <c r="J46">
        <f>BYPL_EOD!AC46+BYPL_EOD!AD46</f>
        <v>7.78</v>
      </c>
      <c r="K46">
        <f>MES_EOD!AC46+MES_EOD!AD46</f>
        <v>0</v>
      </c>
      <c r="L46">
        <f>NDMC_EOD!AC46+NDMC_EOD!AD46</f>
        <v>2.0699999999999998</v>
      </c>
      <c r="M46">
        <f>TPDDL_EOD!AC46+TPDDL_EOD!AD46</f>
        <v>12</v>
      </c>
      <c r="N46">
        <f t="shared" si="0"/>
        <v>36.06</v>
      </c>
      <c r="O46" s="154">
        <f t="shared" si="1"/>
        <v>0.23999999999999488</v>
      </c>
      <c r="P46">
        <v>14.304575707154742</v>
      </c>
      <c r="Q46">
        <v>7.8317803660565719</v>
      </c>
      <c r="R46">
        <v>0</v>
      </c>
      <c r="S46">
        <v>2.0837770382695502</v>
      </c>
      <c r="T46">
        <v>12.079866888519133</v>
      </c>
      <c r="U46" s="156">
        <f t="shared" si="2"/>
        <v>36.299999999999997</v>
      </c>
      <c r="V46" s="154">
        <f t="shared" si="3"/>
        <v>0</v>
      </c>
      <c r="X46" s="159"/>
    </row>
    <row r="47" spans="1:24">
      <c r="A47" t="s">
        <v>89</v>
      </c>
      <c r="B47">
        <f>GT!B47</f>
        <v>84</v>
      </c>
      <c r="C47">
        <f>GT!C47</f>
        <v>0</v>
      </c>
      <c r="D47">
        <f>GT!M47</f>
        <v>36.299999999999997</v>
      </c>
      <c r="E47">
        <f>GT!N47</f>
        <v>0</v>
      </c>
      <c r="F47">
        <f t="shared" si="4"/>
        <v>84</v>
      </c>
      <c r="G47">
        <f t="shared" si="5"/>
        <v>36.299999999999997</v>
      </c>
      <c r="H47" s="154"/>
      <c r="I47">
        <f>BRPL_EOD!AC47+BRPL_EOD!AD47</f>
        <v>14.21</v>
      </c>
      <c r="J47">
        <f>BYPL_EOD!AC47+BYPL_EOD!AD47</f>
        <v>7.78</v>
      </c>
      <c r="K47">
        <f>MES_EOD!AC47+MES_EOD!AD47</f>
        <v>0</v>
      </c>
      <c r="L47">
        <f>NDMC_EOD!AC47+NDMC_EOD!AD47</f>
        <v>2.0699999999999998</v>
      </c>
      <c r="M47">
        <f>TPDDL_EOD!AC47+TPDDL_EOD!AD47</f>
        <v>12</v>
      </c>
      <c r="N47">
        <f t="shared" si="0"/>
        <v>36.06</v>
      </c>
      <c r="O47" s="154">
        <f t="shared" si="1"/>
        <v>0.23999999999999488</v>
      </c>
      <c r="P47">
        <v>14.304575707154742</v>
      </c>
      <c r="Q47">
        <v>7.8317803660565719</v>
      </c>
      <c r="R47">
        <v>0</v>
      </c>
      <c r="S47">
        <v>2.0837770382695502</v>
      </c>
      <c r="T47">
        <v>12.079866888519133</v>
      </c>
      <c r="U47" s="156">
        <f t="shared" si="2"/>
        <v>36.299999999999997</v>
      </c>
      <c r="V47" s="154">
        <f t="shared" si="3"/>
        <v>0</v>
      </c>
      <c r="X47" s="159"/>
    </row>
    <row r="48" spans="1:24">
      <c r="A48" t="s">
        <v>90</v>
      </c>
      <c r="B48">
        <f>GT!B48</f>
        <v>84</v>
      </c>
      <c r="C48">
        <f>GT!C48</f>
        <v>0</v>
      </c>
      <c r="D48">
        <f>GT!M48</f>
        <v>36.299999999999997</v>
      </c>
      <c r="E48">
        <f>GT!N48</f>
        <v>0</v>
      </c>
      <c r="F48">
        <f t="shared" si="4"/>
        <v>84</v>
      </c>
      <c r="G48">
        <f t="shared" si="5"/>
        <v>36.299999999999997</v>
      </c>
      <c r="H48" s="154"/>
      <c r="I48">
        <f>BRPL_EOD!AC48+BRPL_EOD!AD48</f>
        <v>14.21</v>
      </c>
      <c r="J48">
        <f>BYPL_EOD!AC48+BYPL_EOD!AD48</f>
        <v>7.78</v>
      </c>
      <c r="K48">
        <f>MES_EOD!AC48+MES_EOD!AD48</f>
        <v>0</v>
      </c>
      <c r="L48">
        <f>NDMC_EOD!AC48+NDMC_EOD!AD48</f>
        <v>2.0699999999999998</v>
      </c>
      <c r="M48">
        <f>TPDDL_EOD!AC48+TPDDL_EOD!AD48</f>
        <v>12</v>
      </c>
      <c r="N48">
        <f t="shared" si="0"/>
        <v>36.06</v>
      </c>
      <c r="O48" s="154">
        <f t="shared" si="1"/>
        <v>0.23999999999999488</v>
      </c>
      <c r="P48">
        <v>14.304575707154742</v>
      </c>
      <c r="Q48">
        <v>7.8317803660565719</v>
      </c>
      <c r="R48">
        <v>0</v>
      </c>
      <c r="S48">
        <v>2.0837770382695502</v>
      </c>
      <c r="T48">
        <v>12.079866888519133</v>
      </c>
      <c r="U48" s="156">
        <f t="shared" si="2"/>
        <v>36.299999999999997</v>
      </c>
      <c r="V48" s="154">
        <f t="shared" si="3"/>
        <v>0</v>
      </c>
      <c r="X48" s="159"/>
    </row>
    <row r="49" spans="1:24">
      <c r="A49" t="s">
        <v>91</v>
      </c>
      <c r="B49">
        <f>GT!B49</f>
        <v>84</v>
      </c>
      <c r="C49">
        <f>GT!C49</f>
        <v>0</v>
      </c>
      <c r="D49">
        <f>GT!M49</f>
        <v>36.299999999999997</v>
      </c>
      <c r="E49">
        <f>GT!N49</f>
        <v>0</v>
      </c>
      <c r="F49">
        <f t="shared" si="4"/>
        <v>84</v>
      </c>
      <c r="G49">
        <f t="shared" si="5"/>
        <v>36.299999999999997</v>
      </c>
      <c r="H49" s="154"/>
      <c r="I49">
        <f>BRPL_EOD!AC49+BRPL_EOD!AD49</f>
        <v>14.21</v>
      </c>
      <c r="J49">
        <f>BYPL_EOD!AC49+BYPL_EOD!AD49</f>
        <v>7.78</v>
      </c>
      <c r="K49">
        <f>MES_EOD!AC49+MES_EOD!AD49</f>
        <v>0</v>
      </c>
      <c r="L49">
        <f>NDMC_EOD!AC49+NDMC_EOD!AD49</f>
        <v>2.0699999999999998</v>
      </c>
      <c r="M49">
        <f>TPDDL_EOD!AC49+TPDDL_EOD!AD49</f>
        <v>12</v>
      </c>
      <c r="N49">
        <f t="shared" si="0"/>
        <v>36.06</v>
      </c>
      <c r="O49" s="154">
        <f t="shared" si="1"/>
        <v>0.23999999999999488</v>
      </c>
      <c r="P49">
        <v>14.304575707154742</v>
      </c>
      <c r="Q49">
        <v>7.8317803660565719</v>
      </c>
      <c r="R49">
        <v>0</v>
      </c>
      <c r="S49">
        <v>2.0837770382695502</v>
      </c>
      <c r="T49">
        <v>12.079866888519133</v>
      </c>
      <c r="U49" s="156">
        <f t="shared" si="2"/>
        <v>36.299999999999997</v>
      </c>
      <c r="V49" s="154">
        <f t="shared" si="3"/>
        <v>0</v>
      </c>
      <c r="X49" s="159"/>
    </row>
    <row r="50" spans="1:24">
      <c r="A50" t="s">
        <v>92</v>
      </c>
      <c r="B50">
        <f>GT!B50</f>
        <v>84</v>
      </c>
      <c r="C50">
        <f>GT!C50</f>
        <v>0</v>
      </c>
      <c r="D50">
        <f>GT!M50</f>
        <v>36.299999999999997</v>
      </c>
      <c r="E50">
        <f>GT!N50</f>
        <v>0</v>
      </c>
      <c r="F50">
        <f t="shared" si="4"/>
        <v>84</v>
      </c>
      <c r="G50">
        <f t="shared" si="5"/>
        <v>36.299999999999997</v>
      </c>
      <c r="H50" s="154"/>
      <c r="I50">
        <f>BRPL_EOD!AC50+BRPL_EOD!AD50</f>
        <v>14.21</v>
      </c>
      <c r="J50">
        <f>BYPL_EOD!AC50+BYPL_EOD!AD50</f>
        <v>7.78</v>
      </c>
      <c r="K50">
        <f>MES_EOD!AC50+MES_EOD!AD50</f>
        <v>0</v>
      </c>
      <c r="L50">
        <f>NDMC_EOD!AC50+NDMC_EOD!AD50</f>
        <v>2.0699999999999998</v>
      </c>
      <c r="M50">
        <f>TPDDL_EOD!AC50+TPDDL_EOD!AD50</f>
        <v>12</v>
      </c>
      <c r="N50">
        <f t="shared" si="0"/>
        <v>36.06</v>
      </c>
      <c r="O50" s="154">
        <f t="shared" si="1"/>
        <v>0.23999999999999488</v>
      </c>
      <c r="P50">
        <v>14.304575707154742</v>
      </c>
      <c r="Q50">
        <v>7.8317803660565719</v>
      </c>
      <c r="R50">
        <v>0</v>
      </c>
      <c r="S50">
        <v>2.0837770382695502</v>
      </c>
      <c r="T50">
        <v>12.079866888519133</v>
      </c>
      <c r="U50" s="156">
        <f t="shared" si="2"/>
        <v>36.299999999999997</v>
      </c>
      <c r="V50" s="154">
        <f t="shared" si="3"/>
        <v>0</v>
      </c>
      <c r="X50" s="159"/>
    </row>
    <row r="51" spans="1:24">
      <c r="A51" t="s">
        <v>93</v>
      </c>
      <c r="B51">
        <f>GT!B51</f>
        <v>84</v>
      </c>
      <c r="C51">
        <f>GT!C51</f>
        <v>0</v>
      </c>
      <c r="D51">
        <f>GT!M51</f>
        <v>36.299999999999997</v>
      </c>
      <c r="E51">
        <f>GT!N51</f>
        <v>0</v>
      </c>
      <c r="F51">
        <f t="shared" si="4"/>
        <v>84</v>
      </c>
      <c r="G51">
        <f t="shared" si="5"/>
        <v>36.299999999999997</v>
      </c>
      <c r="H51" s="154"/>
      <c r="I51">
        <f>BRPL_EOD!AC51+BRPL_EOD!AD51</f>
        <v>14.21</v>
      </c>
      <c r="J51">
        <f>BYPL_EOD!AC51+BYPL_EOD!AD51</f>
        <v>7.78</v>
      </c>
      <c r="K51">
        <f>MES_EOD!AC51+MES_EOD!AD51</f>
        <v>0</v>
      </c>
      <c r="L51">
        <f>NDMC_EOD!AC51+NDMC_EOD!AD51</f>
        <v>2.0699999999999998</v>
      </c>
      <c r="M51">
        <f>TPDDL_EOD!AC51+TPDDL_EOD!AD51</f>
        <v>12</v>
      </c>
      <c r="N51">
        <f t="shared" si="0"/>
        <v>36.06</v>
      </c>
      <c r="O51" s="154">
        <f t="shared" si="1"/>
        <v>0.23999999999999488</v>
      </c>
      <c r="P51">
        <v>14.304575707154742</v>
      </c>
      <c r="Q51">
        <v>7.8317803660565719</v>
      </c>
      <c r="R51">
        <v>0</v>
      </c>
      <c r="S51">
        <v>2.0837770382695502</v>
      </c>
      <c r="T51">
        <v>12.079866888519133</v>
      </c>
      <c r="U51" s="156">
        <f t="shared" si="2"/>
        <v>36.299999999999997</v>
      </c>
      <c r="V51" s="154">
        <f t="shared" si="3"/>
        <v>0</v>
      </c>
      <c r="X51" s="159"/>
    </row>
    <row r="52" spans="1:24">
      <c r="A52" t="s">
        <v>94</v>
      </c>
      <c r="B52">
        <f>GT!B52</f>
        <v>84</v>
      </c>
      <c r="C52">
        <f>GT!C52</f>
        <v>0</v>
      </c>
      <c r="D52">
        <f>GT!M52</f>
        <v>36.299999999999997</v>
      </c>
      <c r="E52">
        <f>GT!N52</f>
        <v>0</v>
      </c>
      <c r="F52">
        <f t="shared" si="4"/>
        <v>84</v>
      </c>
      <c r="G52">
        <f t="shared" si="5"/>
        <v>36.299999999999997</v>
      </c>
      <c r="H52" s="154"/>
      <c r="I52">
        <f>BRPL_EOD!AC52+BRPL_EOD!AD52</f>
        <v>14.21</v>
      </c>
      <c r="J52">
        <f>BYPL_EOD!AC52+BYPL_EOD!AD52</f>
        <v>7.78</v>
      </c>
      <c r="K52">
        <f>MES_EOD!AC52+MES_EOD!AD52</f>
        <v>0</v>
      </c>
      <c r="L52">
        <f>NDMC_EOD!AC52+NDMC_EOD!AD52</f>
        <v>2.0699999999999998</v>
      </c>
      <c r="M52">
        <f>TPDDL_EOD!AC52+TPDDL_EOD!AD52</f>
        <v>12</v>
      </c>
      <c r="N52">
        <f t="shared" si="0"/>
        <v>36.06</v>
      </c>
      <c r="O52" s="154">
        <f t="shared" si="1"/>
        <v>0.23999999999999488</v>
      </c>
      <c r="P52">
        <v>14.304575707154742</v>
      </c>
      <c r="Q52">
        <v>7.8317803660565719</v>
      </c>
      <c r="R52">
        <v>0</v>
      </c>
      <c r="S52">
        <v>2.0837770382695502</v>
      </c>
      <c r="T52">
        <v>12.079866888519133</v>
      </c>
      <c r="U52" s="156">
        <f t="shared" si="2"/>
        <v>36.299999999999997</v>
      </c>
      <c r="V52" s="154">
        <f t="shared" si="3"/>
        <v>0</v>
      </c>
      <c r="X52" s="159"/>
    </row>
    <row r="53" spans="1:24">
      <c r="A53" t="s">
        <v>95</v>
      </c>
      <c r="B53">
        <f>GT!B53</f>
        <v>84</v>
      </c>
      <c r="C53">
        <f>GT!C53</f>
        <v>0</v>
      </c>
      <c r="D53">
        <f>GT!M53</f>
        <v>36.299999999999997</v>
      </c>
      <c r="E53">
        <f>GT!N53</f>
        <v>0</v>
      </c>
      <c r="F53">
        <f t="shared" si="4"/>
        <v>84</v>
      </c>
      <c r="G53">
        <f t="shared" si="5"/>
        <v>36.299999999999997</v>
      </c>
      <c r="H53" s="154"/>
      <c r="I53">
        <f>BRPL_EOD!AC53+BRPL_EOD!AD53</f>
        <v>14.21</v>
      </c>
      <c r="J53">
        <f>BYPL_EOD!AC53+BYPL_EOD!AD53</f>
        <v>7.78</v>
      </c>
      <c r="K53">
        <f>MES_EOD!AC53+MES_EOD!AD53</f>
        <v>0</v>
      </c>
      <c r="L53">
        <f>NDMC_EOD!AC53+NDMC_EOD!AD53</f>
        <v>2.0699999999999998</v>
      </c>
      <c r="M53">
        <f>TPDDL_EOD!AC53+TPDDL_EOD!AD53</f>
        <v>12</v>
      </c>
      <c r="N53">
        <f t="shared" si="0"/>
        <v>36.06</v>
      </c>
      <c r="O53" s="154">
        <f t="shared" si="1"/>
        <v>0.23999999999999488</v>
      </c>
      <c r="P53">
        <v>14.304575707154742</v>
      </c>
      <c r="Q53">
        <v>7.8317803660565719</v>
      </c>
      <c r="R53">
        <v>0</v>
      </c>
      <c r="S53">
        <v>2.0837770382695502</v>
      </c>
      <c r="T53">
        <v>12.079866888519133</v>
      </c>
      <c r="U53" s="156">
        <f t="shared" si="2"/>
        <v>36.299999999999997</v>
      </c>
      <c r="V53" s="154">
        <f t="shared" si="3"/>
        <v>0</v>
      </c>
      <c r="X53" s="159"/>
    </row>
    <row r="54" spans="1:24">
      <c r="A54" t="s">
        <v>96</v>
      </c>
      <c r="B54">
        <f>GT!B54</f>
        <v>84</v>
      </c>
      <c r="C54">
        <f>GT!C54</f>
        <v>0</v>
      </c>
      <c r="D54">
        <f>GT!M54</f>
        <v>36.299999999999997</v>
      </c>
      <c r="E54">
        <f>GT!N54</f>
        <v>0</v>
      </c>
      <c r="F54">
        <f t="shared" si="4"/>
        <v>84</v>
      </c>
      <c r="G54">
        <f t="shared" si="5"/>
        <v>36.299999999999997</v>
      </c>
      <c r="H54" s="154"/>
      <c r="I54">
        <f>BRPL_EOD!AC54+BRPL_EOD!AD54</f>
        <v>14.21</v>
      </c>
      <c r="J54">
        <f>BYPL_EOD!AC54+BYPL_EOD!AD54</f>
        <v>7.78</v>
      </c>
      <c r="K54">
        <f>MES_EOD!AC54+MES_EOD!AD54</f>
        <v>0</v>
      </c>
      <c r="L54">
        <f>NDMC_EOD!AC54+NDMC_EOD!AD54</f>
        <v>2.0699999999999998</v>
      </c>
      <c r="M54">
        <f>TPDDL_EOD!AC54+TPDDL_EOD!AD54</f>
        <v>12</v>
      </c>
      <c r="N54">
        <f t="shared" si="0"/>
        <v>36.06</v>
      </c>
      <c r="O54" s="154">
        <f t="shared" si="1"/>
        <v>0.23999999999999488</v>
      </c>
      <c r="P54">
        <v>14.304575707154742</v>
      </c>
      <c r="Q54">
        <v>7.8317803660565719</v>
      </c>
      <c r="R54">
        <v>0</v>
      </c>
      <c r="S54">
        <v>2.0837770382695502</v>
      </c>
      <c r="T54">
        <v>12.079866888519133</v>
      </c>
      <c r="U54" s="156">
        <f t="shared" si="2"/>
        <v>36.299999999999997</v>
      </c>
      <c r="V54" s="154">
        <f t="shared" si="3"/>
        <v>0</v>
      </c>
      <c r="X54" s="159"/>
    </row>
    <row r="55" spans="1:24">
      <c r="A55" t="s">
        <v>97</v>
      </c>
      <c r="B55">
        <f>GT!B55</f>
        <v>84</v>
      </c>
      <c r="C55">
        <f>GT!C55</f>
        <v>0</v>
      </c>
      <c r="D55">
        <f>GT!M55</f>
        <v>36.299999999999997</v>
      </c>
      <c r="E55">
        <f>GT!N55</f>
        <v>0</v>
      </c>
      <c r="F55">
        <f t="shared" si="4"/>
        <v>84</v>
      </c>
      <c r="G55">
        <f t="shared" si="5"/>
        <v>36.299999999999997</v>
      </c>
      <c r="H55" s="154"/>
      <c r="I55">
        <f>BRPL_EOD!AC55+BRPL_EOD!AD55</f>
        <v>14.21</v>
      </c>
      <c r="J55">
        <f>BYPL_EOD!AC55+BYPL_EOD!AD55</f>
        <v>7.78</v>
      </c>
      <c r="K55">
        <f>MES_EOD!AC55+MES_EOD!AD55</f>
        <v>0</v>
      </c>
      <c r="L55">
        <f>NDMC_EOD!AC55+NDMC_EOD!AD55</f>
        <v>2.0699999999999998</v>
      </c>
      <c r="M55">
        <f>TPDDL_EOD!AC55+TPDDL_EOD!AD55</f>
        <v>12</v>
      </c>
      <c r="N55">
        <f t="shared" si="0"/>
        <v>36.06</v>
      </c>
      <c r="O55" s="154">
        <f t="shared" si="1"/>
        <v>0.23999999999999488</v>
      </c>
      <c r="P55">
        <v>14.304575707154742</v>
      </c>
      <c r="Q55">
        <v>7.8317803660565719</v>
      </c>
      <c r="R55">
        <v>0</v>
      </c>
      <c r="S55">
        <v>2.0837770382695502</v>
      </c>
      <c r="T55">
        <v>12.079866888519133</v>
      </c>
      <c r="U55" s="156">
        <f t="shared" si="2"/>
        <v>36.299999999999997</v>
      </c>
      <c r="V55" s="154">
        <f t="shared" si="3"/>
        <v>0</v>
      </c>
      <c r="X55" s="159"/>
    </row>
    <row r="56" spans="1:24">
      <c r="A56" t="s">
        <v>98</v>
      </c>
      <c r="B56">
        <f>GT!B56</f>
        <v>84</v>
      </c>
      <c r="C56">
        <f>GT!C56</f>
        <v>0</v>
      </c>
      <c r="D56">
        <f>GT!M56</f>
        <v>36.299999999999997</v>
      </c>
      <c r="E56">
        <f>GT!N56</f>
        <v>0</v>
      </c>
      <c r="F56">
        <f t="shared" si="4"/>
        <v>84</v>
      </c>
      <c r="G56">
        <f t="shared" si="5"/>
        <v>36.299999999999997</v>
      </c>
      <c r="H56" s="154"/>
      <c r="I56">
        <f>BRPL_EOD!AC56+BRPL_EOD!AD56</f>
        <v>14.21</v>
      </c>
      <c r="J56">
        <f>BYPL_EOD!AC56+BYPL_EOD!AD56</f>
        <v>7.78</v>
      </c>
      <c r="K56">
        <f>MES_EOD!AC56+MES_EOD!AD56</f>
        <v>0</v>
      </c>
      <c r="L56">
        <f>NDMC_EOD!AC56+NDMC_EOD!AD56</f>
        <v>2.0699999999999998</v>
      </c>
      <c r="M56">
        <f>TPDDL_EOD!AC56+TPDDL_EOD!AD56</f>
        <v>12</v>
      </c>
      <c r="N56">
        <f t="shared" si="0"/>
        <v>36.06</v>
      </c>
      <c r="O56" s="154">
        <f t="shared" si="1"/>
        <v>0.23999999999999488</v>
      </c>
      <c r="P56">
        <v>14.304575707154742</v>
      </c>
      <c r="Q56">
        <v>7.8317803660565719</v>
      </c>
      <c r="R56">
        <v>0</v>
      </c>
      <c r="S56">
        <v>2.0837770382695502</v>
      </c>
      <c r="T56">
        <v>12.079866888519133</v>
      </c>
      <c r="U56" s="156">
        <f t="shared" si="2"/>
        <v>36.299999999999997</v>
      </c>
      <c r="V56" s="154">
        <f t="shared" si="3"/>
        <v>0</v>
      </c>
      <c r="X56" s="159"/>
    </row>
    <row r="57" spans="1:24">
      <c r="A57" t="s">
        <v>99</v>
      </c>
      <c r="B57">
        <f>GT!B57</f>
        <v>84</v>
      </c>
      <c r="C57">
        <f>GT!C57</f>
        <v>0</v>
      </c>
      <c r="D57">
        <f>GT!M57</f>
        <v>36.299999999999997</v>
      </c>
      <c r="E57">
        <f>GT!N57</f>
        <v>0</v>
      </c>
      <c r="F57">
        <f t="shared" si="4"/>
        <v>84</v>
      </c>
      <c r="G57">
        <f t="shared" si="5"/>
        <v>36.299999999999997</v>
      </c>
      <c r="H57" s="154"/>
      <c r="I57">
        <f>BRPL_EOD!AC57+BRPL_EOD!AD57</f>
        <v>14.21</v>
      </c>
      <c r="J57">
        <f>BYPL_EOD!AC57+BYPL_EOD!AD57</f>
        <v>7.78</v>
      </c>
      <c r="K57">
        <f>MES_EOD!AC57+MES_EOD!AD57</f>
        <v>0</v>
      </c>
      <c r="L57">
        <f>NDMC_EOD!AC57+NDMC_EOD!AD57</f>
        <v>2.0699999999999998</v>
      </c>
      <c r="M57">
        <f>TPDDL_EOD!AC57+TPDDL_EOD!AD57</f>
        <v>12</v>
      </c>
      <c r="N57">
        <f t="shared" si="0"/>
        <v>36.06</v>
      </c>
      <c r="O57" s="154">
        <f t="shared" si="1"/>
        <v>0.23999999999999488</v>
      </c>
      <c r="P57">
        <v>14.304575707154742</v>
      </c>
      <c r="Q57">
        <v>7.8317803660565719</v>
      </c>
      <c r="R57">
        <v>0</v>
      </c>
      <c r="S57">
        <v>2.0837770382695502</v>
      </c>
      <c r="T57">
        <v>12.079866888519133</v>
      </c>
      <c r="U57" s="156">
        <f t="shared" si="2"/>
        <v>36.299999999999997</v>
      </c>
      <c r="V57" s="154">
        <f t="shared" si="3"/>
        <v>0</v>
      </c>
      <c r="X57" s="159"/>
    </row>
    <row r="58" spans="1:24">
      <c r="A58" t="s">
        <v>100</v>
      </c>
      <c r="B58">
        <f>GT!B58</f>
        <v>84</v>
      </c>
      <c r="C58">
        <f>GT!C58</f>
        <v>0</v>
      </c>
      <c r="D58">
        <f>GT!M58</f>
        <v>36.299999999999997</v>
      </c>
      <c r="E58">
        <f>GT!N58</f>
        <v>0</v>
      </c>
      <c r="F58">
        <f t="shared" si="4"/>
        <v>84</v>
      </c>
      <c r="G58">
        <f t="shared" si="5"/>
        <v>36.299999999999997</v>
      </c>
      <c r="H58" s="154"/>
      <c r="I58">
        <f>BRPL_EOD!AC58+BRPL_EOD!AD58</f>
        <v>14.21</v>
      </c>
      <c r="J58">
        <f>BYPL_EOD!AC58+BYPL_EOD!AD58</f>
        <v>7.78</v>
      </c>
      <c r="K58">
        <f>MES_EOD!AC58+MES_EOD!AD58</f>
        <v>0</v>
      </c>
      <c r="L58">
        <f>NDMC_EOD!AC58+NDMC_EOD!AD58</f>
        <v>2.0699999999999998</v>
      </c>
      <c r="M58">
        <f>TPDDL_EOD!AC58+TPDDL_EOD!AD58</f>
        <v>12</v>
      </c>
      <c r="N58">
        <f t="shared" si="0"/>
        <v>36.06</v>
      </c>
      <c r="O58" s="154">
        <f t="shared" si="1"/>
        <v>0.23999999999999488</v>
      </c>
      <c r="P58">
        <v>14.304575707154742</v>
      </c>
      <c r="Q58">
        <v>7.8317803660565719</v>
      </c>
      <c r="R58">
        <v>0</v>
      </c>
      <c r="S58">
        <v>2.0837770382695502</v>
      </c>
      <c r="T58">
        <v>12.079866888519133</v>
      </c>
      <c r="U58" s="156">
        <f t="shared" si="2"/>
        <v>36.299999999999997</v>
      </c>
      <c r="V58" s="154">
        <f t="shared" si="3"/>
        <v>0</v>
      </c>
      <c r="X58" s="159"/>
    </row>
    <row r="59" spans="1:24">
      <c r="A59" t="s">
        <v>101</v>
      </c>
      <c r="B59">
        <f>GT!B59</f>
        <v>84</v>
      </c>
      <c r="C59">
        <f>GT!C59</f>
        <v>0</v>
      </c>
      <c r="D59">
        <f>GT!M59</f>
        <v>36.299999999999997</v>
      </c>
      <c r="E59">
        <f>GT!N59</f>
        <v>0</v>
      </c>
      <c r="F59">
        <f t="shared" si="4"/>
        <v>84</v>
      </c>
      <c r="G59">
        <f t="shared" si="5"/>
        <v>36.299999999999997</v>
      </c>
      <c r="H59" s="154"/>
      <c r="I59">
        <f>BRPL_EOD!AC59+BRPL_EOD!AD59</f>
        <v>14.21</v>
      </c>
      <c r="J59">
        <f>BYPL_EOD!AC59+BYPL_EOD!AD59</f>
        <v>7.78</v>
      </c>
      <c r="K59">
        <f>MES_EOD!AC59+MES_EOD!AD59</f>
        <v>0</v>
      </c>
      <c r="L59">
        <f>NDMC_EOD!AC59+NDMC_EOD!AD59</f>
        <v>2.0699999999999998</v>
      </c>
      <c r="M59">
        <f>TPDDL_EOD!AC59+TPDDL_EOD!AD59</f>
        <v>12</v>
      </c>
      <c r="N59">
        <f t="shared" si="0"/>
        <v>36.06</v>
      </c>
      <c r="O59" s="154">
        <f t="shared" si="1"/>
        <v>0.23999999999999488</v>
      </c>
      <c r="P59">
        <v>14.304575707154742</v>
      </c>
      <c r="Q59">
        <v>7.8317803660565719</v>
      </c>
      <c r="R59">
        <v>0</v>
      </c>
      <c r="S59">
        <v>2.0837770382695502</v>
      </c>
      <c r="T59">
        <v>12.079866888519133</v>
      </c>
      <c r="U59" s="156">
        <f t="shared" si="2"/>
        <v>36.299999999999997</v>
      </c>
      <c r="V59" s="154">
        <f t="shared" si="3"/>
        <v>0</v>
      </c>
      <c r="X59" s="159"/>
    </row>
    <row r="60" spans="1:24">
      <c r="A60" t="s">
        <v>102</v>
      </c>
      <c r="B60">
        <f>GT!B60</f>
        <v>84</v>
      </c>
      <c r="C60">
        <f>GT!C60</f>
        <v>0</v>
      </c>
      <c r="D60">
        <f>GT!M60</f>
        <v>36.299999999999997</v>
      </c>
      <c r="E60">
        <f>GT!N60</f>
        <v>0</v>
      </c>
      <c r="F60">
        <f t="shared" si="4"/>
        <v>84</v>
      </c>
      <c r="G60">
        <f t="shared" si="5"/>
        <v>36.299999999999997</v>
      </c>
      <c r="H60" s="154"/>
      <c r="I60">
        <f>BRPL_EOD!AC60+BRPL_EOD!AD60</f>
        <v>14.21</v>
      </c>
      <c r="J60">
        <f>BYPL_EOD!AC60+BYPL_EOD!AD60</f>
        <v>7.78</v>
      </c>
      <c r="K60">
        <f>MES_EOD!AC60+MES_EOD!AD60</f>
        <v>0</v>
      </c>
      <c r="L60">
        <f>NDMC_EOD!AC60+NDMC_EOD!AD60</f>
        <v>2.0699999999999998</v>
      </c>
      <c r="M60">
        <f>TPDDL_EOD!AC60+TPDDL_EOD!AD60</f>
        <v>12</v>
      </c>
      <c r="N60">
        <f t="shared" si="0"/>
        <v>36.06</v>
      </c>
      <c r="O60" s="154">
        <f t="shared" si="1"/>
        <v>0.23999999999999488</v>
      </c>
      <c r="P60">
        <v>14.304575707154742</v>
      </c>
      <c r="Q60">
        <v>7.8317803660565719</v>
      </c>
      <c r="R60">
        <v>0</v>
      </c>
      <c r="S60">
        <v>2.0837770382695502</v>
      </c>
      <c r="T60">
        <v>12.079866888519133</v>
      </c>
      <c r="U60" s="156">
        <f t="shared" si="2"/>
        <v>36.299999999999997</v>
      </c>
      <c r="V60" s="154">
        <f t="shared" si="3"/>
        <v>0</v>
      </c>
      <c r="X60" s="159"/>
    </row>
    <row r="61" spans="1:24">
      <c r="A61" t="s">
        <v>103</v>
      </c>
      <c r="B61">
        <f>GT!B61</f>
        <v>84</v>
      </c>
      <c r="C61">
        <f>GT!C61</f>
        <v>0</v>
      </c>
      <c r="D61">
        <f>GT!M61</f>
        <v>36.299999999999997</v>
      </c>
      <c r="E61">
        <f>GT!N61</f>
        <v>0</v>
      </c>
      <c r="F61">
        <f t="shared" si="4"/>
        <v>84</v>
      </c>
      <c r="G61">
        <f t="shared" si="5"/>
        <v>36.299999999999997</v>
      </c>
      <c r="H61" s="154"/>
      <c r="I61">
        <f>BRPL_EOD!AC61+BRPL_EOD!AD61</f>
        <v>14.21</v>
      </c>
      <c r="J61">
        <f>BYPL_EOD!AC61+BYPL_EOD!AD61</f>
        <v>7.78</v>
      </c>
      <c r="K61">
        <f>MES_EOD!AC61+MES_EOD!AD61</f>
        <v>0</v>
      </c>
      <c r="L61">
        <f>NDMC_EOD!AC61+NDMC_EOD!AD61</f>
        <v>2.0699999999999998</v>
      </c>
      <c r="M61">
        <f>TPDDL_EOD!AC61+TPDDL_EOD!AD61</f>
        <v>12</v>
      </c>
      <c r="N61">
        <f t="shared" si="0"/>
        <v>36.06</v>
      </c>
      <c r="O61" s="154">
        <f t="shared" si="1"/>
        <v>0.23999999999999488</v>
      </c>
      <c r="P61">
        <v>14.304575707154742</v>
      </c>
      <c r="Q61">
        <v>7.8317803660565719</v>
      </c>
      <c r="R61">
        <v>0</v>
      </c>
      <c r="S61">
        <v>2.0837770382695502</v>
      </c>
      <c r="T61">
        <v>12.079866888519133</v>
      </c>
      <c r="U61" s="156">
        <f t="shared" si="2"/>
        <v>36.299999999999997</v>
      </c>
      <c r="V61" s="154">
        <f t="shared" si="3"/>
        <v>0</v>
      </c>
      <c r="X61" s="159"/>
    </row>
    <row r="62" spans="1:24">
      <c r="A62" t="s">
        <v>104</v>
      </c>
      <c r="B62">
        <f>GT!B62</f>
        <v>84</v>
      </c>
      <c r="C62">
        <f>GT!C62</f>
        <v>0</v>
      </c>
      <c r="D62">
        <f>GT!M62</f>
        <v>36.299999999999997</v>
      </c>
      <c r="E62">
        <f>GT!N62</f>
        <v>0</v>
      </c>
      <c r="F62">
        <f t="shared" si="4"/>
        <v>84</v>
      </c>
      <c r="G62">
        <f t="shared" si="5"/>
        <v>36.299999999999997</v>
      </c>
      <c r="H62" s="154"/>
      <c r="I62">
        <f>BRPL_EOD!AC62+BRPL_EOD!AD62</f>
        <v>14.21</v>
      </c>
      <c r="J62">
        <f>BYPL_EOD!AC62+BYPL_EOD!AD62</f>
        <v>7.78</v>
      </c>
      <c r="K62">
        <f>MES_EOD!AC62+MES_EOD!AD62</f>
        <v>0</v>
      </c>
      <c r="L62">
        <f>NDMC_EOD!AC62+NDMC_EOD!AD62</f>
        <v>2.0699999999999998</v>
      </c>
      <c r="M62">
        <f>TPDDL_EOD!AC62+TPDDL_EOD!AD62</f>
        <v>12</v>
      </c>
      <c r="N62">
        <f t="shared" si="0"/>
        <v>36.06</v>
      </c>
      <c r="O62" s="154">
        <f t="shared" si="1"/>
        <v>0.23999999999999488</v>
      </c>
      <c r="P62">
        <v>14.304575707154742</v>
      </c>
      <c r="Q62">
        <v>7.8317803660565719</v>
      </c>
      <c r="R62">
        <v>0</v>
      </c>
      <c r="S62">
        <v>2.0837770382695502</v>
      </c>
      <c r="T62">
        <v>12.079866888519133</v>
      </c>
      <c r="U62" s="156">
        <f t="shared" si="2"/>
        <v>36.299999999999997</v>
      </c>
      <c r="V62" s="154">
        <f t="shared" si="3"/>
        <v>0</v>
      </c>
      <c r="X62" s="159"/>
    </row>
    <row r="63" spans="1:24">
      <c r="A63" t="s">
        <v>105</v>
      </c>
      <c r="B63">
        <f>GT!B63</f>
        <v>84</v>
      </c>
      <c r="C63">
        <f>GT!C63</f>
        <v>0</v>
      </c>
      <c r="D63">
        <f>GT!M63</f>
        <v>37.299999999999997</v>
      </c>
      <c r="E63">
        <f>GT!N63</f>
        <v>0</v>
      </c>
      <c r="F63">
        <f t="shared" si="4"/>
        <v>84</v>
      </c>
      <c r="G63">
        <f t="shared" si="5"/>
        <v>37.299999999999997</v>
      </c>
      <c r="H63" s="154"/>
      <c r="I63">
        <f>BRPL_EOD!AC63+BRPL_EOD!AD63</f>
        <v>15.16</v>
      </c>
      <c r="J63">
        <f>BYPL_EOD!AC63+BYPL_EOD!AD63</f>
        <v>8.3000000000000007</v>
      </c>
      <c r="K63">
        <f>MES_EOD!AC63+MES_EOD!AD63</f>
        <v>0</v>
      </c>
      <c r="L63">
        <f>NDMC_EOD!AC63+NDMC_EOD!AD63</f>
        <v>2.0699999999999998</v>
      </c>
      <c r="M63">
        <f>TPDDL_EOD!AC63+TPDDL_EOD!AD63</f>
        <v>12</v>
      </c>
      <c r="N63">
        <f t="shared" si="0"/>
        <v>37.53</v>
      </c>
      <c r="O63" s="154">
        <f t="shared" si="1"/>
        <v>-0.23000000000000398</v>
      </c>
      <c r="P63">
        <v>15.067092992272848</v>
      </c>
      <c r="Q63">
        <v>8.2491340261124435</v>
      </c>
      <c r="R63">
        <v>0</v>
      </c>
      <c r="S63">
        <v>2.0573141486810549</v>
      </c>
      <c r="T63">
        <v>11.926458832933651</v>
      </c>
      <c r="U63" s="156">
        <f t="shared" si="2"/>
        <v>37.299999999999997</v>
      </c>
      <c r="V63" s="154">
        <f t="shared" si="3"/>
        <v>0</v>
      </c>
      <c r="X63" s="159"/>
    </row>
    <row r="64" spans="1:24">
      <c r="A64" t="s">
        <v>106</v>
      </c>
      <c r="B64">
        <f>GT!B64</f>
        <v>84</v>
      </c>
      <c r="C64">
        <f>GT!C64</f>
        <v>0</v>
      </c>
      <c r="D64">
        <f>GT!M64</f>
        <v>37.299999999999997</v>
      </c>
      <c r="E64">
        <f>GT!N64</f>
        <v>0</v>
      </c>
      <c r="F64">
        <f t="shared" si="4"/>
        <v>84</v>
      </c>
      <c r="G64">
        <f t="shared" si="5"/>
        <v>37.299999999999997</v>
      </c>
      <c r="H64" s="154"/>
      <c r="I64">
        <f>BRPL_EOD!AC64+BRPL_EOD!AD64</f>
        <v>15.16</v>
      </c>
      <c r="J64">
        <f>BYPL_EOD!AC64+BYPL_EOD!AD64</f>
        <v>8.3000000000000007</v>
      </c>
      <c r="K64">
        <f>MES_EOD!AC64+MES_EOD!AD64</f>
        <v>0</v>
      </c>
      <c r="L64">
        <f>NDMC_EOD!AC64+NDMC_EOD!AD64</f>
        <v>2.0699999999999998</v>
      </c>
      <c r="M64">
        <f>TPDDL_EOD!AC64+TPDDL_EOD!AD64</f>
        <v>12</v>
      </c>
      <c r="N64">
        <f t="shared" si="0"/>
        <v>37.53</v>
      </c>
      <c r="O64" s="154">
        <f t="shared" si="1"/>
        <v>-0.23000000000000398</v>
      </c>
      <c r="P64">
        <v>15.067092992272848</v>
      </c>
      <c r="Q64">
        <v>8.2491340261124435</v>
      </c>
      <c r="R64">
        <v>0</v>
      </c>
      <c r="S64">
        <v>2.0573141486810549</v>
      </c>
      <c r="T64">
        <v>11.926458832933651</v>
      </c>
      <c r="U64" s="156">
        <f t="shared" si="2"/>
        <v>37.299999999999997</v>
      </c>
      <c r="V64" s="154">
        <f t="shared" si="3"/>
        <v>0</v>
      </c>
      <c r="X64" s="159"/>
    </row>
    <row r="65" spans="1:24">
      <c r="A65" t="s">
        <v>107</v>
      </c>
      <c r="B65">
        <f>GT!B65</f>
        <v>84</v>
      </c>
      <c r="C65">
        <f>GT!C65</f>
        <v>0</v>
      </c>
      <c r="D65">
        <f>GT!M65</f>
        <v>37.299999999999997</v>
      </c>
      <c r="E65">
        <f>GT!N65</f>
        <v>0</v>
      </c>
      <c r="F65">
        <f t="shared" si="4"/>
        <v>84</v>
      </c>
      <c r="G65">
        <f t="shared" si="5"/>
        <v>37.299999999999997</v>
      </c>
      <c r="H65" s="154"/>
      <c r="I65">
        <f>BRPL_EOD!AC65+BRPL_EOD!AD65</f>
        <v>15.16</v>
      </c>
      <c r="J65">
        <f>BYPL_EOD!AC65+BYPL_EOD!AD65</f>
        <v>8.3000000000000007</v>
      </c>
      <c r="K65">
        <f>MES_EOD!AC65+MES_EOD!AD65</f>
        <v>0</v>
      </c>
      <c r="L65">
        <f>NDMC_EOD!AC65+NDMC_EOD!AD65</f>
        <v>2.0699999999999998</v>
      </c>
      <c r="M65">
        <f>TPDDL_EOD!AC65+TPDDL_EOD!AD65</f>
        <v>12</v>
      </c>
      <c r="N65">
        <f t="shared" si="0"/>
        <v>37.53</v>
      </c>
      <c r="O65" s="154">
        <f t="shared" si="1"/>
        <v>-0.23000000000000398</v>
      </c>
      <c r="P65">
        <v>15.067092992272848</v>
      </c>
      <c r="Q65">
        <v>8.2491340261124435</v>
      </c>
      <c r="R65">
        <v>0</v>
      </c>
      <c r="S65">
        <v>2.0573141486810549</v>
      </c>
      <c r="T65">
        <v>11.926458832933651</v>
      </c>
      <c r="U65" s="156">
        <f t="shared" si="2"/>
        <v>37.299999999999997</v>
      </c>
      <c r="V65" s="154">
        <f t="shared" si="3"/>
        <v>0</v>
      </c>
      <c r="X65" s="159"/>
    </row>
    <row r="66" spans="1:24">
      <c r="A66" t="s">
        <v>108</v>
      </c>
      <c r="B66">
        <f>GT!B66</f>
        <v>84</v>
      </c>
      <c r="C66">
        <f>GT!C66</f>
        <v>0</v>
      </c>
      <c r="D66">
        <f>GT!M66</f>
        <v>37.299999999999997</v>
      </c>
      <c r="E66">
        <f>GT!N66</f>
        <v>0</v>
      </c>
      <c r="F66">
        <f t="shared" si="4"/>
        <v>84</v>
      </c>
      <c r="G66">
        <f t="shared" si="5"/>
        <v>37.299999999999997</v>
      </c>
      <c r="H66" s="154"/>
      <c r="I66">
        <f>BRPL_EOD!AC66+BRPL_EOD!AD66</f>
        <v>6.2</v>
      </c>
      <c r="J66">
        <f>BYPL_EOD!AC66+BYPL_EOD!AD66</f>
        <v>20.16</v>
      </c>
      <c r="K66">
        <f>MES_EOD!AC66+MES_EOD!AD66</f>
        <v>0</v>
      </c>
      <c r="L66">
        <f>NDMC_EOD!AC66+NDMC_EOD!AD66</f>
        <v>1.61</v>
      </c>
      <c r="M66">
        <f>TPDDL_EOD!AC66+TPDDL_EOD!AD66</f>
        <v>9.31</v>
      </c>
      <c r="N66">
        <f t="shared" si="0"/>
        <v>37.28</v>
      </c>
      <c r="O66" s="154">
        <f t="shared" si="1"/>
        <v>1.9999999999996021E-2</v>
      </c>
      <c r="P66">
        <v>6.2099493331701012</v>
      </c>
      <c r="Q66">
        <v>20.16</v>
      </c>
      <c r="R66">
        <v>0</v>
      </c>
      <c r="S66">
        <v>1.6114519128051021</v>
      </c>
      <c r="T66">
        <v>9.3185987540247943</v>
      </c>
      <c r="U66" s="156">
        <f t="shared" si="2"/>
        <v>37.299999999999997</v>
      </c>
      <c r="V66" s="154">
        <f t="shared" si="3"/>
        <v>0</v>
      </c>
      <c r="X66" s="159"/>
    </row>
    <row r="67" spans="1:24">
      <c r="A67" t="s">
        <v>109</v>
      </c>
      <c r="B67">
        <f>GT!B67</f>
        <v>84</v>
      </c>
      <c r="C67">
        <f>GT!C67</f>
        <v>0</v>
      </c>
      <c r="D67">
        <f>GT!M67</f>
        <v>36.299999999999997</v>
      </c>
      <c r="E67">
        <f>GT!N67</f>
        <v>0</v>
      </c>
      <c r="F67">
        <f t="shared" si="4"/>
        <v>84</v>
      </c>
      <c r="G67">
        <f t="shared" si="5"/>
        <v>36.299999999999997</v>
      </c>
      <c r="H67" s="154"/>
      <c r="I67">
        <f>BRPL_EOD!AC67+BRPL_EOD!AD67</f>
        <v>14.21</v>
      </c>
      <c r="J67">
        <f>BYPL_EOD!AC67+BYPL_EOD!AD67</f>
        <v>7.78</v>
      </c>
      <c r="K67">
        <f>MES_EOD!AC67+MES_EOD!AD67</f>
        <v>0</v>
      </c>
      <c r="L67">
        <f>NDMC_EOD!AC67+NDMC_EOD!AD67</f>
        <v>2.0699999999999998</v>
      </c>
      <c r="M67">
        <f>TPDDL_EOD!AC67+TPDDL_EOD!AD67</f>
        <v>12</v>
      </c>
      <c r="N67">
        <f t="shared" ref="N67:N98" si="6">SUM(I67:M67)</f>
        <v>36.06</v>
      </c>
      <c r="O67" s="154">
        <f t="shared" ref="O67:O98" si="7">G67-N67</f>
        <v>0.23999999999999488</v>
      </c>
      <c r="P67">
        <v>14.304575707154742</v>
      </c>
      <c r="Q67">
        <v>7.8317803660565719</v>
      </c>
      <c r="R67">
        <v>0</v>
      </c>
      <c r="S67">
        <v>2.0837770382695502</v>
      </c>
      <c r="T67">
        <v>12.079866888519133</v>
      </c>
      <c r="U67" s="156">
        <f t="shared" ref="U67:U98" si="8">SUM(P67:T67)</f>
        <v>36.299999999999997</v>
      </c>
      <c r="V67" s="154">
        <f t="shared" ref="V67:V99" si="9">G67-U67</f>
        <v>0</v>
      </c>
      <c r="X67" s="159"/>
    </row>
    <row r="68" spans="1:24">
      <c r="A68" t="s">
        <v>110</v>
      </c>
      <c r="B68">
        <f>GT!B68</f>
        <v>84</v>
      </c>
      <c r="C68">
        <f>GT!C68</f>
        <v>0</v>
      </c>
      <c r="D68">
        <f>GT!M68</f>
        <v>36.299999999999997</v>
      </c>
      <c r="E68">
        <f>GT!N68</f>
        <v>0</v>
      </c>
      <c r="F68">
        <f t="shared" ref="F68:F98" si="10">B68+C68</f>
        <v>84</v>
      </c>
      <c r="G68">
        <f t="shared" ref="G68:G98" si="11">D68+E68-X68</f>
        <v>36.299999999999997</v>
      </c>
      <c r="H68" s="154"/>
      <c r="I68">
        <f>BRPL_EOD!AC68+BRPL_EOD!AD68</f>
        <v>14.21</v>
      </c>
      <c r="J68">
        <f>BYPL_EOD!AC68+BYPL_EOD!AD68</f>
        <v>7.78</v>
      </c>
      <c r="K68">
        <f>MES_EOD!AC68+MES_EOD!AD68</f>
        <v>0</v>
      </c>
      <c r="L68">
        <f>NDMC_EOD!AC68+NDMC_EOD!AD68</f>
        <v>2.0699999999999998</v>
      </c>
      <c r="M68">
        <f>TPDDL_EOD!AC68+TPDDL_EOD!AD68</f>
        <v>12</v>
      </c>
      <c r="N68">
        <f t="shared" si="6"/>
        <v>36.06</v>
      </c>
      <c r="O68" s="154">
        <f t="shared" si="7"/>
        <v>0.23999999999999488</v>
      </c>
      <c r="P68">
        <v>14.304575707154742</v>
      </c>
      <c r="Q68">
        <v>7.8317803660565719</v>
      </c>
      <c r="R68">
        <v>0</v>
      </c>
      <c r="S68">
        <v>2.0837770382695502</v>
      </c>
      <c r="T68">
        <v>12.079866888519133</v>
      </c>
      <c r="U68" s="156">
        <f t="shared" si="8"/>
        <v>36.299999999999997</v>
      </c>
      <c r="V68" s="154">
        <f t="shared" si="9"/>
        <v>0</v>
      </c>
      <c r="X68" s="159"/>
    </row>
    <row r="69" spans="1:24">
      <c r="A69" t="s">
        <v>111</v>
      </c>
      <c r="B69">
        <f>GT!B69</f>
        <v>84</v>
      </c>
      <c r="C69">
        <f>GT!C69</f>
        <v>0</v>
      </c>
      <c r="D69">
        <f>GT!M69</f>
        <v>36.299999999999997</v>
      </c>
      <c r="E69">
        <f>GT!N69</f>
        <v>0</v>
      </c>
      <c r="F69">
        <f t="shared" si="10"/>
        <v>84</v>
      </c>
      <c r="G69">
        <f t="shared" si="11"/>
        <v>36.299999999999997</v>
      </c>
      <c r="H69" s="154"/>
      <c r="I69">
        <f>BRPL_EOD!AC69+BRPL_EOD!AD69</f>
        <v>14.21</v>
      </c>
      <c r="J69">
        <f>BYPL_EOD!AC69+BYPL_EOD!AD69</f>
        <v>7.78</v>
      </c>
      <c r="K69">
        <f>MES_EOD!AC69+MES_EOD!AD69</f>
        <v>0</v>
      </c>
      <c r="L69">
        <f>NDMC_EOD!AC69+NDMC_EOD!AD69</f>
        <v>2.0699999999999998</v>
      </c>
      <c r="M69">
        <f>TPDDL_EOD!AC69+TPDDL_EOD!AD69</f>
        <v>12</v>
      </c>
      <c r="N69">
        <f t="shared" si="6"/>
        <v>36.06</v>
      </c>
      <c r="O69" s="154">
        <f t="shared" si="7"/>
        <v>0.23999999999999488</v>
      </c>
      <c r="P69">
        <v>14.304575707154742</v>
      </c>
      <c r="Q69">
        <v>7.8317803660565719</v>
      </c>
      <c r="R69">
        <v>0</v>
      </c>
      <c r="S69">
        <v>2.0837770382695502</v>
      </c>
      <c r="T69">
        <v>12.079866888519133</v>
      </c>
      <c r="U69" s="156">
        <f t="shared" si="8"/>
        <v>36.299999999999997</v>
      </c>
      <c r="V69" s="154">
        <f t="shared" si="9"/>
        <v>0</v>
      </c>
      <c r="X69" s="159"/>
    </row>
    <row r="70" spans="1:24">
      <c r="A70" t="s">
        <v>112</v>
      </c>
      <c r="B70">
        <f>GT!B70</f>
        <v>84</v>
      </c>
      <c r="C70">
        <f>GT!C70</f>
        <v>0</v>
      </c>
      <c r="D70">
        <f>GT!M70</f>
        <v>36.299999999999997</v>
      </c>
      <c r="E70">
        <f>GT!N70</f>
        <v>0</v>
      </c>
      <c r="F70">
        <f t="shared" si="10"/>
        <v>84</v>
      </c>
      <c r="G70">
        <f t="shared" si="11"/>
        <v>36.299999999999997</v>
      </c>
      <c r="H70" s="154"/>
      <c r="I70">
        <f>BRPL_EOD!AC70+BRPL_EOD!AD70</f>
        <v>14.21</v>
      </c>
      <c r="J70">
        <f>BYPL_EOD!AC70+BYPL_EOD!AD70</f>
        <v>7.78</v>
      </c>
      <c r="K70">
        <f>MES_EOD!AC70+MES_EOD!AD70</f>
        <v>0</v>
      </c>
      <c r="L70">
        <f>NDMC_EOD!AC70+NDMC_EOD!AD70</f>
        <v>2.0699999999999998</v>
      </c>
      <c r="M70">
        <f>TPDDL_EOD!AC70+TPDDL_EOD!AD70</f>
        <v>12</v>
      </c>
      <c r="N70">
        <f t="shared" si="6"/>
        <v>36.06</v>
      </c>
      <c r="O70" s="154">
        <f t="shared" si="7"/>
        <v>0.23999999999999488</v>
      </c>
      <c r="P70">
        <v>14.304575707154742</v>
      </c>
      <c r="Q70">
        <v>7.8317803660565719</v>
      </c>
      <c r="R70">
        <v>0</v>
      </c>
      <c r="S70">
        <v>2.0837770382695502</v>
      </c>
      <c r="T70">
        <v>12.079866888519133</v>
      </c>
      <c r="U70" s="156">
        <f t="shared" si="8"/>
        <v>36.299999999999997</v>
      </c>
      <c r="V70" s="154">
        <f t="shared" si="9"/>
        <v>0</v>
      </c>
      <c r="X70" s="159"/>
    </row>
    <row r="71" spans="1:24">
      <c r="A71" t="s">
        <v>113</v>
      </c>
      <c r="B71">
        <f>GT!B71</f>
        <v>84</v>
      </c>
      <c r="C71">
        <f>GT!C71</f>
        <v>0</v>
      </c>
      <c r="D71">
        <f>GT!M71</f>
        <v>36.299999999999997</v>
      </c>
      <c r="E71">
        <f>GT!N71</f>
        <v>0</v>
      </c>
      <c r="F71">
        <f t="shared" si="10"/>
        <v>84</v>
      </c>
      <c r="G71">
        <f t="shared" si="11"/>
        <v>36.299999999999997</v>
      </c>
      <c r="H71" s="154"/>
      <c r="I71">
        <f>BRPL_EOD!AC71+BRPL_EOD!AD71</f>
        <v>14.21</v>
      </c>
      <c r="J71">
        <f>BYPL_EOD!AC71+BYPL_EOD!AD71</f>
        <v>7.78</v>
      </c>
      <c r="K71">
        <f>MES_EOD!AC71+MES_EOD!AD71</f>
        <v>0</v>
      </c>
      <c r="L71">
        <f>NDMC_EOD!AC71+NDMC_EOD!AD71</f>
        <v>2.0699999999999998</v>
      </c>
      <c r="M71">
        <f>TPDDL_EOD!AC71+TPDDL_EOD!AD71</f>
        <v>12</v>
      </c>
      <c r="N71">
        <f t="shared" si="6"/>
        <v>36.06</v>
      </c>
      <c r="O71" s="154">
        <f t="shared" si="7"/>
        <v>0.23999999999999488</v>
      </c>
      <c r="P71">
        <v>14.304575707154742</v>
      </c>
      <c r="Q71">
        <v>7.8317803660565719</v>
      </c>
      <c r="R71">
        <v>0</v>
      </c>
      <c r="S71">
        <v>2.0837770382695502</v>
      </c>
      <c r="T71">
        <v>12.079866888519133</v>
      </c>
      <c r="U71" s="156">
        <f t="shared" si="8"/>
        <v>36.299999999999997</v>
      </c>
      <c r="V71" s="154">
        <f t="shared" si="9"/>
        <v>0</v>
      </c>
      <c r="X71" s="159"/>
    </row>
    <row r="72" spans="1:24">
      <c r="A72" t="s">
        <v>114</v>
      </c>
      <c r="B72">
        <f>GT!B72</f>
        <v>84</v>
      </c>
      <c r="C72">
        <f>GT!C72</f>
        <v>0</v>
      </c>
      <c r="D72">
        <f>GT!M72</f>
        <v>36.299999999999997</v>
      </c>
      <c r="E72">
        <f>GT!N72</f>
        <v>0</v>
      </c>
      <c r="F72">
        <f t="shared" si="10"/>
        <v>84</v>
      </c>
      <c r="G72">
        <f t="shared" si="11"/>
        <v>36.299999999999997</v>
      </c>
      <c r="H72" s="154"/>
      <c r="I72">
        <f>BRPL_EOD!AC72+BRPL_EOD!AD72</f>
        <v>14.21</v>
      </c>
      <c r="J72">
        <f>BYPL_EOD!AC72+BYPL_EOD!AD72</f>
        <v>7.78</v>
      </c>
      <c r="K72">
        <f>MES_EOD!AC72+MES_EOD!AD72</f>
        <v>0</v>
      </c>
      <c r="L72">
        <f>NDMC_EOD!AC72+NDMC_EOD!AD72</f>
        <v>2.0699999999999998</v>
      </c>
      <c r="M72">
        <f>TPDDL_EOD!AC72+TPDDL_EOD!AD72</f>
        <v>12</v>
      </c>
      <c r="N72">
        <f t="shared" si="6"/>
        <v>36.06</v>
      </c>
      <c r="O72" s="154">
        <f t="shared" si="7"/>
        <v>0.23999999999999488</v>
      </c>
      <c r="P72">
        <v>14.304575707154742</v>
      </c>
      <c r="Q72">
        <v>7.8317803660565719</v>
      </c>
      <c r="R72">
        <v>0</v>
      </c>
      <c r="S72">
        <v>2.0837770382695502</v>
      </c>
      <c r="T72">
        <v>12.079866888519133</v>
      </c>
      <c r="U72" s="156">
        <f t="shared" si="8"/>
        <v>36.299999999999997</v>
      </c>
      <c r="V72" s="154">
        <f t="shared" si="9"/>
        <v>0</v>
      </c>
      <c r="X72" s="159"/>
    </row>
    <row r="73" spans="1:24">
      <c r="A73" t="s">
        <v>115</v>
      </c>
      <c r="B73">
        <f>GT!B73</f>
        <v>84</v>
      </c>
      <c r="C73">
        <f>GT!C73</f>
        <v>0</v>
      </c>
      <c r="D73">
        <f>GT!M73</f>
        <v>37.299999999999997</v>
      </c>
      <c r="E73">
        <f>GT!N73</f>
        <v>0</v>
      </c>
      <c r="F73">
        <f t="shared" si="10"/>
        <v>84</v>
      </c>
      <c r="G73">
        <f t="shared" si="11"/>
        <v>37.299999999999997</v>
      </c>
      <c r="H73" s="154"/>
      <c r="I73">
        <f>BRPL_EOD!AC73+BRPL_EOD!AD73</f>
        <v>14.86</v>
      </c>
      <c r="J73">
        <f>BYPL_EOD!AC73+BYPL_EOD!AD73</f>
        <v>8.14</v>
      </c>
      <c r="K73">
        <f>MES_EOD!AC73+MES_EOD!AD73</f>
        <v>0</v>
      </c>
      <c r="L73">
        <f>NDMC_EOD!AC73+NDMC_EOD!AD73</f>
        <v>2.0699999999999998</v>
      </c>
      <c r="M73">
        <f>TPDDL_EOD!AC73+TPDDL_EOD!AD73</f>
        <v>12</v>
      </c>
      <c r="N73">
        <f t="shared" si="6"/>
        <v>37.07</v>
      </c>
      <c r="O73" s="154">
        <f t="shared" si="7"/>
        <v>0.22999999999999687</v>
      </c>
      <c r="P73">
        <v>14.952198543296465</v>
      </c>
      <c r="Q73">
        <v>8.1905044510385761</v>
      </c>
      <c r="R73">
        <v>0</v>
      </c>
      <c r="S73">
        <v>2.0828432694901533</v>
      </c>
      <c r="T73">
        <v>12.074453736174803</v>
      </c>
      <c r="U73" s="156">
        <f t="shared" si="8"/>
        <v>37.299999999999997</v>
      </c>
      <c r="V73" s="154">
        <f t="shared" si="9"/>
        <v>0</v>
      </c>
      <c r="X73" s="159"/>
    </row>
    <row r="74" spans="1:24">
      <c r="A74" t="s">
        <v>116</v>
      </c>
      <c r="B74">
        <f>GT!B74</f>
        <v>84</v>
      </c>
      <c r="C74">
        <f>GT!C74</f>
        <v>0</v>
      </c>
      <c r="D74">
        <f>GT!M74</f>
        <v>37.299999999999997</v>
      </c>
      <c r="E74">
        <f>GT!N74</f>
        <v>0</v>
      </c>
      <c r="F74">
        <f t="shared" si="10"/>
        <v>84</v>
      </c>
      <c r="G74">
        <f t="shared" si="11"/>
        <v>37.299999999999997</v>
      </c>
      <c r="H74" s="154"/>
      <c r="I74">
        <f>BRPL_EOD!AC74+BRPL_EOD!AD74</f>
        <v>14.86</v>
      </c>
      <c r="J74">
        <f>BYPL_EOD!AC74+BYPL_EOD!AD74</f>
        <v>8.14</v>
      </c>
      <c r="K74">
        <f>MES_EOD!AC74+MES_EOD!AD74</f>
        <v>0</v>
      </c>
      <c r="L74">
        <f>NDMC_EOD!AC74+NDMC_EOD!AD74</f>
        <v>2.0699999999999998</v>
      </c>
      <c r="M74">
        <f>TPDDL_EOD!AC74+TPDDL_EOD!AD74</f>
        <v>12</v>
      </c>
      <c r="N74">
        <f t="shared" si="6"/>
        <v>37.07</v>
      </c>
      <c r="O74" s="154">
        <f t="shared" si="7"/>
        <v>0.22999999999999687</v>
      </c>
      <c r="P74">
        <v>14.952198543296465</v>
      </c>
      <c r="Q74">
        <v>8.1905044510385761</v>
      </c>
      <c r="R74">
        <v>0</v>
      </c>
      <c r="S74">
        <v>2.0828432694901533</v>
      </c>
      <c r="T74">
        <v>12.074453736174803</v>
      </c>
      <c r="U74" s="156">
        <f t="shared" si="8"/>
        <v>37.299999999999997</v>
      </c>
      <c r="V74" s="154">
        <f t="shared" si="9"/>
        <v>0</v>
      </c>
      <c r="X74" s="159"/>
    </row>
    <row r="75" spans="1:24">
      <c r="A75" t="s">
        <v>117</v>
      </c>
      <c r="B75">
        <f>GT!B75</f>
        <v>84</v>
      </c>
      <c r="C75">
        <f>GT!C75</f>
        <v>0</v>
      </c>
      <c r="D75">
        <f>GT!M75</f>
        <v>37.6</v>
      </c>
      <c r="E75">
        <f>GT!N75</f>
        <v>0</v>
      </c>
      <c r="F75">
        <f t="shared" si="10"/>
        <v>84</v>
      </c>
      <c r="G75">
        <f t="shared" si="11"/>
        <v>37.6</v>
      </c>
      <c r="H75" s="154"/>
      <c r="I75">
        <f>BRPL_EOD!AC75+BRPL_EOD!AD75</f>
        <v>14.86</v>
      </c>
      <c r="J75">
        <f>BYPL_EOD!AC75+BYPL_EOD!AD75</f>
        <v>8.14</v>
      </c>
      <c r="K75">
        <f>MES_EOD!AC75+MES_EOD!AD75</f>
        <v>0</v>
      </c>
      <c r="L75">
        <f>NDMC_EOD!AC75+NDMC_EOD!AD75</f>
        <v>2.0699999999999998</v>
      </c>
      <c r="M75">
        <f>TPDDL_EOD!AC75+TPDDL_EOD!AD75</f>
        <v>12</v>
      </c>
      <c r="N75">
        <f t="shared" si="6"/>
        <v>37.07</v>
      </c>
      <c r="O75" s="154">
        <f t="shared" si="7"/>
        <v>0.53000000000000114</v>
      </c>
      <c r="P75">
        <v>15.072457512813596</v>
      </c>
      <c r="Q75">
        <v>8.2563798219584577</v>
      </c>
      <c r="R75">
        <v>0</v>
      </c>
      <c r="S75">
        <v>2.0995953601294848</v>
      </c>
      <c r="T75">
        <v>12.171567305098463</v>
      </c>
      <c r="U75" s="156">
        <f t="shared" si="8"/>
        <v>37.6</v>
      </c>
      <c r="V75" s="154">
        <f t="shared" si="9"/>
        <v>0</v>
      </c>
      <c r="X75" s="159"/>
    </row>
    <row r="76" spans="1:24">
      <c r="A76" t="s">
        <v>118</v>
      </c>
      <c r="B76">
        <f>GT!B76</f>
        <v>84</v>
      </c>
      <c r="C76">
        <f>GT!C76</f>
        <v>0</v>
      </c>
      <c r="D76">
        <f>GT!M76</f>
        <v>37.6</v>
      </c>
      <c r="E76">
        <f>GT!N76</f>
        <v>0</v>
      </c>
      <c r="F76">
        <f t="shared" si="10"/>
        <v>84</v>
      </c>
      <c r="G76">
        <f t="shared" si="11"/>
        <v>37.6</v>
      </c>
      <c r="H76" s="154"/>
      <c r="I76">
        <f>BRPL_EOD!AC76+BRPL_EOD!AD76</f>
        <v>14.86</v>
      </c>
      <c r="J76">
        <f>BYPL_EOD!AC76+BYPL_EOD!AD76</f>
        <v>8.14</v>
      </c>
      <c r="K76">
        <f>MES_EOD!AC76+MES_EOD!AD76</f>
        <v>0</v>
      </c>
      <c r="L76">
        <f>NDMC_EOD!AC76+NDMC_EOD!AD76</f>
        <v>2.0699999999999998</v>
      </c>
      <c r="M76">
        <f>TPDDL_EOD!AC76+TPDDL_EOD!AD76</f>
        <v>12</v>
      </c>
      <c r="N76">
        <f t="shared" si="6"/>
        <v>37.07</v>
      </c>
      <c r="O76" s="154">
        <f t="shared" si="7"/>
        <v>0.53000000000000114</v>
      </c>
      <c r="P76">
        <v>15.072457512813596</v>
      </c>
      <c r="Q76">
        <v>8.2563798219584577</v>
      </c>
      <c r="R76">
        <v>0</v>
      </c>
      <c r="S76">
        <v>2.0995953601294848</v>
      </c>
      <c r="T76">
        <v>12.171567305098463</v>
      </c>
      <c r="U76" s="156">
        <f t="shared" si="8"/>
        <v>37.6</v>
      </c>
      <c r="V76" s="154">
        <f t="shared" si="9"/>
        <v>0</v>
      </c>
      <c r="X76" s="159"/>
    </row>
    <row r="77" spans="1:24">
      <c r="A77" t="s">
        <v>119</v>
      </c>
      <c r="B77">
        <f>GT!B77</f>
        <v>84</v>
      </c>
      <c r="C77">
        <f>GT!C77</f>
        <v>0</v>
      </c>
      <c r="D77">
        <f>GT!M77</f>
        <v>37.6</v>
      </c>
      <c r="E77">
        <f>GT!N77</f>
        <v>0</v>
      </c>
      <c r="F77">
        <f t="shared" si="10"/>
        <v>84</v>
      </c>
      <c r="G77">
        <f t="shared" si="11"/>
        <v>37.6</v>
      </c>
      <c r="H77" s="154"/>
      <c r="I77">
        <f>BRPL_EOD!AC77+BRPL_EOD!AD77</f>
        <v>14.86</v>
      </c>
      <c r="J77">
        <f>BYPL_EOD!AC77+BYPL_EOD!AD77</f>
        <v>8.14</v>
      </c>
      <c r="K77">
        <f>MES_EOD!AC77+MES_EOD!AD77</f>
        <v>0</v>
      </c>
      <c r="L77">
        <f>NDMC_EOD!AC77+NDMC_EOD!AD77</f>
        <v>2.0699999999999998</v>
      </c>
      <c r="M77">
        <f>TPDDL_EOD!AC77+TPDDL_EOD!AD77</f>
        <v>12</v>
      </c>
      <c r="N77">
        <f t="shared" si="6"/>
        <v>37.07</v>
      </c>
      <c r="O77" s="154">
        <f t="shared" si="7"/>
        <v>0.53000000000000114</v>
      </c>
      <c r="P77">
        <v>15.072457512813596</v>
      </c>
      <c r="Q77">
        <v>8.2563798219584577</v>
      </c>
      <c r="R77">
        <v>0</v>
      </c>
      <c r="S77">
        <v>2.0995953601294848</v>
      </c>
      <c r="T77">
        <v>12.171567305098463</v>
      </c>
      <c r="U77" s="156">
        <f t="shared" si="8"/>
        <v>37.6</v>
      </c>
      <c r="V77" s="154">
        <f t="shared" si="9"/>
        <v>0</v>
      </c>
      <c r="X77" s="159"/>
    </row>
    <row r="78" spans="1:24">
      <c r="A78" t="s">
        <v>120</v>
      </c>
      <c r="B78">
        <f>GT!B78</f>
        <v>84</v>
      </c>
      <c r="C78">
        <f>GT!C78</f>
        <v>0</v>
      </c>
      <c r="D78">
        <f>GT!M78</f>
        <v>37.6</v>
      </c>
      <c r="E78">
        <f>GT!N78</f>
        <v>0</v>
      </c>
      <c r="F78">
        <f t="shared" si="10"/>
        <v>84</v>
      </c>
      <c r="G78">
        <f t="shared" si="11"/>
        <v>37.6</v>
      </c>
      <c r="H78" s="154"/>
      <c r="I78">
        <f>BRPL_EOD!AC78+BRPL_EOD!AD78</f>
        <v>14.86</v>
      </c>
      <c r="J78">
        <f>BYPL_EOD!AC78+BYPL_EOD!AD78</f>
        <v>8.14</v>
      </c>
      <c r="K78">
        <f>MES_EOD!AC78+MES_EOD!AD78</f>
        <v>0</v>
      </c>
      <c r="L78">
        <f>NDMC_EOD!AC78+NDMC_EOD!AD78</f>
        <v>2.0699999999999998</v>
      </c>
      <c r="M78">
        <f>TPDDL_EOD!AC78+TPDDL_EOD!AD78</f>
        <v>12</v>
      </c>
      <c r="N78">
        <f t="shared" si="6"/>
        <v>37.07</v>
      </c>
      <c r="O78" s="154">
        <f t="shared" si="7"/>
        <v>0.53000000000000114</v>
      </c>
      <c r="P78">
        <v>15.072457512813596</v>
      </c>
      <c r="Q78">
        <v>8.2563798219584577</v>
      </c>
      <c r="R78">
        <v>0</v>
      </c>
      <c r="S78">
        <v>2.0995953601294848</v>
      </c>
      <c r="T78">
        <v>12.171567305098463</v>
      </c>
      <c r="U78" s="156">
        <f t="shared" si="8"/>
        <v>37.6</v>
      </c>
      <c r="V78" s="154">
        <f t="shared" si="9"/>
        <v>0</v>
      </c>
      <c r="X78" s="159"/>
    </row>
    <row r="79" spans="1:24">
      <c r="A79" t="s">
        <v>121</v>
      </c>
      <c r="B79">
        <f>GT!B79</f>
        <v>84</v>
      </c>
      <c r="C79">
        <f>GT!C79</f>
        <v>0</v>
      </c>
      <c r="D79">
        <f>GT!M79</f>
        <v>37.6</v>
      </c>
      <c r="E79">
        <f>GT!N79</f>
        <v>0</v>
      </c>
      <c r="F79">
        <f t="shared" si="10"/>
        <v>84</v>
      </c>
      <c r="G79">
        <f t="shared" si="11"/>
        <v>37.6</v>
      </c>
      <c r="H79" s="154"/>
      <c r="I79">
        <f>BRPL_EOD!AC79+BRPL_EOD!AD79</f>
        <v>14.86</v>
      </c>
      <c r="J79">
        <f>BYPL_EOD!AC79+BYPL_EOD!AD79</f>
        <v>8.14</v>
      </c>
      <c r="K79">
        <f>MES_EOD!AC79+MES_EOD!AD79</f>
        <v>0</v>
      </c>
      <c r="L79">
        <f>NDMC_EOD!AC79+NDMC_EOD!AD79</f>
        <v>2.0699999999999998</v>
      </c>
      <c r="M79">
        <f>TPDDL_EOD!AC79+TPDDL_EOD!AD79</f>
        <v>12</v>
      </c>
      <c r="N79">
        <f t="shared" si="6"/>
        <v>37.07</v>
      </c>
      <c r="O79" s="154">
        <f t="shared" si="7"/>
        <v>0.53000000000000114</v>
      </c>
      <c r="P79">
        <v>15.072457512813596</v>
      </c>
      <c r="Q79">
        <v>8.2563798219584577</v>
      </c>
      <c r="R79">
        <v>0</v>
      </c>
      <c r="S79">
        <v>2.0995953601294848</v>
      </c>
      <c r="T79">
        <v>12.171567305098463</v>
      </c>
      <c r="U79" s="156">
        <f t="shared" si="8"/>
        <v>37.6</v>
      </c>
      <c r="V79" s="154">
        <f t="shared" si="9"/>
        <v>0</v>
      </c>
      <c r="X79" s="159"/>
    </row>
    <row r="80" spans="1:24">
      <c r="A80" t="s">
        <v>122</v>
      </c>
      <c r="B80">
        <f>GT!B80</f>
        <v>84</v>
      </c>
      <c r="C80">
        <f>GT!C80</f>
        <v>0</v>
      </c>
      <c r="D80">
        <f>GT!M80</f>
        <v>37.6</v>
      </c>
      <c r="E80">
        <f>GT!N80</f>
        <v>0</v>
      </c>
      <c r="F80">
        <f t="shared" si="10"/>
        <v>84</v>
      </c>
      <c r="G80">
        <f t="shared" si="11"/>
        <v>37.6</v>
      </c>
      <c r="H80" s="154"/>
      <c r="I80">
        <f>BRPL_EOD!AC80+BRPL_EOD!AD80</f>
        <v>14.86</v>
      </c>
      <c r="J80">
        <f>BYPL_EOD!AC80+BYPL_EOD!AD80</f>
        <v>8.14</v>
      </c>
      <c r="K80">
        <f>MES_EOD!AC80+MES_EOD!AD80</f>
        <v>0</v>
      </c>
      <c r="L80">
        <f>NDMC_EOD!AC80+NDMC_EOD!AD80</f>
        <v>2.0699999999999998</v>
      </c>
      <c r="M80">
        <f>TPDDL_EOD!AC80+TPDDL_EOD!AD80</f>
        <v>12</v>
      </c>
      <c r="N80">
        <f t="shared" si="6"/>
        <v>37.07</v>
      </c>
      <c r="O80" s="154">
        <f t="shared" si="7"/>
        <v>0.53000000000000114</v>
      </c>
      <c r="P80">
        <v>15.072457512813596</v>
      </c>
      <c r="Q80">
        <v>8.2563798219584577</v>
      </c>
      <c r="R80">
        <v>0</v>
      </c>
      <c r="S80">
        <v>2.0995953601294848</v>
      </c>
      <c r="T80">
        <v>12.171567305098463</v>
      </c>
      <c r="U80" s="156">
        <f t="shared" si="8"/>
        <v>37.6</v>
      </c>
      <c r="V80" s="154">
        <f t="shared" si="9"/>
        <v>0</v>
      </c>
      <c r="X80" s="159"/>
    </row>
    <row r="81" spans="1:24">
      <c r="A81" t="s">
        <v>123</v>
      </c>
      <c r="B81">
        <f>GT!B81</f>
        <v>84</v>
      </c>
      <c r="C81">
        <f>GT!C81</f>
        <v>0</v>
      </c>
      <c r="D81">
        <f>GT!M81</f>
        <v>37.6</v>
      </c>
      <c r="E81">
        <f>GT!N81</f>
        <v>0</v>
      </c>
      <c r="F81">
        <f t="shared" si="10"/>
        <v>84</v>
      </c>
      <c r="G81">
        <f t="shared" si="11"/>
        <v>37.6</v>
      </c>
      <c r="H81" s="154"/>
      <c r="I81">
        <f>BRPL_EOD!AC81+BRPL_EOD!AD81</f>
        <v>14.86</v>
      </c>
      <c r="J81">
        <f>BYPL_EOD!AC81+BYPL_EOD!AD81</f>
        <v>8.14</v>
      </c>
      <c r="K81">
        <f>MES_EOD!AC81+MES_EOD!AD81</f>
        <v>0</v>
      </c>
      <c r="L81">
        <f>NDMC_EOD!AC81+NDMC_EOD!AD81</f>
        <v>2.0699999999999998</v>
      </c>
      <c r="M81">
        <f>TPDDL_EOD!AC81+TPDDL_EOD!AD81</f>
        <v>12</v>
      </c>
      <c r="N81">
        <f t="shared" si="6"/>
        <v>37.07</v>
      </c>
      <c r="O81" s="154">
        <f t="shared" si="7"/>
        <v>0.53000000000000114</v>
      </c>
      <c r="P81">
        <v>15.072457512813596</v>
      </c>
      <c r="Q81">
        <v>8.2563798219584577</v>
      </c>
      <c r="R81">
        <v>0</v>
      </c>
      <c r="S81">
        <v>2.0995953601294848</v>
      </c>
      <c r="T81">
        <v>12.171567305098463</v>
      </c>
      <c r="U81" s="156">
        <f t="shared" si="8"/>
        <v>37.6</v>
      </c>
      <c r="V81" s="154">
        <f t="shared" si="9"/>
        <v>0</v>
      </c>
      <c r="X81" s="159"/>
    </row>
    <row r="82" spans="1:24">
      <c r="A82" t="s">
        <v>124</v>
      </c>
      <c r="B82">
        <f>GT!B82</f>
        <v>84</v>
      </c>
      <c r="C82">
        <f>GT!C82</f>
        <v>0</v>
      </c>
      <c r="D82">
        <f>GT!M82</f>
        <v>37.6</v>
      </c>
      <c r="E82">
        <f>GT!N82</f>
        <v>0</v>
      </c>
      <c r="F82">
        <f t="shared" si="10"/>
        <v>84</v>
      </c>
      <c r="G82">
        <f t="shared" si="11"/>
        <v>37.6</v>
      </c>
      <c r="H82" s="154"/>
      <c r="I82">
        <f>BRPL_EOD!AC82+BRPL_EOD!AD82</f>
        <v>14.86</v>
      </c>
      <c r="J82">
        <f>BYPL_EOD!AC82+BYPL_EOD!AD82</f>
        <v>8.14</v>
      </c>
      <c r="K82">
        <f>MES_EOD!AC82+MES_EOD!AD82</f>
        <v>0</v>
      </c>
      <c r="L82">
        <f>NDMC_EOD!AC82+NDMC_EOD!AD82</f>
        <v>2.0699999999999998</v>
      </c>
      <c r="M82">
        <f>TPDDL_EOD!AC82+TPDDL_EOD!AD82</f>
        <v>12</v>
      </c>
      <c r="N82">
        <f t="shared" si="6"/>
        <v>37.07</v>
      </c>
      <c r="O82" s="154">
        <f t="shared" si="7"/>
        <v>0.53000000000000114</v>
      </c>
      <c r="P82">
        <v>15.072457512813596</v>
      </c>
      <c r="Q82">
        <v>8.2563798219584577</v>
      </c>
      <c r="R82">
        <v>0</v>
      </c>
      <c r="S82">
        <v>2.0995953601294848</v>
      </c>
      <c r="T82">
        <v>12.171567305098463</v>
      </c>
      <c r="U82" s="156">
        <f t="shared" si="8"/>
        <v>37.6</v>
      </c>
      <c r="V82" s="154">
        <f t="shared" si="9"/>
        <v>0</v>
      </c>
      <c r="X82" s="159"/>
    </row>
    <row r="83" spans="1:24">
      <c r="A83" t="s">
        <v>125</v>
      </c>
      <c r="B83">
        <f>GT!B83</f>
        <v>84</v>
      </c>
      <c r="C83">
        <f>GT!C83</f>
        <v>0</v>
      </c>
      <c r="D83">
        <f>GT!M83</f>
        <v>37.6</v>
      </c>
      <c r="E83">
        <f>GT!N83</f>
        <v>0</v>
      </c>
      <c r="F83">
        <f t="shared" si="10"/>
        <v>84</v>
      </c>
      <c r="G83">
        <f t="shared" si="11"/>
        <v>37.6</v>
      </c>
      <c r="H83" s="154"/>
      <c r="I83">
        <f>BRPL_EOD!AC83+BRPL_EOD!AD83</f>
        <v>14.86</v>
      </c>
      <c r="J83">
        <f>BYPL_EOD!AC83+BYPL_EOD!AD83</f>
        <v>8.14</v>
      </c>
      <c r="K83">
        <f>MES_EOD!AC83+MES_EOD!AD83</f>
        <v>0</v>
      </c>
      <c r="L83">
        <f>NDMC_EOD!AC83+NDMC_EOD!AD83</f>
        <v>2.0699999999999998</v>
      </c>
      <c r="M83">
        <f>TPDDL_EOD!AC83+TPDDL_EOD!AD83</f>
        <v>12</v>
      </c>
      <c r="N83">
        <f t="shared" si="6"/>
        <v>37.07</v>
      </c>
      <c r="O83" s="154">
        <f t="shared" si="7"/>
        <v>0.53000000000000114</v>
      </c>
      <c r="P83">
        <v>15.072457512813596</v>
      </c>
      <c r="Q83">
        <v>8.2563798219584577</v>
      </c>
      <c r="R83">
        <v>0</v>
      </c>
      <c r="S83">
        <v>2.0995953601294848</v>
      </c>
      <c r="T83">
        <v>12.171567305098463</v>
      </c>
      <c r="U83" s="156">
        <f t="shared" si="8"/>
        <v>37.6</v>
      </c>
      <c r="V83" s="154">
        <f t="shared" si="9"/>
        <v>0</v>
      </c>
      <c r="X83" s="159"/>
    </row>
    <row r="84" spans="1:24">
      <c r="A84" t="s">
        <v>126</v>
      </c>
      <c r="B84">
        <f>GT!B84</f>
        <v>84</v>
      </c>
      <c r="C84">
        <f>GT!C84</f>
        <v>0</v>
      </c>
      <c r="D84">
        <f>GT!M84</f>
        <v>37.6</v>
      </c>
      <c r="E84">
        <f>GT!N84</f>
        <v>0</v>
      </c>
      <c r="F84">
        <f t="shared" si="10"/>
        <v>84</v>
      </c>
      <c r="G84">
        <f t="shared" si="11"/>
        <v>37.6</v>
      </c>
      <c r="H84" s="154"/>
      <c r="I84">
        <f>BRPL_EOD!AC84+BRPL_EOD!AD84</f>
        <v>14.86</v>
      </c>
      <c r="J84">
        <f>BYPL_EOD!AC84+BYPL_EOD!AD84</f>
        <v>8.14</v>
      </c>
      <c r="K84">
        <f>MES_EOD!AC84+MES_EOD!AD84</f>
        <v>0</v>
      </c>
      <c r="L84">
        <f>NDMC_EOD!AC84+NDMC_EOD!AD84</f>
        <v>2.0699999999999998</v>
      </c>
      <c r="M84">
        <f>TPDDL_EOD!AC84+TPDDL_EOD!AD84</f>
        <v>12</v>
      </c>
      <c r="N84">
        <f t="shared" si="6"/>
        <v>37.07</v>
      </c>
      <c r="O84" s="154">
        <f t="shared" si="7"/>
        <v>0.53000000000000114</v>
      </c>
      <c r="P84">
        <v>15.072457512813596</v>
      </c>
      <c r="Q84">
        <v>8.2563798219584577</v>
      </c>
      <c r="R84">
        <v>0</v>
      </c>
      <c r="S84">
        <v>2.0995953601294848</v>
      </c>
      <c r="T84">
        <v>12.171567305098463</v>
      </c>
      <c r="U84" s="156">
        <f t="shared" si="8"/>
        <v>37.6</v>
      </c>
      <c r="V84" s="154">
        <f t="shared" si="9"/>
        <v>0</v>
      </c>
      <c r="X84" s="159"/>
    </row>
    <row r="85" spans="1:24">
      <c r="A85" t="s">
        <v>127</v>
      </c>
      <c r="B85">
        <f>GT!B85</f>
        <v>84</v>
      </c>
      <c r="C85">
        <f>GT!C85</f>
        <v>0</v>
      </c>
      <c r="D85">
        <f>GT!M85</f>
        <v>37.6</v>
      </c>
      <c r="E85">
        <f>GT!N85</f>
        <v>0</v>
      </c>
      <c r="F85">
        <f t="shared" si="10"/>
        <v>84</v>
      </c>
      <c r="G85">
        <f t="shared" si="11"/>
        <v>37.6</v>
      </c>
      <c r="H85" s="154"/>
      <c r="I85">
        <f>BRPL_EOD!AC85+BRPL_EOD!AD85</f>
        <v>14.86</v>
      </c>
      <c r="J85">
        <f>BYPL_EOD!AC85+BYPL_EOD!AD85</f>
        <v>8.14</v>
      </c>
      <c r="K85">
        <f>MES_EOD!AC85+MES_EOD!AD85</f>
        <v>0</v>
      </c>
      <c r="L85">
        <f>NDMC_EOD!AC85+NDMC_EOD!AD85</f>
        <v>2.0699999999999998</v>
      </c>
      <c r="M85">
        <f>TPDDL_EOD!AC85+TPDDL_EOD!AD85</f>
        <v>12</v>
      </c>
      <c r="N85">
        <f t="shared" si="6"/>
        <v>37.07</v>
      </c>
      <c r="O85" s="154">
        <f t="shared" si="7"/>
        <v>0.53000000000000114</v>
      </c>
      <c r="P85">
        <v>15.072457512813596</v>
      </c>
      <c r="Q85">
        <v>8.2563798219584577</v>
      </c>
      <c r="R85">
        <v>0</v>
      </c>
      <c r="S85">
        <v>2.0995953601294848</v>
      </c>
      <c r="T85">
        <v>12.171567305098463</v>
      </c>
      <c r="U85" s="156">
        <f t="shared" si="8"/>
        <v>37.6</v>
      </c>
      <c r="V85" s="154">
        <f t="shared" si="9"/>
        <v>0</v>
      </c>
      <c r="X85" s="159"/>
    </row>
    <row r="86" spans="1:24">
      <c r="A86" t="s">
        <v>128</v>
      </c>
      <c r="B86">
        <f>GT!B86</f>
        <v>84</v>
      </c>
      <c r="C86">
        <f>GT!C86</f>
        <v>0</v>
      </c>
      <c r="D86">
        <f>GT!M86</f>
        <v>37.6</v>
      </c>
      <c r="E86">
        <f>GT!N86</f>
        <v>0</v>
      </c>
      <c r="F86">
        <f t="shared" si="10"/>
        <v>84</v>
      </c>
      <c r="G86">
        <f t="shared" si="11"/>
        <v>37.6</v>
      </c>
      <c r="H86" s="154"/>
      <c r="I86">
        <f>BRPL_EOD!AC86+BRPL_EOD!AD86</f>
        <v>14.86</v>
      </c>
      <c r="J86">
        <f>BYPL_EOD!AC86+BYPL_EOD!AD86</f>
        <v>8.14</v>
      </c>
      <c r="K86">
        <f>MES_EOD!AC86+MES_EOD!AD86</f>
        <v>0</v>
      </c>
      <c r="L86">
        <f>NDMC_EOD!AC86+NDMC_EOD!AD86</f>
        <v>2.0699999999999998</v>
      </c>
      <c r="M86">
        <f>TPDDL_EOD!AC86+TPDDL_EOD!AD86</f>
        <v>12</v>
      </c>
      <c r="N86">
        <f t="shared" si="6"/>
        <v>37.07</v>
      </c>
      <c r="O86" s="154">
        <f t="shared" si="7"/>
        <v>0.53000000000000114</v>
      </c>
      <c r="P86">
        <v>15.072457512813596</v>
      </c>
      <c r="Q86">
        <v>8.2563798219584577</v>
      </c>
      <c r="R86">
        <v>0</v>
      </c>
      <c r="S86">
        <v>2.0995953601294848</v>
      </c>
      <c r="T86">
        <v>12.171567305098463</v>
      </c>
      <c r="U86" s="156">
        <f t="shared" si="8"/>
        <v>37.6</v>
      </c>
      <c r="V86" s="154">
        <f t="shared" si="9"/>
        <v>0</v>
      </c>
      <c r="X86" s="159"/>
    </row>
    <row r="87" spans="1:24">
      <c r="A87" t="s">
        <v>129</v>
      </c>
      <c r="B87">
        <f>GT!B87</f>
        <v>84</v>
      </c>
      <c r="C87">
        <f>GT!C87</f>
        <v>0</v>
      </c>
      <c r="D87">
        <f>GT!M87</f>
        <v>37.6</v>
      </c>
      <c r="E87">
        <f>GT!N87</f>
        <v>0</v>
      </c>
      <c r="F87">
        <f t="shared" si="10"/>
        <v>84</v>
      </c>
      <c r="G87">
        <f t="shared" si="11"/>
        <v>37.6</v>
      </c>
      <c r="H87" s="154"/>
      <c r="I87">
        <f>BRPL_EOD!AC87+BRPL_EOD!AD87</f>
        <v>14.86</v>
      </c>
      <c r="J87">
        <f>BYPL_EOD!AC87+BYPL_EOD!AD87</f>
        <v>8.14</v>
      </c>
      <c r="K87">
        <f>MES_EOD!AC87+MES_EOD!AD87</f>
        <v>0</v>
      </c>
      <c r="L87">
        <f>NDMC_EOD!AC87+NDMC_EOD!AD87</f>
        <v>2.0699999999999998</v>
      </c>
      <c r="M87">
        <f>TPDDL_EOD!AC87+TPDDL_EOD!AD87</f>
        <v>12</v>
      </c>
      <c r="N87">
        <f t="shared" si="6"/>
        <v>37.07</v>
      </c>
      <c r="O87" s="154">
        <f t="shared" si="7"/>
        <v>0.53000000000000114</v>
      </c>
      <c r="P87">
        <v>15.072457512813596</v>
      </c>
      <c r="Q87">
        <v>8.2563798219584577</v>
      </c>
      <c r="R87">
        <v>0</v>
      </c>
      <c r="S87">
        <v>2.0995953601294848</v>
      </c>
      <c r="T87">
        <v>12.171567305098463</v>
      </c>
      <c r="U87" s="156">
        <f t="shared" si="8"/>
        <v>37.6</v>
      </c>
      <c r="V87" s="154">
        <f t="shared" si="9"/>
        <v>0</v>
      </c>
      <c r="X87" s="159"/>
    </row>
    <row r="88" spans="1:24">
      <c r="A88" t="s">
        <v>130</v>
      </c>
      <c r="B88">
        <f>GT!B88</f>
        <v>84</v>
      </c>
      <c r="C88">
        <f>GT!C88</f>
        <v>0</v>
      </c>
      <c r="D88">
        <f>GT!M88</f>
        <v>37.6</v>
      </c>
      <c r="E88">
        <f>GT!N88</f>
        <v>0</v>
      </c>
      <c r="F88">
        <f t="shared" si="10"/>
        <v>84</v>
      </c>
      <c r="G88">
        <f t="shared" si="11"/>
        <v>37.6</v>
      </c>
      <c r="H88" s="154"/>
      <c r="I88">
        <f>BRPL_EOD!AC88+BRPL_EOD!AD88</f>
        <v>14.86</v>
      </c>
      <c r="J88">
        <f>BYPL_EOD!AC88+BYPL_EOD!AD88</f>
        <v>8.14</v>
      </c>
      <c r="K88">
        <f>MES_EOD!AC88+MES_EOD!AD88</f>
        <v>0</v>
      </c>
      <c r="L88">
        <f>NDMC_EOD!AC88+NDMC_EOD!AD88</f>
        <v>2.0699999999999998</v>
      </c>
      <c r="M88">
        <f>TPDDL_EOD!AC88+TPDDL_EOD!AD88</f>
        <v>12</v>
      </c>
      <c r="N88">
        <f t="shared" si="6"/>
        <v>37.07</v>
      </c>
      <c r="O88" s="154">
        <f t="shared" si="7"/>
        <v>0.53000000000000114</v>
      </c>
      <c r="P88">
        <v>15.072457512813596</v>
      </c>
      <c r="Q88">
        <v>8.2563798219584577</v>
      </c>
      <c r="R88">
        <v>0</v>
      </c>
      <c r="S88">
        <v>2.0995953601294848</v>
      </c>
      <c r="T88">
        <v>12.171567305098463</v>
      </c>
      <c r="U88" s="156">
        <f t="shared" si="8"/>
        <v>37.6</v>
      </c>
      <c r="V88" s="154">
        <f t="shared" si="9"/>
        <v>0</v>
      </c>
      <c r="X88" s="159"/>
    </row>
    <row r="89" spans="1:24">
      <c r="A89" t="s">
        <v>131</v>
      </c>
      <c r="B89">
        <f>GT!B89</f>
        <v>84</v>
      </c>
      <c r="C89">
        <f>GT!C89</f>
        <v>0</v>
      </c>
      <c r="D89">
        <f>GT!M89</f>
        <v>37.6</v>
      </c>
      <c r="E89">
        <f>GT!N89</f>
        <v>0</v>
      </c>
      <c r="F89">
        <f t="shared" si="10"/>
        <v>84</v>
      </c>
      <c r="G89">
        <f t="shared" si="11"/>
        <v>37.6</v>
      </c>
      <c r="H89" s="154"/>
      <c r="I89">
        <f>BRPL_EOD!AC89+BRPL_EOD!AD89</f>
        <v>14.86</v>
      </c>
      <c r="J89">
        <f>BYPL_EOD!AC89+BYPL_EOD!AD89</f>
        <v>8.14</v>
      </c>
      <c r="K89">
        <f>MES_EOD!AC89+MES_EOD!AD89</f>
        <v>0</v>
      </c>
      <c r="L89">
        <f>NDMC_EOD!AC89+NDMC_EOD!AD89</f>
        <v>2.0699999999999998</v>
      </c>
      <c r="M89">
        <f>TPDDL_EOD!AC89+TPDDL_EOD!AD89</f>
        <v>12</v>
      </c>
      <c r="N89">
        <f t="shared" si="6"/>
        <v>37.07</v>
      </c>
      <c r="O89" s="154">
        <f t="shared" si="7"/>
        <v>0.53000000000000114</v>
      </c>
      <c r="P89">
        <v>15.072457512813596</v>
      </c>
      <c r="Q89">
        <v>8.2563798219584577</v>
      </c>
      <c r="R89">
        <v>0</v>
      </c>
      <c r="S89">
        <v>2.0995953601294848</v>
      </c>
      <c r="T89">
        <v>12.171567305098463</v>
      </c>
      <c r="U89" s="156">
        <f t="shared" si="8"/>
        <v>37.6</v>
      </c>
      <c r="V89" s="154">
        <f t="shared" si="9"/>
        <v>0</v>
      </c>
      <c r="X89" s="159"/>
    </row>
    <row r="90" spans="1:24">
      <c r="A90" t="s">
        <v>132</v>
      </c>
      <c r="B90">
        <f>GT!B90</f>
        <v>84</v>
      </c>
      <c r="C90">
        <f>GT!C90</f>
        <v>0</v>
      </c>
      <c r="D90">
        <f>GT!M90</f>
        <v>37.6</v>
      </c>
      <c r="E90">
        <f>GT!N90</f>
        <v>0</v>
      </c>
      <c r="F90">
        <f t="shared" si="10"/>
        <v>84</v>
      </c>
      <c r="G90">
        <f t="shared" si="11"/>
        <v>37.6</v>
      </c>
      <c r="H90" s="154"/>
      <c r="I90">
        <f>BRPL_EOD!AC90+BRPL_EOD!AD90</f>
        <v>14.86</v>
      </c>
      <c r="J90">
        <f>BYPL_EOD!AC90+BYPL_EOD!AD90</f>
        <v>8.14</v>
      </c>
      <c r="K90">
        <f>MES_EOD!AC90+MES_EOD!AD90</f>
        <v>0</v>
      </c>
      <c r="L90">
        <f>NDMC_EOD!AC90+NDMC_EOD!AD90</f>
        <v>2.0699999999999998</v>
      </c>
      <c r="M90">
        <f>TPDDL_EOD!AC90+TPDDL_EOD!AD90</f>
        <v>12</v>
      </c>
      <c r="N90">
        <f t="shared" si="6"/>
        <v>37.07</v>
      </c>
      <c r="O90" s="154">
        <f t="shared" si="7"/>
        <v>0.53000000000000114</v>
      </c>
      <c r="P90">
        <v>15.072457512813596</v>
      </c>
      <c r="Q90">
        <v>8.2563798219584577</v>
      </c>
      <c r="R90">
        <v>0</v>
      </c>
      <c r="S90">
        <v>2.0995953601294848</v>
      </c>
      <c r="T90">
        <v>12.171567305098463</v>
      </c>
      <c r="U90" s="156">
        <f t="shared" si="8"/>
        <v>37.6</v>
      </c>
      <c r="V90" s="154">
        <f t="shared" si="9"/>
        <v>0</v>
      </c>
      <c r="X90" s="159"/>
    </row>
    <row r="91" spans="1:24">
      <c r="A91" t="s">
        <v>133</v>
      </c>
      <c r="B91">
        <f>GT!B91</f>
        <v>84</v>
      </c>
      <c r="C91">
        <f>GT!C91</f>
        <v>0</v>
      </c>
      <c r="D91">
        <f>GT!M91</f>
        <v>37.6</v>
      </c>
      <c r="E91">
        <f>GT!N91</f>
        <v>0</v>
      </c>
      <c r="F91">
        <f t="shared" si="10"/>
        <v>84</v>
      </c>
      <c r="G91">
        <f t="shared" si="11"/>
        <v>37.6</v>
      </c>
      <c r="H91" s="154"/>
      <c r="I91">
        <f>BRPL_EOD!AC91+BRPL_EOD!AD91</f>
        <v>14.86</v>
      </c>
      <c r="J91">
        <f>BYPL_EOD!AC91+BYPL_EOD!AD91</f>
        <v>8.14</v>
      </c>
      <c r="K91">
        <f>MES_EOD!AC91+MES_EOD!AD91</f>
        <v>0</v>
      </c>
      <c r="L91">
        <f>NDMC_EOD!AC91+NDMC_EOD!AD91</f>
        <v>2.0699999999999998</v>
      </c>
      <c r="M91">
        <f>TPDDL_EOD!AC91+TPDDL_EOD!AD91</f>
        <v>12</v>
      </c>
      <c r="N91">
        <f t="shared" si="6"/>
        <v>37.07</v>
      </c>
      <c r="O91" s="154">
        <f t="shared" si="7"/>
        <v>0.53000000000000114</v>
      </c>
      <c r="P91">
        <v>15.072457512813596</v>
      </c>
      <c r="Q91">
        <v>8.2563798219584577</v>
      </c>
      <c r="R91">
        <v>0</v>
      </c>
      <c r="S91">
        <v>2.0995953601294848</v>
      </c>
      <c r="T91">
        <v>12.171567305098463</v>
      </c>
      <c r="U91" s="156">
        <f t="shared" si="8"/>
        <v>37.6</v>
      </c>
      <c r="V91" s="154">
        <f t="shared" si="9"/>
        <v>0</v>
      </c>
      <c r="X91" s="159"/>
    </row>
    <row r="92" spans="1:24">
      <c r="A92" t="s">
        <v>134</v>
      </c>
      <c r="B92">
        <f>GT!B92</f>
        <v>84</v>
      </c>
      <c r="C92">
        <f>GT!C92</f>
        <v>0</v>
      </c>
      <c r="D92">
        <f>GT!M92</f>
        <v>37.6</v>
      </c>
      <c r="E92">
        <f>GT!N92</f>
        <v>0</v>
      </c>
      <c r="F92">
        <f t="shared" si="10"/>
        <v>84</v>
      </c>
      <c r="G92">
        <f t="shared" si="11"/>
        <v>37.6</v>
      </c>
      <c r="H92" s="154"/>
      <c r="I92">
        <f>BRPL_EOD!AC92+BRPL_EOD!AD92</f>
        <v>14.86</v>
      </c>
      <c r="J92">
        <f>BYPL_EOD!AC92+BYPL_EOD!AD92</f>
        <v>8.14</v>
      </c>
      <c r="K92">
        <f>MES_EOD!AC92+MES_EOD!AD92</f>
        <v>0</v>
      </c>
      <c r="L92">
        <f>NDMC_EOD!AC92+NDMC_EOD!AD92</f>
        <v>2.0699999999999998</v>
      </c>
      <c r="M92">
        <f>TPDDL_EOD!AC92+TPDDL_EOD!AD92</f>
        <v>12</v>
      </c>
      <c r="N92">
        <f t="shared" si="6"/>
        <v>37.07</v>
      </c>
      <c r="O92" s="154">
        <f t="shared" si="7"/>
        <v>0.53000000000000114</v>
      </c>
      <c r="P92">
        <v>15.072457512813596</v>
      </c>
      <c r="Q92">
        <v>8.2563798219584577</v>
      </c>
      <c r="R92">
        <v>0</v>
      </c>
      <c r="S92">
        <v>2.0995953601294848</v>
      </c>
      <c r="T92">
        <v>12.171567305098463</v>
      </c>
      <c r="U92" s="156">
        <f t="shared" si="8"/>
        <v>37.6</v>
      </c>
      <c r="V92" s="154">
        <f t="shared" si="9"/>
        <v>0</v>
      </c>
      <c r="X92" s="159"/>
    </row>
    <row r="93" spans="1:24">
      <c r="A93" t="s">
        <v>135</v>
      </c>
      <c r="B93">
        <f>GT!B93</f>
        <v>84</v>
      </c>
      <c r="C93">
        <f>GT!C93</f>
        <v>0</v>
      </c>
      <c r="D93">
        <f>GT!M93</f>
        <v>37.6</v>
      </c>
      <c r="E93">
        <f>GT!N93</f>
        <v>0</v>
      </c>
      <c r="F93">
        <f t="shared" si="10"/>
        <v>84</v>
      </c>
      <c r="G93">
        <f t="shared" si="11"/>
        <v>37.6</v>
      </c>
      <c r="H93" s="154"/>
      <c r="I93">
        <f>BRPL_EOD!AC93+BRPL_EOD!AD93</f>
        <v>14.86</v>
      </c>
      <c r="J93">
        <f>BYPL_EOD!AC93+BYPL_EOD!AD93</f>
        <v>8.14</v>
      </c>
      <c r="K93">
        <f>MES_EOD!AC93+MES_EOD!AD93</f>
        <v>0</v>
      </c>
      <c r="L93">
        <f>NDMC_EOD!AC93+NDMC_EOD!AD93</f>
        <v>2.0699999999999998</v>
      </c>
      <c r="M93">
        <f>TPDDL_EOD!AC93+TPDDL_EOD!AD93</f>
        <v>12</v>
      </c>
      <c r="N93">
        <f t="shared" si="6"/>
        <v>37.07</v>
      </c>
      <c r="O93" s="154">
        <f t="shared" si="7"/>
        <v>0.53000000000000114</v>
      </c>
      <c r="P93">
        <v>15.072457512813596</v>
      </c>
      <c r="Q93">
        <v>8.2563798219584577</v>
      </c>
      <c r="R93">
        <v>0</v>
      </c>
      <c r="S93">
        <v>2.0995953601294848</v>
      </c>
      <c r="T93">
        <v>12.171567305098463</v>
      </c>
      <c r="U93" s="156">
        <f t="shared" si="8"/>
        <v>37.6</v>
      </c>
      <c r="V93" s="154">
        <f t="shared" si="9"/>
        <v>0</v>
      </c>
      <c r="X93" s="159"/>
    </row>
    <row r="94" spans="1:24">
      <c r="A94" t="s">
        <v>136</v>
      </c>
      <c r="B94">
        <f>GT!B94</f>
        <v>84</v>
      </c>
      <c r="C94">
        <f>GT!C94</f>
        <v>0</v>
      </c>
      <c r="D94">
        <f>GT!M94</f>
        <v>37.6</v>
      </c>
      <c r="E94">
        <f>GT!N94</f>
        <v>0</v>
      </c>
      <c r="F94">
        <f t="shared" si="10"/>
        <v>84</v>
      </c>
      <c r="G94">
        <f t="shared" si="11"/>
        <v>37.6</v>
      </c>
      <c r="H94" s="154"/>
      <c r="I94">
        <f>BRPL_EOD!AC94+BRPL_EOD!AD94</f>
        <v>14.86</v>
      </c>
      <c r="J94">
        <f>BYPL_EOD!AC94+BYPL_EOD!AD94</f>
        <v>8.14</v>
      </c>
      <c r="K94">
        <f>MES_EOD!AC94+MES_EOD!AD94</f>
        <v>0</v>
      </c>
      <c r="L94">
        <f>NDMC_EOD!AC94+NDMC_EOD!AD94</f>
        <v>2.0699999999999998</v>
      </c>
      <c r="M94">
        <f>TPDDL_EOD!AC94+TPDDL_EOD!AD94</f>
        <v>12</v>
      </c>
      <c r="N94">
        <f t="shared" si="6"/>
        <v>37.07</v>
      </c>
      <c r="O94" s="154">
        <f t="shared" si="7"/>
        <v>0.53000000000000114</v>
      </c>
      <c r="P94">
        <v>15.072457512813596</v>
      </c>
      <c r="Q94">
        <v>8.2563798219584577</v>
      </c>
      <c r="R94">
        <v>0</v>
      </c>
      <c r="S94">
        <v>2.0995953601294848</v>
      </c>
      <c r="T94">
        <v>12.171567305098463</v>
      </c>
      <c r="U94" s="156">
        <f t="shared" si="8"/>
        <v>37.6</v>
      </c>
      <c r="V94" s="154">
        <f t="shared" si="9"/>
        <v>0</v>
      </c>
      <c r="X94" s="159"/>
    </row>
    <row r="95" spans="1:24">
      <c r="A95" t="s">
        <v>137</v>
      </c>
      <c r="B95">
        <f>GT!B95</f>
        <v>84</v>
      </c>
      <c r="C95">
        <f>GT!C95</f>
        <v>0</v>
      </c>
      <c r="D95">
        <f>GT!M95</f>
        <v>37.6</v>
      </c>
      <c r="E95">
        <f>GT!N95</f>
        <v>0</v>
      </c>
      <c r="F95">
        <f t="shared" si="10"/>
        <v>84</v>
      </c>
      <c r="G95">
        <f t="shared" si="11"/>
        <v>37.6</v>
      </c>
      <c r="H95" s="154"/>
      <c r="I95">
        <f>BRPL_EOD!AC95+BRPL_EOD!AD95</f>
        <v>14.86</v>
      </c>
      <c r="J95">
        <f>BYPL_EOD!AC95+BYPL_EOD!AD95</f>
        <v>8.14</v>
      </c>
      <c r="K95">
        <f>MES_EOD!AC95+MES_EOD!AD95</f>
        <v>0</v>
      </c>
      <c r="L95">
        <f>NDMC_EOD!AC95+NDMC_EOD!AD95</f>
        <v>2.0699999999999998</v>
      </c>
      <c r="M95">
        <f>TPDDL_EOD!AC95+TPDDL_EOD!AD95</f>
        <v>12</v>
      </c>
      <c r="N95">
        <f t="shared" si="6"/>
        <v>37.07</v>
      </c>
      <c r="O95" s="154">
        <f t="shared" si="7"/>
        <v>0.53000000000000114</v>
      </c>
      <c r="P95">
        <v>15.072457512813596</v>
      </c>
      <c r="Q95">
        <v>8.2563798219584577</v>
      </c>
      <c r="R95">
        <v>0</v>
      </c>
      <c r="S95">
        <v>2.0995953601294848</v>
      </c>
      <c r="T95">
        <v>12.171567305098463</v>
      </c>
      <c r="U95" s="156">
        <f t="shared" si="8"/>
        <v>37.6</v>
      </c>
      <c r="V95" s="154">
        <f t="shared" si="9"/>
        <v>0</v>
      </c>
      <c r="X95" s="159"/>
    </row>
    <row r="96" spans="1:24">
      <c r="A96" t="s">
        <v>138</v>
      </c>
      <c r="B96">
        <f>GT!B96</f>
        <v>84</v>
      </c>
      <c r="C96">
        <f>GT!C96</f>
        <v>0</v>
      </c>
      <c r="D96">
        <f>GT!M96</f>
        <v>37.6</v>
      </c>
      <c r="E96">
        <f>GT!N96</f>
        <v>0</v>
      </c>
      <c r="F96">
        <f t="shared" si="10"/>
        <v>84</v>
      </c>
      <c r="G96">
        <f t="shared" si="11"/>
        <v>37.6</v>
      </c>
      <c r="H96" s="154"/>
      <c r="I96">
        <f>BRPL_EOD!AC96+BRPL_EOD!AD96</f>
        <v>14.86</v>
      </c>
      <c r="J96">
        <f>BYPL_EOD!AC96+BYPL_EOD!AD96</f>
        <v>8.14</v>
      </c>
      <c r="K96">
        <f>MES_EOD!AC96+MES_EOD!AD96</f>
        <v>0</v>
      </c>
      <c r="L96">
        <f>NDMC_EOD!AC96+NDMC_EOD!AD96</f>
        <v>2.0699999999999998</v>
      </c>
      <c r="M96">
        <f>TPDDL_EOD!AC96+TPDDL_EOD!AD96</f>
        <v>12</v>
      </c>
      <c r="N96">
        <f t="shared" si="6"/>
        <v>37.07</v>
      </c>
      <c r="O96" s="154">
        <f t="shared" si="7"/>
        <v>0.53000000000000114</v>
      </c>
      <c r="P96">
        <v>15.072457512813596</v>
      </c>
      <c r="Q96">
        <v>8.2563798219584577</v>
      </c>
      <c r="R96">
        <v>0</v>
      </c>
      <c r="S96">
        <v>2.0995953601294848</v>
      </c>
      <c r="T96">
        <v>12.171567305098463</v>
      </c>
      <c r="U96" s="156">
        <f t="shared" si="8"/>
        <v>37.6</v>
      </c>
      <c r="V96" s="154">
        <f t="shared" si="9"/>
        <v>0</v>
      </c>
      <c r="X96" s="159"/>
    </row>
    <row r="97" spans="1:24">
      <c r="A97" t="s">
        <v>139</v>
      </c>
      <c r="B97">
        <f>GT!B97</f>
        <v>84</v>
      </c>
      <c r="C97">
        <f>GT!C97</f>
        <v>0</v>
      </c>
      <c r="D97">
        <f>GT!M97</f>
        <v>37.6</v>
      </c>
      <c r="E97">
        <f>GT!N97</f>
        <v>0</v>
      </c>
      <c r="F97">
        <f t="shared" si="10"/>
        <v>84</v>
      </c>
      <c r="G97">
        <f t="shared" si="11"/>
        <v>37.6</v>
      </c>
      <c r="H97" s="154"/>
      <c r="I97">
        <f>BRPL_EOD!AC97+BRPL_EOD!AD97</f>
        <v>14.86</v>
      </c>
      <c r="J97">
        <f>BYPL_EOD!AC97+BYPL_EOD!AD97</f>
        <v>8.14</v>
      </c>
      <c r="K97">
        <f>MES_EOD!AC97+MES_EOD!AD97</f>
        <v>0</v>
      </c>
      <c r="L97">
        <f>NDMC_EOD!AC97+NDMC_EOD!AD97</f>
        <v>2.0699999999999998</v>
      </c>
      <c r="M97">
        <f>TPDDL_EOD!AC97+TPDDL_EOD!AD97</f>
        <v>12</v>
      </c>
      <c r="N97">
        <f t="shared" si="6"/>
        <v>37.07</v>
      </c>
      <c r="O97" s="154">
        <f t="shared" si="7"/>
        <v>0.53000000000000114</v>
      </c>
      <c r="P97">
        <v>15.072457512813596</v>
      </c>
      <c r="Q97">
        <v>8.2563798219584577</v>
      </c>
      <c r="R97">
        <v>0</v>
      </c>
      <c r="S97">
        <v>2.0995953601294848</v>
      </c>
      <c r="T97">
        <v>12.171567305098463</v>
      </c>
      <c r="U97" s="156">
        <f t="shared" si="8"/>
        <v>37.6</v>
      </c>
      <c r="V97" s="154">
        <f t="shared" si="9"/>
        <v>0</v>
      </c>
      <c r="X97" s="159"/>
    </row>
    <row r="98" spans="1:24" ht="15.75" thickBot="1">
      <c r="A98" t="s">
        <v>140</v>
      </c>
      <c r="B98">
        <f>GT!B98</f>
        <v>84</v>
      </c>
      <c r="C98">
        <f>GT!C98</f>
        <v>0</v>
      </c>
      <c r="D98">
        <f>GT!M98</f>
        <v>37.6</v>
      </c>
      <c r="E98">
        <f>GT!N98</f>
        <v>0</v>
      </c>
      <c r="F98">
        <f t="shared" si="10"/>
        <v>84</v>
      </c>
      <c r="G98">
        <f t="shared" si="11"/>
        <v>37.6</v>
      </c>
      <c r="H98" s="154"/>
      <c r="I98">
        <f>BRPL_EOD!AC98+BRPL_EOD!AD98</f>
        <v>14.86</v>
      </c>
      <c r="J98">
        <f>BYPL_EOD!AC98+BYPL_EOD!AD98</f>
        <v>8.14</v>
      </c>
      <c r="K98">
        <f>MES_EOD!AC98+MES_EOD!AD98</f>
        <v>0</v>
      </c>
      <c r="L98">
        <f>NDMC_EOD!AC98+NDMC_EOD!AD98</f>
        <v>2.0699999999999998</v>
      </c>
      <c r="M98">
        <f>TPDDL_EOD!AC98+TPDDL_EOD!AD98</f>
        <v>12</v>
      </c>
      <c r="N98">
        <f t="shared" si="6"/>
        <v>37.07</v>
      </c>
      <c r="O98" s="154">
        <f t="shared" si="7"/>
        <v>0.53000000000000114</v>
      </c>
      <c r="P98">
        <v>15.072457512813596</v>
      </c>
      <c r="Q98">
        <v>8.2563798219584577</v>
      </c>
      <c r="R98">
        <v>0</v>
      </c>
      <c r="S98">
        <v>2.0995953601294848</v>
      </c>
      <c r="T98">
        <v>12.171567305098463</v>
      </c>
      <c r="U98" s="156">
        <f t="shared" si="8"/>
        <v>37.6</v>
      </c>
      <c r="V98" s="154">
        <f t="shared" si="9"/>
        <v>0</v>
      </c>
      <c r="X98" s="159"/>
    </row>
    <row r="99" spans="1:24" ht="15.75" thickBot="1">
      <c r="A99" s="156" t="s">
        <v>350</v>
      </c>
      <c r="B99" s="156">
        <f>SUM(B3:B98)/4000</f>
        <v>2.016</v>
      </c>
      <c r="C99" s="156">
        <f t="shared" ref="C99:U99" si="12">SUM(C3:C98)/4000</f>
        <v>0</v>
      </c>
      <c r="D99" s="156">
        <f t="shared" si="12"/>
        <v>0.89369999999999994</v>
      </c>
      <c r="E99" s="156">
        <f t="shared" si="12"/>
        <v>0</v>
      </c>
      <c r="F99" s="156">
        <f t="shared" si="12"/>
        <v>2.016</v>
      </c>
      <c r="G99" s="156">
        <f t="shared" si="12"/>
        <v>0.89369999999999994</v>
      </c>
      <c r="H99" s="156"/>
      <c r="I99" s="156">
        <f t="shared" si="12"/>
        <v>0.35079999999999967</v>
      </c>
      <c r="J99" s="156">
        <f t="shared" si="12"/>
        <v>0.19632499999999967</v>
      </c>
      <c r="K99" s="156">
        <f t="shared" si="12"/>
        <v>0</v>
      </c>
      <c r="L99" s="156">
        <f t="shared" si="12"/>
        <v>4.9564999999999901E-2</v>
      </c>
      <c r="M99" s="156">
        <f t="shared" si="12"/>
        <v>0.28732750000000001</v>
      </c>
      <c r="N99" s="156">
        <f t="shared" si="12"/>
        <v>0.8840175000000009</v>
      </c>
      <c r="O99" s="156">
        <f t="shared" si="12"/>
        <v>9.6824999999999758E-3</v>
      </c>
      <c r="P99" s="156">
        <f t="shared" si="12"/>
        <v>0.35467152109922229</v>
      </c>
      <c r="Q99" s="156">
        <f t="shared" si="12"/>
        <v>0.19844423894737806</v>
      </c>
      <c r="R99" s="156">
        <f t="shared" si="12"/>
        <v>0</v>
      </c>
      <c r="S99" s="156">
        <f t="shared" si="12"/>
        <v>5.0108127760251919E-2</v>
      </c>
      <c r="T99" s="156">
        <f t="shared" si="12"/>
        <v>0.29047611219314823</v>
      </c>
      <c r="U99" s="156">
        <f t="shared" si="12"/>
        <v>0.89369999999999994</v>
      </c>
      <c r="V99" s="156">
        <f t="shared" si="9"/>
        <v>0</v>
      </c>
      <c r="X99" s="160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[4]GT!A1</f>
        <v>43282</v>
      </c>
      <c r="B1" s="213" t="s">
        <v>157</v>
      </c>
      <c r="C1" s="213"/>
      <c r="D1" s="213" t="s">
        <v>287</v>
      </c>
      <c r="E1" s="213"/>
      <c r="H1" s="154"/>
      <c r="I1" s="213" t="s">
        <v>344</v>
      </c>
      <c r="J1" s="213"/>
      <c r="K1" s="213"/>
      <c r="L1" s="213"/>
      <c r="M1" s="213"/>
      <c r="N1" s="213"/>
      <c r="O1" s="155"/>
      <c r="P1" s="213" t="s">
        <v>345</v>
      </c>
      <c r="Q1" s="213"/>
      <c r="R1" s="213"/>
      <c r="S1" s="213"/>
      <c r="T1" s="213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54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54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54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54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54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54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54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54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54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54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54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54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54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54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54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54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54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54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54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54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54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54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54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54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54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54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54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54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54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54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54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54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54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54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54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54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54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54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54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54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54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54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54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54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54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54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54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54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54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54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54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54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54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54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54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54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54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54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54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54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54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54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54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54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54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54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54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54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54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54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54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54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54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54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54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54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54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54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54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54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54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54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54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54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54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54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54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54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54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54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54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54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54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54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I16" sqref="I16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7">
      <c r="A1" s="2">
        <f>Allocation!A2</f>
        <v>44882</v>
      </c>
      <c r="B1" s="8" t="s">
        <v>272</v>
      </c>
      <c r="C1" s="8" t="s">
        <v>273</v>
      </c>
      <c r="D1" s="8" t="s">
        <v>274</v>
      </c>
      <c r="G1" s="28"/>
    </row>
    <row r="2" spans="1:7">
      <c r="A2" s="9" t="s">
        <v>164</v>
      </c>
      <c r="F2" s="28" t="s">
        <v>275</v>
      </c>
      <c r="G2" s="28"/>
    </row>
    <row r="3" spans="1:7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7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7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7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7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7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7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7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7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7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7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7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7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7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175</v>
      </c>
      <c r="B99" s="29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G3" activePane="bottomRight" state="frozen"/>
      <selection activeCell="Q1" sqref="Q1:Q99"/>
      <selection pane="topRight" activeCell="Q1" sqref="Q1:Q99"/>
      <selection pane="bottomLeft" activeCell="Q1" sqref="Q1:Q99"/>
      <selection pane="bottomRight" activeCell="AB3" sqref="AB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3" t="s">
        <v>157</v>
      </c>
      <c r="C1" s="213"/>
      <c r="D1" s="213" t="s">
        <v>287</v>
      </c>
      <c r="E1" s="213"/>
      <c r="H1" s="154"/>
      <c r="I1" s="213" t="s">
        <v>344</v>
      </c>
      <c r="J1" s="213"/>
      <c r="K1" s="213"/>
      <c r="L1" s="213"/>
      <c r="M1" s="213"/>
      <c r="N1" s="213"/>
      <c r="O1" s="155"/>
      <c r="P1" s="213" t="s">
        <v>345</v>
      </c>
      <c r="Q1" s="213"/>
      <c r="R1" s="213"/>
      <c r="S1" s="213"/>
      <c r="T1" s="213"/>
      <c r="U1" s="156"/>
      <c r="V1" s="154"/>
      <c r="Y1" s="213" t="s">
        <v>351</v>
      </c>
      <c r="Z1" s="213"/>
      <c r="AA1" s="213" t="s">
        <v>352</v>
      </c>
      <c r="AB1" s="213"/>
      <c r="AC1" s="234" t="s">
        <v>349</v>
      </c>
      <c r="AD1" s="234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216.38</v>
      </c>
      <c r="E3">
        <f>BAWANA!AM3</f>
        <v>0</v>
      </c>
      <c r="F3">
        <f>(B3+C3)*0.8</f>
        <v>256</v>
      </c>
      <c r="G3">
        <f>(D3+E3)</f>
        <v>216.38</v>
      </c>
      <c r="H3" s="154"/>
      <c r="I3">
        <f>BRPL_EOD!AK3+BRPL_EOD!AL3</f>
        <v>83.47</v>
      </c>
      <c r="J3">
        <f>BYPL_EOD!AK3+BYPL_EOD!AL3</f>
        <v>50</v>
      </c>
      <c r="K3">
        <f>MES_EOD!AK3+MES_EOD!AL3</f>
        <v>5</v>
      </c>
      <c r="L3">
        <f>NDMC_EOD!AK3+NDMC_EOD!AL3</f>
        <v>19.57</v>
      </c>
      <c r="M3">
        <f>TPDDL_EOD!AK3+TPDDL_EOD!AL3</f>
        <v>58.32</v>
      </c>
      <c r="N3">
        <f t="shared" ref="N3:N66" si="0">SUM(I3:M3)</f>
        <v>216.35999999999999</v>
      </c>
      <c r="O3" s="154">
        <f t="shared" ref="O3:O66" si="1">G3-N3</f>
        <v>2.0000000000010232E-2</v>
      </c>
      <c r="P3">
        <v>83.477715843963765</v>
      </c>
      <c r="Q3">
        <v>50.004621926418935</v>
      </c>
      <c r="R3">
        <v>5.0004621926418933</v>
      </c>
      <c r="S3">
        <v>19.57180902200037</v>
      </c>
      <c r="T3">
        <v>58.325391014975047</v>
      </c>
      <c r="U3" s="156">
        <f t="shared" ref="U3:U66" si="2">SUM(P3:T3)</f>
        <v>216.38</v>
      </c>
      <c r="V3" s="154">
        <f t="shared" ref="V3:V66" si="3">G3-U3</f>
        <v>0</v>
      </c>
      <c r="Y3">
        <f>BAWANA!AW3+BAWANA!AX3</f>
        <v>26.81</v>
      </c>
      <c r="Z3">
        <f>BAWANA!BD3+BAWANA!BE3</f>
        <v>26.81</v>
      </c>
      <c r="AA3">
        <f>BAWANA!X3+BAWANA!Y3</f>
        <v>26.81</v>
      </c>
      <c r="AB3">
        <f>BAWANA!AE3+BAWANA!AF3</f>
        <v>26.81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216.38</v>
      </c>
      <c r="E4">
        <f>BAWANA!AM4</f>
        <v>0</v>
      </c>
      <c r="F4">
        <f t="shared" ref="F4:F67" si="4">(B4+C4)*0.8</f>
        <v>256</v>
      </c>
      <c r="G4">
        <f t="shared" ref="G4:G67" si="5">(D4+E4)</f>
        <v>216.38</v>
      </c>
      <c r="H4" s="154"/>
      <c r="I4">
        <f>BRPL_EOD!AK4+BRPL_EOD!AL4</f>
        <v>83.47</v>
      </c>
      <c r="J4">
        <f>BYPL_EOD!AK4+BYPL_EOD!AL4</f>
        <v>50</v>
      </c>
      <c r="K4">
        <f>MES_EOD!AK4+MES_EOD!AL4</f>
        <v>5</v>
      </c>
      <c r="L4">
        <f>NDMC_EOD!AK4+NDMC_EOD!AL4</f>
        <v>19.57</v>
      </c>
      <c r="M4">
        <f>TPDDL_EOD!AK4+TPDDL_EOD!AL4</f>
        <v>58.32</v>
      </c>
      <c r="N4">
        <f t="shared" si="0"/>
        <v>216.35999999999999</v>
      </c>
      <c r="O4" s="154">
        <f t="shared" si="1"/>
        <v>2.0000000000010232E-2</v>
      </c>
      <c r="P4">
        <v>83.477715843963765</v>
      </c>
      <c r="Q4">
        <v>50.004621926418935</v>
      </c>
      <c r="R4">
        <v>5.0004621926418933</v>
      </c>
      <c r="S4">
        <v>19.57180902200037</v>
      </c>
      <c r="T4">
        <v>58.325391014975047</v>
      </c>
      <c r="U4" s="156">
        <f t="shared" si="2"/>
        <v>216.38</v>
      </c>
      <c r="V4" s="154">
        <f t="shared" si="3"/>
        <v>0</v>
      </c>
      <c r="Y4">
        <f>BAWANA!AW4+BAWANA!AX4</f>
        <v>26.81</v>
      </c>
      <c r="Z4">
        <f>BAWANA!BD4+BAWANA!BE4</f>
        <v>26.81</v>
      </c>
      <c r="AA4">
        <f>BAWANA!X4+BAWANA!Y4</f>
        <v>26.81</v>
      </c>
      <c r="AB4">
        <f>BAWANA!AE4+BAWANA!AF4</f>
        <v>26.81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216.38</v>
      </c>
      <c r="E5">
        <f>BAWANA!AM5</f>
        <v>0</v>
      </c>
      <c r="F5">
        <f t="shared" si="4"/>
        <v>256</v>
      </c>
      <c r="G5">
        <f t="shared" si="5"/>
        <v>216.38</v>
      </c>
      <c r="H5" s="154"/>
      <c r="I5">
        <f>BRPL_EOD!AK5+BRPL_EOD!AL5</f>
        <v>83.47</v>
      </c>
      <c r="J5">
        <f>BYPL_EOD!AK5+BYPL_EOD!AL5</f>
        <v>50</v>
      </c>
      <c r="K5">
        <f>MES_EOD!AK5+MES_EOD!AL5</f>
        <v>5</v>
      </c>
      <c r="L5">
        <f>NDMC_EOD!AK5+NDMC_EOD!AL5</f>
        <v>19.57</v>
      </c>
      <c r="M5">
        <f>TPDDL_EOD!AK5+TPDDL_EOD!AL5</f>
        <v>58.32</v>
      </c>
      <c r="N5">
        <f t="shared" si="0"/>
        <v>216.35999999999999</v>
      </c>
      <c r="O5" s="154">
        <f t="shared" si="1"/>
        <v>2.0000000000010232E-2</v>
      </c>
      <c r="P5">
        <v>83.477715843963765</v>
      </c>
      <c r="Q5">
        <v>50.004621926418935</v>
      </c>
      <c r="R5">
        <v>5.0004621926418933</v>
      </c>
      <c r="S5">
        <v>19.57180902200037</v>
      </c>
      <c r="T5">
        <v>58.325391014975047</v>
      </c>
      <c r="U5" s="156">
        <f t="shared" si="2"/>
        <v>216.38</v>
      </c>
      <c r="V5" s="154">
        <f t="shared" si="3"/>
        <v>0</v>
      </c>
      <c r="Y5">
        <f>BAWANA!AW5+BAWANA!AX5</f>
        <v>26.81</v>
      </c>
      <c r="Z5">
        <f>BAWANA!BD5+BAWANA!BE5</f>
        <v>26.81</v>
      </c>
      <c r="AA5">
        <f>BAWANA!X5+BAWANA!Y5</f>
        <v>26.81</v>
      </c>
      <c r="AB5">
        <f>BAWANA!AE5+BAWANA!AF5</f>
        <v>26.81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216.38</v>
      </c>
      <c r="E6">
        <f>BAWANA!AM6</f>
        <v>0</v>
      </c>
      <c r="F6">
        <f t="shared" si="4"/>
        <v>256</v>
      </c>
      <c r="G6">
        <f t="shared" si="5"/>
        <v>216.38</v>
      </c>
      <c r="H6" s="154"/>
      <c r="I6">
        <f>BRPL_EOD!AK6+BRPL_EOD!AL6</f>
        <v>83.47</v>
      </c>
      <c r="J6">
        <f>BYPL_EOD!AK6+BYPL_EOD!AL6</f>
        <v>50</v>
      </c>
      <c r="K6">
        <f>MES_EOD!AK6+MES_EOD!AL6</f>
        <v>5</v>
      </c>
      <c r="L6">
        <f>NDMC_EOD!AK6+NDMC_EOD!AL6</f>
        <v>19.57</v>
      </c>
      <c r="M6">
        <f>TPDDL_EOD!AK6+TPDDL_EOD!AL6</f>
        <v>58.32</v>
      </c>
      <c r="N6">
        <f t="shared" si="0"/>
        <v>216.35999999999999</v>
      </c>
      <c r="O6" s="154">
        <f t="shared" si="1"/>
        <v>2.0000000000010232E-2</v>
      </c>
      <c r="P6">
        <v>83.477715843963765</v>
      </c>
      <c r="Q6">
        <v>50.004621926418935</v>
      </c>
      <c r="R6">
        <v>5.0004621926418933</v>
      </c>
      <c r="S6">
        <v>19.57180902200037</v>
      </c>
      <c r="T6">
        <v>58.325391014975047</v>
      </c>
      <c r="U6" s="156">
        <f t="shared" si="2"/>
        <v>216.38</v>
      </c>
      <c r="V6" s="154">
        <f t="shared" si="3"/>
        <v>0</v>
      </c>
      <c r="Y6">
        <f>BAWANA!AW6+BAWANA!AX6</f>
        <v>26.81</v>
      </c>
      <c r="Z6">
        <f>BAWANA!BD6+BAWANA!BE6</f>
        <v>26.81</v>
      </c>
      <c r="AA6">
        <f>BAWANA!X6+BAWANA!Y6</f>
        <v>26.81</v>
      </c>
      <c r="AB6">
        <f>BAWANA!AE6+BAWANA!AF6</f>
        <v>26.81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216.38</v>
      </c>
      <c r="E7">
        <f>BAWANA!AM7</f>
        <v>0</v>
      </c>
      <c r="F7">
        <f t="shared" si="4"/>
        <v>256</v>
      </c>
      <c r="G7">
        <f t="shared" si="5"/>
        <v>216.38</v>
      </c>
      <c r="H7" s="154"/>
      <c r="I7">
        <f>BRPL_EOD!AK7+BRPL_EOD!AL7</f>
        <v>83.47</v>
      </c>
      <c r="J7">
        <f>BYPL_EOD!AK7+BYPL_EOD!AL7</f>
        <v>50</v>
      </c>
      <c r="K7">
        <f>MES_EOD!AK7+MES_EOD!AL7</f>
        <v>5</v>
      </c>
      <c r="L7">
        <f>NDMC_EOD!AK7+NDMC_EOD!AL7</f>
        <v>19.57</v>
      </c>
      <c r="M7">
        <f>TPDDL_EOD!AK7+TPDDL_EOD!AL7</f>
        <v>58.32</v>
      </c>
      <c r="N7">
        <f t="shared" si="0"/>
        <v>216.35999999999999</v>
      </c>
      <c r="O7" s="154">
        <f t="shared" si="1"/>
        <v>2.0000000000010232E-2</v>
      </c>
      <c r="P7">
        <v>83.477715843963765</v>
      </c>
      <c r="Q7">
        <v>50.004621926418935</v>
      </c>
      <c r="R7">
        <v>5.0004621926418933</v>
      </c>
      <c r="S7">
        <v>19.57180902200037</v>
      </c>
      <c r="T7">
        <v>58.325391014975047</v>
      </c>
      <c r="U7" s="156">
        <f t="shared" si="2"/>
        <v>216.38</v>
      </c>
      <c r="V7" s="154">
        <f t="shared" si="3"/>
        <v>0</v>
      </c>
      <c r="Y7">
        <f>BAWANA!AW7+BAWANA!AX7</f>
        <v>26.81</v>
      </c>
      <c r="Z7">
        <f>BAWANA!BD7+BAWANA!BE7</f>
        <v>26.81</v>
      </c>
      <c r="AA7">
        <f>BAWANA!X7+BAWANA!Y7</f>
        <v>26.81</v>
      </c>
      <c r="AB7">
        <f>BAWANA!AE7+BAWANA!AF7</f>
        <v>26.81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216.38</v>
      </c>
      <c r="E8">
        <f>BAWANA!AM8</f>
        <v>0</v>
      </c>
      <c r="F8">
        <f t="shared" si="4"/>
        <v>256</v>
      </c>
      <c r="G8">
        <f t="shared" si="5"/>
        <v>216.38</v>
      </c>
      <c r="H8" s="154"/>
      <c r="I8">
        <f>BRPL_EOD!AK8+BRPL_EOD!AL8</f>
        <v>83.47</v>
      </c>
      <c r="J8">
        <f>BYPL_EOD!AK8+BYPL_EOD!AL8</f>
        <v>50</v>
      </c>
      <c r="K8">
        <f>MES_EOD!AK8+MES_EOD!AL8</f>
        <v>5</v>
      </c>
      <c r="L8">
        <f>NDMC_EOD!AK8+NDMC_EOD!AL8</f>
        <v>19.57</v>
      </c>
      <c r="M8">
        <f>TPDDL_EOD!AK8+TPDDL_EOD!AL8</f>
        <v>58.32</v>
      </c>
      <c r="N8">
        <f t="shared" si="0"/>
        <v>216.35999999999999</v>
      </c>
      <c r="O8" s="154">
        <f t="shared" si="1"/>
        <v>2.0000000000010232E-2</v>
      </c>
      <c r="P8">
        <v>83.477715843963765</v>
      </c>
      <c r="Q8">
        <v>50.004621926418935</v>
      </c>
      <c r="R8">
        <v>5.0004621926418933</v>
      </c>
      <c r="S8">
        <v>19.57180902200037</v>
      </c>
      <c r="T8">
        <v>58.325391014975047</v>
      </c>
      <c r="U8" s="156">
        <f t="shared" si="2"/>
        <v>216.38</v>
      </c>
      <c r="V8" s="154">
        <f t="shared" si="3"/>
        <v>0</v>
      </c>
      <c r="Y8">
        <f>BAWANA!AW8+BAWANA!AX8</f>
        <v>26.81</v>
      </c>
      <c r="Z8">
        <f>BAWANA!BD8+BAWANA!BE8</f>
        <v>26.81</v>
      </c>
      <c r="AA8">
        <f>BAWANA!X8+BAWANA!Y8</f>
        <v>26.81</v>
      </c>
      <c r="AB8">
        <f>BAWANA!AE8+BAWANA!AF8</f>
        <v>26.81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216.38</v>
      </c>
      <c r="E9">
        <f>BAWANA!AM9</f>
        <v>0</v>
      </c>
      <c r="F9">
        <f t="shared" si="4"/>
        <v>256</v>
      </c>
      <c r="G9">
        <f t="shared" si="5"/>
        <v>216.38</v>
      </c>
      <c r="H9" s="154"/>
      <c r="I9">
        <f>BRPL_EOD!AK9+BRPL_EOD!AL9</f>
        <v>83.47</v>
      </c>
      <c r="J9">
        <f>BYPL_EOD!AK9+BYPL_EOD!AL9</f>
        <v>50</v>
      </c>
      <c r="K9">
        <f>MES_EOD!AK9+MES_EOD!AL9</f>
        <v>5</v>
      </c>
      <c r="L9">
        <f>NDMC_EOD!AK9+NDMC_EOD!AL9</f>
        <v>19.57</v>
      </c>
      <c r="M9">
        <f>TPDDL_EOD!AK9+TPDDL_EOD!AL9</f>
        <v>58.32</v>
      </c>
      <c r="N9">
        <f t="shared" si="0"/>
        <v>216.35999999999999</v>
      </c>
      <c r="O9" s="154">
        <f t="shared" si="1"/>
        <v>2.0000000000010232E-2</v>
      </c>
      <c r="P9">
        <v>83.477715843963765</v>
      </c>
      <c r="Q9">
        <v>50.004621926418935</v>
      </c>
      <c r="R9">
        <v>5.0004621926418933</v>
      </c>
      <c r="S9">
        <v>19.57180902200037</v>
      </c>
      <c r="T9">
        <v>58.325391014975047</v>
      </c>
      <c r="U9" s="156">
        <f t="shared" si="2"/>
        <v>216.38</v>
      </c>
      <c r="V9" s="154">
        <f t="shared" si="3"/>
        <v>0</v>
      </c>
      <c r="Y9">
        <f>BAWANA!AW9+BAWANA!AX9</f>
        <v>26.81</v>
      </c>
      <c r="Z9">
        <f>BAWANA!BD9+BAWANA!BE9</f>
        <v>26.81</v>
      </c>
      <c r="AA9">
        <f>BAWANA!X9+BAWANA!Y9</f>
        <v>26.81</v>
      </c>
      <c r="AB9">
        <f>BAWANA!AE9+BAWANA!AF9</f>
        <v>26.81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216.38</v>
      </c>
      <c r="E10">
        <f>BAWANA!AM10</f>
        <v>0</v>
      </c>
      <c r="F10">
        <f t="shared" si="4"/>
        <v>256</v>
      </c>
      <c r="G10">
        <f t="shared" si="5"/>
        <v>216.38</v>
      </c>
      <c r="H10" s="154"/>
      <c r="I10">
        <f>BRPL_EOD!AK10+BRPL_EOD!AL10</f>
        <v>83.47</v>
      </c>
      <c r="J10">
        <f>BYPL_EOD!AK10+BYPL_EOD!AL10</f>
        <v>50</v>
      </c>
      <c r="K10">
        <f>MES_EOD!AK10+MES_EOD!AL10</f>
        <v>5</v>
      </c>
      <c r="L10">
        <f>NDMC_EOD!AK10+NDMC_EOD!AL10</f>
        <v>19.57</v>
      </c>
      <c r="M10">
        <f>TPDDL_EOD!AK10+TPDDL_EOD!AL10</f>
        <v>58.32</v>
      </c>
      <c r="N10">
        <f t="shared" si="0"/>
        <v>216.35999999999999</v>
      </c>
      <c r="O10" s="154">
        <f t="shared" si="1"/>
        <v>2.0000000000010232E-2</v>
      </c>
      <c r="P10">
        <v>83.477715843963765</v>
      </c>
      <c r="Q10">
        <v>50.004621926418935</v>
      </c>
      <c r="R10">
        <v>5.0004621926418933</v>
      </c>
      <c r="S10">
        <v>19.57180902200037</v>
      </c>
      <c r="T10">
        <v>58.325391014975047</v>
      </c>
      <c r="U10" s="156">
        <f t="shared" si="2"/>
        <v>216.38</v>
      </c>
      <c r="V10" s="154">
        <f t="shared" si="3"/>
        <v>0</v>
      </c>
      <c r="Y10">
        <f>BAWANA!AW10+BAWANA!AX10</f>
        <v>26.81</v>
      </c>
      <c r="Z10">
        <f>BAWANA!BD10+BAWANA!BE10</f>
        <v>26.81</v>
      </c>
      <c r="AA10">
        <f>BAWANA!X10+BAWANA!Y10</f>
        <v>26.81</v>
      </c>
      <c r="AB10">
        <f>BAWANA!AE10+BAWANA!AF10</f>
        <v>26.81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216.38</v>
      </c>
      <c r="E11">
        <f>BAWANA!AM11</f>
        <v>0</v>
      </c>
      <c r="F11">
        <f t="shared" si="4"/>
        <v>256</v>
      </c>
      <c r="G11">
        <f t="shared" si="5"/>
        <v>216.38</v>
      </c>
      <c r="H11" s="154"/>
      <c r="I11">
        <f>BRPL_EOD!AK11+BRPL_EOD!AL11</f>
        <v>83.47</v>
      </c>
      <c r="J11">
        <f>BYPL_EOD!AK11+BYPL_EOD!AL11</f>
        <v>50</v>
      </c>
      <c r="K11">
        <f>MES_EOD!AK11+MES_EOD!AL11</f>
        <v>5</v>
      </c>
      <c r="L11">
        <f>NDMC_EOD!AK11+NDMC_EOD!AL11</f>
        <v>19.57</v>
      </c>
      <c r="M11">
        <f>TPDDL_EOD!AK11+TPDDL_EOD!AL11</f>
        <v>58.32</v>
      </c>
      <c r="N11">
        <f t="shared" si="0"/>
        <v>216.35999999999999</v>
      </c>
      <c r="O11" s="154">
        <f t="shared" si="1"/>
        <v>2.0000000000010232E-2</v>
      </c>
      <c r="P11">
        <v>83.477715843963765</v>
      </c>
      <c r="Q11">
        <v>50.004621926418935</v>
      </c>
      <c r="R11">
        <v>5.0004621926418933</v>
      </c>
      <c r="S11">
        <v>19.57180902200037</v>
      </c>
      <c r="T11">
        <v>58.325391014975047</v>
      </c>
      <c r="U11" s="156">
        <f t="shared" si="2"/>
        <v>216.38</v>
      </c>
      <c r="V11" s="154">
        <f t="shared" si="3"/>
        <v>0</v>
      </c>
      <c r="Y11">
        <f>BAWANA!AW11+BAWANA!AX11</f>
        <v>26.81</v>
      </c>
      <c r="Z11">
        <f>BAWANA!BD11+BAWANA!BE11</f>
        <v>26.81</v>
      </c>
      <c r="AA11">
        <f>BAWANA!X11+BAWANA!Y11</f>
        <v>26.81</v>
      </c>
      <c r="AB11">
        <f>BAWANA!AE11+BAWANA!AF11</f>
        <v>26.81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216.38</v>
      </c>
      <c r="E12">
        <f>BAWANA!AM12</f>
        <v>0</v>
      </c>
      <c r="F12">
        <f t="shared" si="4"/>
        <v>256</v>
      </c>
      <c r="G12">
        <f t="shared" si="5"/>
        <v>216.38</v>
      </c>
      <c r="H12" s="154"/>
      <c r="I12">
        <f>BRPL_EOD!AK12+BRPL_EOD!AL12</f>
        <v>83.47</v>
      </c>
      <c r="J12">
        <f>BYPL_EOD!AK12+BYPL_EOD!AL12</f>
        <v>50</v>
      </c>
      <c r="K12">
        <f>MES_EOD!AK12+MES_EOD!AL12</f>
        <v>5</v>
      </c>
      <c r="L12">
        <f>NDMC_EOD!AK12+NDMC_EOD!AL12</f>
        <v>19.57</v>
      </c>
      <c r="M12">
        <f>TPDDL_EOD!AK12+TPDDL_EOD!AL12</f>
        <v>58.32</v>
      </c>
      <c r="N12">
        <f t="shared" si="0"/>
        <v>216.35999999999999</v>
      </c>
      <c r="O12" s="154">
        <f t="shared" si="1"/>
        <v>2.0000000000010232E-2</v>
      </c>
      <c r="P12">
        <v>83.477715843963765</v>
      </c>
      <c r="Q12">
        <v>50.004621926418935</v>
      </c>
      <c r="R12">
        <v>5.0004621926418933</v>
      </c>
      <c r="S12">
        <v>19.57180902200037</v>
      </c>
      <c r="T12">
        <v>58.325391014975047</v>
      </c>
      <c r="U12" s="156">
        <f t="shared" si="2"/>
        <v>216.38</v>
      </c>
      <c r="V12" s="154">
        <f t="shared" si="3"/>
        <v>0</v>
      </c>
      <c r="Y12">
        <f>BAWANA!AW12+BAWANA!AX12</f>
        <v>26.81</v>
      </c>
      <c r="Z12">
        <f>BAWANA!BD12+BAWANA!BE12</f>
        <v>26.81</v>
      </c>
      <c r="AA12">
        <f>BAWANA!X12+BAWANA!Y12</f>
        <v>26.81</v>
      </c>
      <c r="AB12">
        <f>BAWANA!AE12+BAWANA!AF12</f>
        <v>26.81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216.01999999999998</v>
      </c>
      <c r="E13">
        <f>BAWANA!AM13</f>
        <v>0</v>
      </c>
      <c r="F13">
        <f t="shared" si="4"/>
        <v>256</v>
      </c>
      <c r="G13">
        <f t="shared" si="5"/>
        <v>216.01999999999998</v>
      </c>
      <c r="H13" s="154"/>
      <c r="I13">
        <f>BRPL_EOD!AK13+BRPL_EOD!AL13</f>
        <v>84.02</v>
      </c>
      <c r="J13">
        <f>BYPL_EOD!AK13+BYPL_EOD!AL13</f>
        <v>48.58</v>
      </c>
      <c r="K13">
        <f>MES_EOD!AK13+MES_EOD!AL13</f>
        <v>5</v>
      </c>
      <c r="L13">
        <f>NDMC_EOD!AK13+NDMC_EOD!AL13</f>
        <v>19.7</v>
      </c>
      <c r="M13">
        <f>TPDDL_EOD!AK13+TPDDL_EOD!AL13</f>
        <v>58.71</v>
      </c>
      <c r="N13">
        <f t="shared" si="0"/>
        <v>216.01</v>
      </c>
      <c r="O13" s="154">
        <f t="shared" si="1"/>
        <v>9.9999999999909051E-3</v>
      </c>
      <c r="P13">
        <v>84.02388963473912</v>
      </c>
      <c r="Q13">
        <v>48.582248969955089</v>
      </c>
      <c r="R13">
        <v>5.0002314707652422</v>
      </c>
      <c r="S13">
        <v>19.700911994815055</v>
      </c>
      <c r="T13">
        <v>58.712717929725471</v>
      </c>
      <c r="U13" s="156">
        <f t="shared" si="2"/>
        <v>216.01999999999995</v>
      </c>
      <c r="V13" s="154">
        <f t="shared" si="3"/>
        <v>0</v>
      </c>
      <c r="Y13">
        <f>BAWANA!AW13+BAWANA!AX13</f>
        <v>26.99</v>
      </c>
      <c r="Z13">
        <f>BAWANA!BD13+BAWANA!BE13</f>
        <v>26.99</v>
      </c>
      <c r="AA13">
        <f>BAWANA!X13+BAWANA!Y13</f>
        <v>26.99</v>
      </c>
      <c r="AB13">
        <f>BAWANA!AE13+BAWANA!AF13</f>
        <v>26.99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216.01999999999998</v>
      </c>
      <c r="E14">
        <f>BAWANA!AM14</f>
        <v>0</v>
      </c>
      <c r="F14">
        <f t="shared" si="4"/>
        <v>256</v>
      </c>
      <c r="G14">
        <f t="shared" si="5"/>
        <v>216.01999999999998</v>
      </c>
      <c r="H14" s="154"/>
      <c r="I14">
        <f>BRPL_EOD!AK14+BRPL_EOD!AL14</f>
        <v>84.02</v>
      </c>
      <c r="J14">
        <f>BYPL_EOD!AK14+BYPL_EOD!AL14</f>
        <v>48.58</v>
      </c>
      <c r="K14">
        <f>MES_EOD!AK14+MES_EOD!AL14</f>
        <v>5</v>
      </c>
      <c r="L14">
        <f>NDMC_EOD!AK14+NDMC_EOD!AL14</f>
        <v>19.7</v>
      </c>
      <c r="M14">
        <f>TPDDL_EOD!AK14+TPDDL_EOD!AL14</f>
        <v>58.71</v>
      </c>
      <c r="N14">
        <f t="shared" si="0"/>
        <v>216.01</v>
      </c>
      <c r="O14" s="154">
        <f t="shared" si="1"/>
        <v>9.9999999999909051E-3</v>
      </c>
      <c r="P14">
        <v>84.02388963473912</v>
      </c>
      <c r="Q14">
        <v>48.582248969955089</v>
      </c>
      <c r="R14">
        <v>5.0002314707652422</v>
      </c>
      <c r="S14">
        <v>19.700911994815055</v>
      </c>
      <c r="T14">
        <v>58.712717929725471</v>
      </c>
      <c r="U14" s="156">
        <f t="shared" si="2"/>
        <v>216.01999999999995</v>
      </c>
      <c r="V14" s="154">
        <f t="shared" si="3"/>
        <v>0</v>
      </c>
      <c r="Y14">
        <f>BAWANA!AW14+BAWANA!AX14</f>
        <v>26.99</v>
      </c>
      <c r="Z14">
        <f>BAWANA!BD14+BAWANA!BE14</f>
        <v>26.99</v>
      </c>
      <c r="AA14">
        <f>BAWANA!X14+BAWANA!Y14</f>
        <v>26.99</v>
      </c>
      <c r="AB14">
        <f>BAWANA!AE14+BAWANA!AF14</f>
        <v>26.99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216.01999999999998</v>
      </c>
      <c r="E15">
        <f>BAWANA!AM15</f>
        <v>0</v>
      </c>
      <c r="F15">
        <f t="shared" si="4"/>
        <v>256</v>
      </c>
      <c r="G15">
        <f t="shared" si="5"/>
        <v>216.01999999999998</v>
      </c>
      <c r="H15" s="154"/>
      <c r="I15">
        <f>BRPL_EOD!AK15+BRPL_EOD!AL15</f>
        <v>84.02</v>
      </c>
      <c r="J15">
        <f>BYPL_EOD!AK15+BYPL_EOD!AL15</f>
        <v>48.58</v>
      </c>
      <c r="K15">
        <f>MES_EOD!AK15+MES_EOD!AL15</f>
        <v>5</v>
      </c>
      <c r="L15">
        <f>NDMC_EOD!AK15+NDMC_EOD!AL15</f>
        <v>19.7</v>
      </c>
      <c r="M15">
        <f>TPDDL_EOD!AK15+TPDDL_EOD!AL15</f>
        <v>58.71</v>
      </c>
      <c r="N15">
        <f t="shared" si="0"/>
        <v>216.01</v>
      </c>
      <c r="O15" s="154">
        <f t="shared" si="1"/>
        <v>9.9999999999909051E-3</v>
      </c>
      <c r="P15">
        <v>84.02388963473912</v>
      </c>
      <c r="Q15">
        <v>48.582248969955089</v>
      </c>
      <c r="R15">
        <v>5.0002314707652422</v>
      </c>
      <c r="S15">
        <v>19.700911994815055</v>
      </c>
      <c r="T15">
        <v>58.712717929725471</v>
      </c>
      <c r="U15" s="156">
        <f t="shared" si="2"/>
        <v>216.01999999999995</v>
      </c>
      <c r="V15" s="154">
        <f t="shared" si="3"/>
        <v>0</v>
      </c>
      <c r="Y15">
        <f>BAWANA!AW15+BAWANA!AX15</f>
        <v>26.99</v>
      </c>
      <c r="Z15">
        <f>BAWANA!BD15+BAWANA!BE15</f>
        <v>26.99</v>
      </c>
      <c r="AA15">
        <f>BAWANA!X15+BAWANA!Y15</f>
        <v>26.99</v>
      </c>
      <c r="AB15">
        <f>BAWANA!AE15+BAWANA!AF15</f>
        <v>26.99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216.01999999999998</v>
      </c>
      <c r="E16">
        <f>BAWANA!AM16</f>
        <v>0</v>
      </c>
      <c r="F16">
        <f t="shared" si="4"/>
        <v>256</v>
      </c>
      <c r="G16">
        <f t="shared" si="5"/>
        <v>216.01999999999998</v>
      </c>
      <c r="H16" s="154"/>
      <c r="I16">
        <f>BRPL_EOD!AK16+BRPL_EOD!AL16</f>
        <v>84.02</v>
      </c>
      <c r="J16">
        <f>BYPL_EOD!AK16+BYPL_EOD!AL16</f>
        <v>48.58</v>
      </c>
      <c r="K16">
        <f>MES_EOD!AK16+MES_EOD!AL16</f>
        <v>5</v>
      </c>
      <c r="L16">
        <f>NDMC_EOD!AK16+NDMC_EOD!AL16</f>
        <v>19.7</v>
      </c>
      <c r="M16">
        <f>TPDDL_EOD!AK16+TPDDL_EOD!AL16</f>
        <v>58.71</v>
      </c>
      <c r="N16">
        <f t="shared" si="0"/>
        <v>216.01</v>
      </c>
      <c r="O16" s="154">
        <f t="shared" si="1"/>
        <v>9.9999999999909051E-3</v>
      </c>
      <c r="P16">
        <v>84.02388963473912</v>
      </c>
      <c r="Q16">
        <v>48.582248969955089</v>
      </c>
      <c r="R16">
        <v>5.0002314707652422</v>
      </c>
      <c r="S16">
        <v>19.700911994815055</v>
      </c>
      <c r="T16">
        <v>58.712717929725471</v>
      </c>
      <c r="U16" s="156">
        <f t="shared" si="2"/>
        <v>216.01999999999995</v>
      </c>
      <c r="V16" s="154">
        <f t="shared" si="3"/>
        <v>0</v>
      </c>
      <c r="Y16">
        <f>BAWANA!AW16+BAWANA!AX16</f>
        <v>26.99</v>
      </c>
      <c r="Z16">
        <f>BAWANA!BD16+BAWANA!BE16</f>
        <v>26.99</v>
      </c>
      <c r="AA16">
        <f>BAWANA!X16+BAWANA!Y16</f>
        <v>26.99</v>
      </c>
      <c r="AB16">
        <f>BAWANA!AE16+BAWANA!AF16</f>
        <v>26.99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216.01999999999998</v>
      </c>
      <c r="E17">
        <f>BAWANA!AM17</f>
        <v>0</v>
      </c>
      <c r="F17">
        <f t="shared" si="4"/>
        <v>256</v>
      </c>
      <c r="G17">
        <f t="shared" si="5"/>
        <v>216.01999999999998</v>
      </c>
      <c r="H17" s="154"/>
      <c r="I17">
        <f>BRPL_EOD!AK17+BRPL_EOD!AL17</f>
        <v>84.02</v>
      </c>
      <c r="J17">
        <f>BYPL_EOD!AK17+BYPL_EOD!AL17</f>
        <v>48.58</v>
      </c>
      <c r="K17">
        <f>MES_EOD!AK17+MES_EOD!AL17</f>
        <v>5</v>
      </c>
      <c r="L17">
        <f>NDMC_EOD!AK17+NDMC_EOD!AL17</f>
        <v>19.7</v>
      </c>
      <c r="M17">
        <f>TPDDL_EOD!AK17+TPDDL_EOD!AL17</f>
        <v>58.71</v>
      </c>
      <c r="N17">
        <f t="shared" si="0"/>
        <v>216.01</v>
      </c>
      <c r="O17" s="154">
        <f t="shared" si="1"/>
        <v>9.9999999999909051E-3</v>
      </c>
      <c r="P17">
        <v>84.02388963473912</v>
      </c>
      <c r="Q17">
        <v>48.582248969955089</v>
      </c>
      <c r="R17">
        <v>5.0002314707652422</v>
      </c>
      <c r="S17">
        <v>19.700911994815055</v>
      </c>
      <c r="T17">
        <v>58.712717929725471</v>
      </c>
      <c r="U17" s="156">
        <f t="shared" si="2"/>
        <v>216.01999999999995</v>
      </c>
      <c r="V17" s="154">
        <f t="shared" si="3"/>
        <v>0</v>
      </c>
      <c r="Y17">
        <f>BAWANA!AW17+BAWANA!AX17</f>
        <v>26.99</v>
      </c>
      <c r="Z17">
        <f>BAWANA!BD17+BAWANA!BE17</f>
        <v>26.99</v>
      </c>
      <c r="AA17">
        <f>BAWANA!X17+BAWANA!Y17</f>
        <v>26.99</v>
      </c>
      <c r="AB17">
        <f>BAWANA!AE17+BAWANA!AF17</f>
        <v>26.99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216.01999999999998</v>
      </c>
      <c r="E18">
        <f>BAWANA!AM18</f>
        <v>0</v>
      </c>
      <c r="F18">
        <f t="shared" si="4"/>
        <v>256</v>
      </c>
      <c r="G18">
        <f t="shared" si="5"/>
        <v>216.01999999999998</v>
      </c>
      <c r="H18" s="154"/>
      <c r="I18">
        <f>BRPL_EOD!AK18+BRPL_EOD!AL18</f>
        <v>84.02</v>
      </c>
      <c r="J18">
        <f>BYPL_EOD!AK18+BYPL_EOD!AL18</f>
        <v>48.58</v>
      </c>
      <c r="K18">
        <f>MES_EOD!AK18+MES_EOD!AL18</f>
        <v>5</v>
      </c>
      <c r="L18">
        <f>NDMC_EOD!AK18+NDMC_EOD!AL18</f>
        <v>19.7</v>
      </c>
      <c r="M18">
        <f>TPDDL_EOD!AK18+TPDDL_EOD!AL18</f>
        <v>58.71</v>
      </c>
      <c r="N18">
        <f t="shared" si="0"/>
        <v>216.01</v>
      </c>
      <c r="O18" s="154">
        <f t="shared" si="1"/>
        <v>9.9999999999909051E-3</v>
      </c>
      <c r="P18">
        <v>84.02388963473912</v>
      </c>
      <c r="Q18">
        <v>48.582248969955089</v>
      </c>
      <c r="R18">
        <v>5.0002314707652422</v>
      </c>
      <c r="S18">
        <v>19.700911994815055</v>
      </c>
      <c r="T18">
        <v>58.712717929725471</v>
      </c>
      <c r="U18" s="156">
        <f t="shared" si="2"/>
        <v>216.01999999999995</v>
      </c>
      <c r="V18" s="154">
        <f t="shared" si="3"/>
        <v>0</v>
      </c>
      <c r="Y18">
        <f>BAWANA!AW18+BAWANA!AX18</f>
        <v>26.99</v>
      </c>
      <c r="Z18">
        <f>BAWANA!BD18+BAWANA!BE18</f>
        <v>26.99</v>
      </c>
      <c r="AA18">
        <f>BAWANA!X18+BAWANA!Y18</f>
        <v>26.99</v>
      </c>
      <c r="AB18">
        <f>BAWANA!AE18+BAWANA!AF18</f>
        <v>26.99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216.01999999999998</v>
      </c>
      <c r="E19">
        <f>BAWANA!AM19</f>
        <v>0</v>
      </c>
      <c r="F19">
        <f t="shared" si="4"/>
        <v>256</v>
      </c>
      <c r="G19">
        <f t="shared" si="5"/>
        <v>216.01999999999998</v>
      </c>
      <c r="H19" s="154"/>
      <c r="I19">
        <f>BRPL_EOD!AK19+BRPL_EOD!AL19</f>
        <v>84.02</v>
      </c>
      <c r="J19">
        <f>BYPL_EOD!AK19+BYPL_EOD!AL19</f>
        <v>48.58</v>
      </c>
      <c r="K19">
        <f>MES_EOD!AK19+MES_EOD!AL19</f>
        <v>5</v>
      </c>
      <c r="L19">
        <f>NDMC_EOD!AK19+NDMC_EOD!AL19</f>
        <v>19.7</v>
      </c>
      <c r="M19">
        <f>TPDDL_EOD!AK19+TPDDL_EOD!AL19</f>
        <v>58.71</v>
      </c>
      <c r="N19">
        <f t="shared" si="0"/>
        <v>216.01</v>
      </c>
      <c r="O19" s="154">
        <f t="shared" si="1"/>
        <v>9.9999999999909051E-3</v>
      </c>
      <c r="P19">
        <v>84.02388963473912</v>
      </c>
      <c r="Q19">
        <v>48.582248969955089</v>
      </c>
      <c r="R19">
        <v>5.0002314707652422</v>
      </c>
      <c r="S19">
        <v>19.700911994815055</v>
      </c>
      <c r="T19">
        <v>58.712717929725471</v>
      </c>
      <c r="U19" s="156">
        <f t="shared" si="2"/>
        <v>216.01999999999995</v>
      </c>
      <c r="V19" s="154">
        <f t="shared" si="3"/>
        <v>0</v>
      </c>
      <c r="Y19">
        <f>BAWANA!AW19+BAWANA!AX19</f>
        <v>26.99</v>
      </c>
      <c r="Z19">
        <f>BAWANA!BD19+BAWANA!BE19</f>
        <v>26.99</v>
      </c>
      <c r="AA19">
        <f>BAWANA!X19+BAWANA!Y19</f>
        <v>26.99</v>
      </c>
      <c r="AB19">
        <f>BAWANA!AE19+BAWANA!AF19</f>
        <v>26.99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216.01999999999998</v>
      </c>
      <c r="E20">
        <f>BAWANA!AM20</f>
        <v>0</v>
      </c>
      <c r="F20">
        <f t="shared" si="4"/>
        <v>256</v>
      </c>
      <c r="G20">
        <f t="shared" si="5"/>
        <v>216.01999999999998</v>
      </c>
      <c r="H20" s="154"/>
      <c r="I20">
        <f>BRPL_EOD!AK20+BRPL_EOD!AL20</f>
        <v>84.02</v>
      </c>
      <c r="J20">
        <f>BYPL_EOD!AK20+BYPL_EOD!AL20</f>
        <v>48.58</v>
      </c>
      <c r="K20">
        <f>MES_EOD!AK20+MES_EOD!AL20</f>
        <v>5</v>
      </c>
      <c r="L20">
        <f>NDMC_EOD!AK20+NDMC_EOD!AL20</f>
        <v>19.7</v>
      </c>
      <c r="M20">
        <f>TPDDL_EOD!AK20+TPDDL_EOD!AL20</f>
        <v>58.71</v>
      </c>
      <c r="N20">
        <f t="shared" si="0"/>
        <v>216.01</v>
      </c>
      <c r="O20" s="154">
        <f t="shared" si="1"/>
        <v>9.9999999999909051E-3</v>
      </c>
      <c r="P20">
        <v>84.02388963473912</v>
      </c>
      <c r="Q20">
        <v>48.582248969955089</v>
      </c>
      <c r="R20">
        <v>5.0002314707652422</v>
      </c>
      <c r="S20">
        <v>19.700911994815055</v>
      </c>
      <c r="T20">
        <v>58.712717929725471</v>
      </c>
      <c r="U20" s="156">
        <f t="shared" si="2"/>
        <v>216.01999999999995</v>
      </c>
      <c r="V20" s="154">
        <f t="shared" si="3"/>
        <v>0</v>
      </c>
      <c r="Y20">
        <f>BAWANA!AW20+BAWANA!AX20</f>
        <v>26.99</v>
      </c>
      <c r="Z20">
        <f>BAWANA!BD20+BAWANA!BE20</f>
        <v>26.99</v>
      </c>
      <c r="AA20">
        <f>BAWANA!X20+BAWANA!Y20</f>
        <v>26.99</v>
      </c>
      <c r="AB20">
        <f>BAWANA!AE20+BAWANA!AF20</f>
        <v>26.99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216.01999999999998</v>
      </c>
      <c r="E21">
        <f>BAWANA!AM21</f>
        <v>0</v>
      </c>
      <c r="F21">
        <f t="shared" si="4"/>
        <v>256</v>
      </c>
      <c r="G21">
        <f t="shared" si="5"/>
        <v>216.01999999999998</v>
      </c>
      <c r="H21" s="154"/>
      <c r="I21">
        <f>BRPL_EOD!AK21+BRPL_EOD!AL21</f>
        <v>84.02</v>
      </c>
      <c r="J21">
        <f>BYPL_EOD!AK21+BYPL_EOD!AL21</f>
        <v>48.58</v>
      </c>
      <c r="K21">
        <f>MES_EOD!AK21+MES_EOD!AL21</f>
        <v>5</v>
      </c>
      <c r="L21">
        <f>NDMC_EOD!AK21+NDMC_EOD!AL21</f>
        <v>19.7</v>
      </c>
      <c r="M21">
        <f>TPDDL_EOD!AK21+TPDDL_EOD!AL21</f>
        <v>58.71</v>
      </c>
      <c r="N21">
        <f t="shared" si="0"/>
        <v>216.01</v>
      </c>
      <c r="O21" s="154">
        <f t="shared" si="1"/>
        <v>9.9999999999909051E-3</v>
      </c>
      <c r="P21">
        <v>84.02388963473912</v>
      </c>
      <c r="Q21">
        <v>48.582248969955089</v>
      </c>
      <c r="R21">
        <v>5.0002314707652422</v>
      </c>
      <c r="S21">
        <v>19.700911994815055</v>
      </c>
      <c r="T21">
        <v>58.712717929725471</v>
      </c>
      <c r="U21" s="156">
        <f t="shared" si="2"/>
        <v>216.01999999999995</v>
      </c>
      <c r="V21" s="154">
        <f t="shared" si="3"/>
        <v>0</v>
      </c>
      <c r="Y21">
        <f>BAWANA!AW21+BAWANA!AX21</f>
        <v>26.99</v>
      </c>
      <c r="Z21">
        <f>BAWANA!BD21+BAWANA!BE21</f>
        <v>26.99</v>
      </c>
      <c r="AA21">
        <f>BAWANA!X21+BAWANA!Y21</f>
        <v>26.99</v>
      </c>
      <c r="AB21">
        <f>BAWANA!AE21+BAWANA!AF21</f>
        <v>26.99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216.01999999999998</v>
      </c>
      <c r="E22">
        <f>BAWANA!AM22</f>
        <v>0</v>
      </c>
      <c r="F22">
        <f t="shared" si="4"/>
        <v>256</v>
      </c>
      <c r="G22">
        <f t="shared" si="5"/>
        <v>216.01999999999998</v>
      </c>
      <c r="H22" s="154"/>
      <c r="I22">
        <f>BRPL_EOD!AK22+BRPL_EOD!AL22</f>
        <v>84.02</v>
      </c>
      <c r="J22">
        <f>BYPL_EOD!AK22+BYPL_EOD!AL22</f>
        <v>48.58</v>
      </c>
      <c r="K22">
        <f>MES_EOD!AK22+MES_EOD!AL22</f>
        <v>5</v>
      </c>
      <c r="L22">
        <f>NDMC_EOD!AK22+NDMC_EOD!AL22</f>
        <v>19.7</v>
      </c>
      <c r="M22">
        <f>TPDDL_EOD!AK22+TPDDL_EOD!AL22</f>
        <v>58.71</v>
      </c>
      <c r="N22">
        <f t="shared" si="0"/>
        <v>216.01</v>
      </c>
      <c r="O22" s="154">
        <f t="shared" si="1"/>
        <v>9.9999999999909051E-3</v>
      </c>
      <c r="P22">
        <v>84.02388963473912</v>
      </c>
      <c r="Q22">
        <v>48.582248969955089</v>
      </c>
      <c r="R22">
        <v>5.0002314707652422</v>
      </c>
      <c r="S22">
        <v>19.700911994815055</v>
      </c>
      <c r="T22">
        <v>58.712717929725471</v>
      </c>
      <c r="U22" s="156">
        <f t="shared" si="2"/>
        <v>216.01999999999995</v>
      </c>
      <c r="V22" s="154">
        <f t="shared" si="3"/>
        <v>0</v>
      </c>
      <c r="Y22">
        <f>BAWANA!AW22+BAWANA!AX22</f>
        <v>26.99</v>
      </c>
      <c r="Z22">
        <f>BAWANA!BD22+BAWANA!BE22</f>
        <v>26.99</v>
      </c>
      <c r="AA22">
        <f>BAWANA!X22+BAWANA!Y22</f>
        <v>26.99</v>
      </c>
      <c r="AB22">
        <f>BAWANA!AE22+BAWANA!AF22</f>
        <v>26.99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216.38</v>
      </c>
      <c r="E23">
        <f>BAWANA!AM23</f>
        <v>0</v>
      </c>
      <c r="F23">
        <f t="shared" si="4"/>
        <v>256</v>
      </c>
      <c r="G23">
        <f t="shared" si="5"/>
        <v>216.38</v>
      </c>
      <c r="H23" s="154"/>
      <c r="I23">
        <f>BRPL_EOD!AK23+BRPL_EOD!AL23</f>
        <v>83.47</v>
      </c>
      <c r="J23">
        <f>BYPL_EOD!AK23+BYPL_EOD!AL23</f>
        <v>50</v>
      </c>
      <c r="K23">
        <f>MES_EOD!AK23+MES_EOD!AL23</f>
        <v>5</v>
      </c>
      <c r="L23">
        <f>NDMC_EOD!AK23+NDMC_EOD!AL23</f>
        <v>19.57</v>
      </c>
      <c r="M23">
        <f>TPDDL_EOD!AK23+TPDDL_EOD!AL23</f>
        <v>58.32</v>
      </c>
      <c r="N23">
        <f t="shared" si="0"/>
        <v>216.35999999999999</v>
      </c>
      <c r="O23" s="154">
        <f t="shared" si="1"/>
        <v>2.0000000000010232E-2</v>
      </c>
      <c r="P23">
        <v>83.477715843963765</v>
      </c>
      <c r="Q23">
        <v>50.004621926418935</v>
      </c>
      <c r="R23">
        <v>5.0004621926418933</v>
      </c>
      <c r="S23">
        <v>19.57180902200037</v>
      </c>
      <c r="T23">
        <v>58.325391014975047</v>
      </c>
      <c r="U23" s="156">
        <f t="shared" si="2"/>
        <v>216.38</v>
      </c>
      <c r="V23" s="154">
        <f t="shared" si="3"/>
        <v>0</v>
      </c>
      <c r="Y23">
        <f>BAWANA!AW23+BAWANA!AX23</f>
        <v>26.81</v>
      </c>
      <c r="Z23">
        <f>BAWANA!BD23+BAWANA!BE23</f>
        <v>26.81</v>
      </c>
      <c r="AA23">
        <f>BAWANA!X23+BAWANA!Y23</f>
        <v>26.81</v>
      </c>
      <c r="AB23">
        <f>BAWANA!AE23+BAWANA!AF23</f>
        <v>26.81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216.38</v>
      </c>
      <c r="E24">
        <f>BAWANA!AM24</f>
        <v>0</v>
      </c>
      <c r="F24">
        <f t="shared" si="4"/>
        <v>256</v>
      </c>
      <c r="G24">
        <f t="shared" si="5"/>
        <v>216.38</v>
      </c>
      <c r="H24" s="154"/>
      <c r="I24">
        <f>BRPL_EOD!AK24+BRPL_EOD!AL24</f>
        <v>83.47</v>
      </c>
      <c r="J24">
        <f>BYPL_EOD!AK24+BYPL_EOD!AL24</f>
        <v>50</v>
      </c>
      <c r="K24">
        <f>MES_EOD!AK24+MES_EOD!AL24</f>
        <v>5</v>
      </c>
      <c r="L24">
        <f>NDMC_EOD!AK24+NDMC_EOD!AL24</f>
        <v>19.57</v>
      </c>
      <c r="M24">
        <f>TPDDL_EOD!AK24+TPDDL_EOD!AL24</f>
        <v>58.32</v>
      </c>
      <c r="N24">
        <f t="shared" si="0"/>
        <v>216.35999999999999</v>
      </c>
      <c r="O24" s="154">
        <f t="shared" si="1"/>
        <v>2.0000000000010232E-2</v>
      </c>
      <c r="P24">
        <v>83.477715843963765</v>
      </c>
      <c r="Q24">
        <v>50.004621926418935</v>
      </c>
      <c r="R24">
        <v>5.0004621926418933</v>
      </c>
      <c r="S24">
        <v>19.57180902200037</v>
      </c>
      <c r="T24">
        <v>58.325391014975047</v>
      </c>
      <c r="U24" s="156">
        <f t="shared" si="2"/>
        <v>216.38</v>
      </c>
      <c r="V24" s="154">
        <f t="shared" si="3"/>
        <v>0</v>
      </c>
      <c r="Y24">
        <f>BAWANA!AW24+BAWANA!AX24</f>
        <v>26.81</v>
      </c>
      <c r="Z24">
        <f>BAWANA!BD24+BAWANA!BE24</f>
        <v>26.81</v>
      </c>
      <c r="AA24">
        <f>BAWANA!X24+BAWANA!Y24</f>
        <v>26.81</v>
      </c>
      <c r="AB24">
        <f>BAWANA!AE24+BAWANA!AF24</f>
        <v>26.81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216.38</v>
      </c>
      <c r="E25">
        <f>BAWANA!AM25</f>
        <v>0</v>
      </c>
      <c r="F25">
        <f t="shared" si="4"/>
        <v>256</v>
      </c>
      <c r="G25">
        <f t="shared" si="5"/>
        <v>216.38</v>
      </c>
      <c r="H25" s="154"/>
      <c r="I25">
        <f>BRPL_EOD!AK25+BRPL_EOD!AL25</f>
        <v>83.47</v>
      </c>
      <c r="J25">
        <f>BYPL_EOD!AK25+BYPL_EOD!AL25</f>
        <v>50</v>
      </c>
      <c r="K25">
        <f>MES_EOD!AK25+MES_EOD!AL25</f>
        <v>5</v>
      </c>
      <c r="L25">
        <f>NDMC_EOD!AK25+NDMC_EOD!AL25</f>
        <v>19.57</v>
      </c>
      <c r="M25">
        <f>TPDDL_EOD!AK25+TPDDL_EOD!AL25</f>
        <v>58.32</v>
      </c>
      <c r="N25">
        <f t="shared" si="0"/>
        <v>216.35999999999999</v>
      </c>
      <c r="O25" s="154">
        <f t="shared" si="1"/>
        <v>2.0000000000010232E-2</v>
      </c>
      <c r="P25">
        <v>83.477715843963765</v>
      </c>
      <c r="Q25">
        <v>50.004621926418935</v>
      </c>
      <c r="R25">
        <v>5.0004621926418933</v>
      </c>
      <c r="S25">
        <v>19.57180902200037</v>
      </c>
      <c r="T25">
        <v>58.325391014975047</v>
      </c>
      <c r="U25" s="156">
        <f t="shared" si="2"/>
        <v>216.38</v>
      </c>
      <c r="V25" s="154">
        <f t="shared" si="3"/>
        <v>0</v>
      </c>
      <c r="Y25">
        <f>BAWANA!AW25+BAWANA!AX25</f>
        <v>26.81</v>
      </c>
      <c r="Z25">
        <f>BAWANA!BD25+BAWANA!BE25</f>
        <v>26.81</v>
      </c>
      <c r="AA25">
        <f>BAWANA!X25+BAWANA!Y25</f>
        <v>26.81</v>
      </c>
      <c r="AB25">
        <f>BAWANA!AE25+BAWANA!AF25</f>
        <v>26.81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216.38</v>
      </c>
      <c r="E26">
        <f>BAWANA!AM26</f>
        <v>0</v>
      </c>
      <c r="F26">
        <f t="shared" si="4"/>
        <v>256</v>
      </c>
      <c r="G26">
        <f t="shared" si="5"/>
        <v>216.38</v>
      </c>
      <c r="H26" s="154"/>
      <c r="I26">
        <f>BRPL_EOD!AK26+BRPL_EOD!AL26</f>
        <v>83.47</v>
      </c>
      <c r="J26">
        <f>BYPL_EOD!AK26+BYPL_EOD!AL26</f>
        <v>50</v>
      </c>
      <c r="K26">
        <f>MES_EOD!AK26+MES_EOD!AL26</f>
        <v>5</v>
      </c>
      <c r="L26">
        <f>NDMC_EOD!AK26+NDMC_EOD!AL26</f>
        <v>19.57</v>
      </c>
      <c r="M26">
        <f>TPDDL_EOD!AK26+TPDDL_EOD!AL26</f>
        <v>58.32</v>
      </c>
      <c r="N26">
        <f t="shared" si="0"/>
        <v>216.35999999999999</v>
      </c>
      <c r="O26" s="154">
        <f t="shared" si="1"/>
        <v>2.0000000000010232E-2</v>
      </c>
      <c r="P26">
        <v>83.477715843963765</v>
      </c>
      <c r="Q26">
        <v>50.004621926418935</v>
      </c>
      <c r="R26">
        <v>5.0004621926418933</v>
      </c>
      <c r="S26">
        <v>19.57180902200037</v>
      </c>
      <c r="T26">
        <v>58.325391014975047</v>
      </c>
      <c r="U26" s="156">
        <f t="shared" si="2"/>
        <v>216.38</v>
      </c>
      <c r="V26" s="154">
        <f t="shared" si="3"/>
        <v>0</v>
      </c>
      <c r="Y26">
        <f>BAWANA!AW26+BAWANA!AX26</f>
        <v>26.81</v>
      </c>
      <c r="Z26">
        <f>BAWANA!BD26+BAWANA!BE26</f>
        <v>26.81</v>
      </c>
      <c r="AA26">
        <f>BAWANA!X26+BAWANA!Y26</f>
        <v>26.81</v>
      </c>
      <c r="AB26">
        <f>BAWANA!AE26+BAWANA!AF26</f>
        <v>26.81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220.24</v>
      </c>
      <c r="E27">
        <f>BAWANA!AM27</f>
        <v>0</v>
      </c>
      <c r="F27">
        <f t="shared" si="4"/>
        <v>256</v>
      </c>
      <c r="G27">
        <f t="shared" si="5"/>
        <v>220.24</v>
      </c>
      <c r="H27" s="154"/>
      <c r="I27">
        <f>BRPL_EOD!AK27+BRPL_EOD!AL27</f>
        <v>77.47</v>
      </c>
      <c r="J27">
        <f>BYPL_EOD!AK27+BYPL_EOD!AL27</f>
        <v>50</v>
      </c>
      <c r="K27">
        <f>MES_EOD!AK27+MES_EOD!AL27</f>
        <v>5</v>
      </c>
      <c r="L27">
        <f>NDMC_EOD!AK27+NDMC_EOD!AL27</f>
        <v>18.170000000000002</v>
      </c>
      <c r="M27">
        <f>TPDDL_EOD!AK27+TPDDL_EOD!AL27</f>
        <v>69.599999999999994</v>
      </c>
      <c r="N27">
        <f t="shared" si="0"/>
        <v>220.23999999999998</v>
      </c>
      <c r="O27" s="154">
        <f t="shared" si="1"/>
        <v>0</v>
      </c>
      <c r="P27">
        <v>77.470000000000013</v>
      </c>
      <c r="Q27">
        <v>50.000000000000007</v>
      </c>
      <c r="R27">
        <v>5.0000000000000009</v>
      </c>
      <c r="S27">
        <v>18.170000000000005</v>
      </c>
      <c r="T27">
        <v>69.600000000000009</v>
      </c>
      <c r="U27" s="156">
        <f t="shared" si="2"/>
        <v>220.24000000000007</v>
      </c>
      <c r="V27" s="154">
        <f t="shared" si="3"/>
        <v>0</v>
      </c>
      <c r="Y27">
        <f>BAWANA!AW27+BAWANA!AX27</f>
        <v>24.88</v>
      </c>
      <c r="Z27">
        <f>BAWANA!BD27+BAWANA!BE27</f>
        <v>24.88</v>
      </c>
      <c r="AA27">
        <f>BAWANA!X27+BAWANA!Y27</f>
        <v>24.88</v>
      </c>
      <c r="AB27">
        <f>BAWANA!AE27+BAWANA!AF27</f>
        <v>24.88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220.24</v>
      </c>
      <c r="E28">
        <f>BAWANA!AM28</f>
        <v>0</v>
      </c>
      <c r="F28">
        <f t="shared" si="4"/>
        <v>256</v>
      </c>
      <c r="G28">
        <f t="shared" si="5"/>
        <v>220.24</v>
      </c>
      <c r="H28" s="154"/>
      <c r="I28">
        <f>BRPL_EOD!AK28+BRPL_EOD!AL28</f>
        <v>77.47</v>
      </c>
      <c r="J28">
        <f>BYPL_EOD!AK28+BYPL_EOD!AL28</f>
        <v>50</v>
      </c>
      <c r="K28">
        <f>MES_EOD!AK28+MES_EOD!AL28</f>
        <v>5</v>
      </c>
      <c r="L28">
        <f>NDMC_EOD!AK28+NDMC_EOD!AL28</f>
        <v>18.170000000000002</v>
      </c>
      <c r="M28">
        <f>TPDDL_EOD!AK28+TPDDL_EOD!AL28</f>
        <v>69.599999999999994</v>
      </c>
      <c r="N28">
        <f t="shared" si="0"/>
        <v>220.23999999999998</v>
      </c>
      <c r="O28" s="154">
        <f t="shared" si="1"/>
        <v>0</v>
      </c>
      <c r="P28">
        <v>77.470000000000013</v>
      </c>
      <c r="Q28">
        <v>50.000000000000007</v>
      </c>
      <c r="R28">
        <v>5.0000000000000009</v>
      </c>
      <c r="S28">
        <v>18.170000000000005</v>
      </c>
      <c r="T28">
        <v>69.600000000000009</v>
      </c>
      <c r="U28" s="156">
        <f t="shared" si="2"/>
        <v>220.24000000000007</v>
      </c>
      <c r="V28" s="154">
        <f t="shared" si="3"/>
        <v>0</v>
      </c>
      <c r="Y28">
        <f>BAWANA!AW28+BAWANA!AX28</f>
        <v>24.88</v>
      </c>
      <c r="Z28">
        <f>BAWANA!BD28+BAWANA!BE28</f>
        <v>24.88</v>
      </c>
      <c r="AA28">
        <f>BAWANA!X28+BAWANA!Y28</f>
        <v>24.88</v>
      </c>
      <c r="AB28">
        <f>BAWANA!AE28+BAWANA!AF28</f>
        <v>24.88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222.60000000000002</v>
      </c>
      <c r="E29">
        <f>BAWANA!AM29</f>
        <v>0</v>
      </c>
      <c r="F29">
        <f t="shared" si="4"/>
        <v>256</v>
      </c>
      <c r="G29">
        <f t="shared" si="5"/>
        <v>222.60000000000002</v>
      </c>
      <c r="H29" s="154"/>
      <c r="I29">
        <f>BRPL_EOD!AK29+BRPL_EOD!AL29</f>
        <v>75</v>
      </c>
      <c r="J29">
        <f>BYPL_EOD!AK29+BYPL_EOD!AL29</f>
        <v>55</v>
      </c>
      <c r="K29">
        <f>MES_EOD!AK29+MES_EOD!AL29</f>
        <v>5</v>
      </c>
      <c r="L29">
        <f>NDMC_EOD!AK29+NDMC_EOD!AL29</f>
        <v>18</v>
      </c>
      <c r="M29">
        <f>TPDDL_EOD!AK29+TPDDL_EOD!AL29</f>
        <v>69.599999999999994</v>
      </c>
      <c r="N29">
        <f t="shared" si="0"/>
        <v>222.6</v>
      </c>
      <c r="O29" s="154">
        <f t="shared" si="1"/>
        <v>0</v>
      </c>
      <c r="P29">
        <v>75.000000000000014</v>
      </c>
      <c r="Q29">
        <v>55.000000000000007</v>
      </c>
      <c r="R29">
        <v>5.0000000000000009</v>
      </c>
      <c r="S29">
        <v>18.000000000000004</v>
      </c>
      <c r="T29">
        <v>69.600000000000009</v>
      </c>
      <c r="U29" s="156">
        <f t="shared" si="2"/>
        <v>222.60000000000002</v>
      </c>
      <c r="V29" s="154">
        <f t="shared" si="3"/>
        <v>0</v>
      </c>
      <c r="Y29">
        <f>BAWANA!AW29+BAWANA!AX29</f>
        <v>23.7</v>
      </c>
      <c r="Z29">
        <f>BAWANA!BD29+BAWANA!BE29</f>
        <v>23.7</v>
      </c>
      <c r="AA29">
        <f>BAWANA!X29+BAWANA!Y29</f>
        <v>23.7</v>
      </c>
      <c r="AB29">
        <f>BAWANA!AE29+BAWANA!AF29</f>
        <v>23.7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222.60000000000002</v>
      </c>
      <c r="E30">
        <f>BAWANA!AM30</f>
        <v>0</v>
      </c>
      <c r="F30">
        <f t="shared" si="4"/>
        <v>256</v>
      </c>
      <c r="G30">
        <f t="shared" si="5"/>
        <v>222.60000000000002</v>
      </c>
      <c r="H30" s="154"/>
      <c r="I30">
        <f>BRPL_EOD!AK30+BRPL_EOD!AL30</f>
        <v>75</v>
      </c>
      <c r="J30">
        <f>BYPL_EOD!AK30+BYPL_EOD!AL30</f>
        <v>55</v>
      </c>
      <c r="K30">
        <f>MES_EOD!AK30+MES_EOD!AL30</f>
        <v>5</v>
      </c>
      <c r="L30">
        <f>NDMC_EOD!AK30+NDMC_EOD!AL30</f>
        <v>18</v>
      </c>
      <c r="M30">
        <f>TPDDL_EOD!AK30+TPDDL_EOD!AL30</f>
        <v>69.599999999999994</v>
      </c>
      <c r="N30">
        <f t="shared" si="0"/>
        <v>222.6</v>
      </c>
      <c r="O30" s="154">
        <f t="shared" si="1"/>
        <v>0</v>
      </c>
      <c r="P30">
        <v>75.000000000000014</v>
      </c>
      <c r="Q30">
        <v>55.000000000000007</v>
      </c>
      <c r="R30">
        <v>5.0000000000000009</v>
      </c>
      <c r="S30">
        <v>18.000000000000004</v>
      </c>
      <c r="T30">
        <v>69.600000000000009</v>
      </c>
      <c r="U30" s="156">
        <f t="shared" si="2"/>
        <v>222.60000000000002</v>
      </c>
      <c r="V30" s="154">
        <f t="shared" si="3"/>
        <v>0</v>
      </c>
      <c r="Y30">
        <f>BAWANA!AW30+BAWANA!AX30</f>
        <v>23.7</v>
      </c>
      <c r="Z30">
        <f>BAWANA!BD30+BAWANA!BE30</f>
        <v>23.7</v>
      </c>
      <c r="AA30">
        <f>BAWANA!X30+BAWANA!Y30</f>
        <v>23.7</v>
      </c>
      <c r="AB30">
        <f>BAWANA!AE30+BAWANA!AF30</f>
        <v>23.7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222.60000000000002</v>
      </c>
      <c r="E31">
        <f>BAWANA!AM31</f>
        <v>0</v>
      </c>
      <c r="F31">
        <f t="shared" si="4"/>
        <v>256</v>
      </c>
      <c r="G31">
        <f t="shared" si="5"/>
        <v>222.60000000000002</v>
      </c>
      <c r="H31" s="154"/>
      <c r="I31">
        <f>BRPL_EOD!AK31+BRPL_EOD!AL31</f>
        <v>75</v>
      </c>
      <c r="J31">
        <f>BYPL_EOD!AK31+BYPL_EOD!AL31</f>
        <v>55</v>
      </c>
      <c r="K31">
        <f>MES_EOD!AK31+MES_EOD!AL31</f>
        <v>5</v>
      </c>
      <c r="L31">
        <f>NDMC_EOD!AK31+NDMC_EOD!AL31</f>
        <v>18</v>
      </c>
      <c r="M31">
        <f>TPDDL_EOD!AK31+TPDDL_EOD!AL31</f>
        <v>69.599999999999994</v>
      </c>
      <c r="N31">
        <f t="shared" si="0"/>
        <v>222.6</v>
      </c>
      <c r="O31" s="154">
        <f t="shared" si="1"/>
        <v>0</v>
      </c>
      <c r="P31">
        <v>75.000000000000014</v>
      </c>
      <c r="Q31">
        <v>55.000000000000007</v>
      </c>
      <c r="R31">
        <v>5.0000000000000009</v>
      </c>
      <c r="S31">
        <v>18.000000000000004</v>
      </c>
      <c r="T31">
        <v>69.600000000000009</v>
      </c>
      <c r="U31" s="156">
        <f t="shared" si="2"/>
        <v>222.60000000000002</v>
      </c>
      <c r="V31" s="154">
        <f t="shared" si="3"/>
        <v>0</v>
      </c>
      <c r="Y31">
        <f>BAWANA!AW31+BAWANA!AX31</f>
        <v>23.7</v>
      </c>
      <c r="Z31">
        <f>BAWANA!BD31+BAWANA!BE31</f>
        <v>23.7</v>
      </c>
      <c r="AA31">
        <f>BAWANA!X31+BAWANA!Y31</f>
        <v>23.7</v>
      </c>
      <c r="AB31">
        <f>BAWANA!AE31+BAWANA!AF31</f>
        <v>23.7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222.60000000000002</v>
      </c>
      <c r="E32">
        <f>BAWANA!AM32</f>
        <v>0</v>
      </c>
      <c r="F32">
        <f t="shared" si="4"/>
        <v>256</v>
      </c>
      <c r="G32">
        <f t="shared" si="5"/>
        <v>222.60000000000002</v>
      </c>
      <c r="H32" s="154"/>
      <c r="I32">
        <f>BRPL_EOD!AK32+BRPL_EOD!AL32</f>
        <v>75</v>
      </c>
      <c r="J32">
        <f>BYPL_EOD!AK32+BYPL_EOD!AL32</f>
        <v>55</v>
      </c>
      <c r="K32">
        <f>MES_EOD!AK32+MES_EOD!AL32</f>
        <v>5</v>
      </c>
      <c r="L32">
        <f>NDMC_EOD!AK32+NDMC_EOD!AL32</f>
        <v>18</v>
      </c>
      <c r="M32">
        <f>TPDDL_EOD!AK32+TPDDL_EOD!AL32</f>
        <v>69.599999999999994</v>
      </c>
      <c r="N32">
        <f t="shared" si="0"/>
        <v>222.6</v>
      </c>
      <c r="O32" s="154">
        <f t="shared" si="1"/>
        <v>0</v>
      </c>
      <c r="P32">
        <v>75.000000000000014</v>
      </c>
      <c r="Q32">
        <v>55.000000000000007</v>
      </c>
      <c r="R32">
        <v>5.0000000000000009</v>
      </c>
      <c r="S32">
        <v>18.000000000000004</v>
      </c>
      <c r="T32">
        <v>69.600000000000009</v>
      </c>
      <c r="U32" s="156">
        <f t="shared" si="2"/>
        <v>222.60000000000002</v>
      </c>
      <c r="V32" s="154">
        <f t="shared" si="3"/>
        <v>0</v>
      </c>
      <c r="Y32">
        <f>BAWANA!AW32+BAWANA!AX32</f>
        <v>23.7</v>
      </c>
      <c r="Z32">
        <f>BAWANA!BD32+BAWANA!BE32</f>
        <v>23.7</v>
      </c>
      <c r="AA32">
        <f>BAWANA!X32+BAWANA!Y32</f>
        <v>23.7</v>
      </c>
      <c r="AB32">
        <f>BAWANA!AE32+BAWANA!AF32</f>
        <v>23.7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247.22000000000003</v>
      </c>
      <c r="E33">
        <f>BAWANA!AM33</f>
        <v>0</v>
      </c>
      <c r="F33">
        <f t="shared" si="4"/>
        <v>256</v>
      </c>
      <c r="G33">
        <f t="shared" si="5"/>
        <v>247.22000000000003</v>
      </c>
      <c r="H33" s="154"/>
      <c r="I33">
        <f>BRPL_EOD!AK33+BRPL_EOD!AL33</f>
        <v>99.62</v>
      </c>
      <c r="J33">
        <f>BYPL_EOD!AK33+BYPL_EOD!AL33</f>
        <v>55</v>
      </c>
      <c r="K33">
        <f>MES_EOD!AK33+MES_EOD!AL33</f>
        <v>5</v>
      </c>
      <c r="L33">
        <f>NDMC_EOD!AK33+NDMC_EOD!AL33</f>
        <v>18</v>
      </c>
      <c r="M33">
        <f>TPDDL_EOD!AK33+TPDDL_EOD!AL33</f>
        <v>69.599999999999994</v>
      </c>
      <c r="N33">
        <f t="shared" si="0"/>
        <v>247.22</v>
      </c>
      <c r="O33" s="154">
        <f t="shared" si="1"/>
        <v>0</v>
      </c>
      <c r="P33">
        <v>99.620000000000019</v>
      </c>
      <c r="Q33">
        <v>55.000000000000007</v>
      </c>
      <c r="R33">
        <v>5.0000000000000009</v>
      </c>
      <c r="S33">
        <v>18.000000000000004</v>
      </c>
      <c r="T33">
        <v>69.600000000000009</v>
      </c>
      <c r="U33" s="156">
        <f t="shared" si="2"/>
        <v>247.22000000000003</v>
      </c>
      <c r="V33" s="154">
        <f t="shared" si="3"/>
        <v>0</v>
      </c>
      <c r="Y33">
        <f>BAWANA!AW33+BAWANA!AX33</f>
        <v>11.39</v>
      </c>
      <c r="Z33">
        <f>BAWANA!BD33+BAWANA!BE33</f>
        <v>11.39</v>
      </c>
      <c r="AA33">
        <f>BAWANA!X33+BAWANA!Y33</f>
        <v>11.39</v>
      </c>
      <c r="AB33">
        <f>BAWANA!AE33+BAWANA!AF33</f>
        <v>11.39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247.22000000000003</v>
      </c>
      <c r="E34">
        <f>BAWANA!AM34</f>
        <v>0</v>
      </c>
      <c r="F34">
        <f t="shared" si="4"/>
        <v>256</v>
      </c>
      <c r="G34">
        <f t="shared" si="5"/>
        <v>247.22000000000003</v>
      </c>
      <c r="H34" s="154"/>
      <c r="I34">
        <f>BRPL_EOD!AK34+BRPL_EOD!AL34</f>
        <v>99.62</v>
      </c>
      <c r="J34">
        <f>BYPL_EOD!AK34+BYPL_EOD!AL34</f>
        <v>55</v>
      </c>
      <c r="K34">
        <f>MES_EOD!AK34+MES_EOD!AL34</f>
        <v>5</v>
      </c>
      <c r="L34">
        <f>NDMC_EOD!AK34+NDMC_EOD!AL34</f>
        <v>18</v>
      </c>
      <c r="M34">
        <f>TPDDL_EOD!AK34+TPDDL_EOD!AL34</f>
        <v>69.599999999999994</v>
      </c>
      <c r="N34">
        <f t="shared" si="0"/>
        <v>247.22</v>
      </c>
      <c r="O34" s="154">
        <f t="shared" si="1"/>
        <v>0</v>
      </c>
      <c r="P34">
        <v>99.620000000000019</v>
      </c>
      <c r="Q34">
        <v>55.000000000000007</v>
      </c>
      <c r="R34">
        <v>5.0000000000000009</v>
      </c>
      <c r="S34">
        <v>18.000000000000004</v>
      </c>
      <c r="T34">
        <v>69.600000000000009</v>
      </c>
      <c r="U34" s="156">
        <f t="shared" si="2"/>
        <v>247.22000000000003</v>
      </c>
      <c r="V34" s="154">
        <f t="shared" si="3"/>
        <v>0</v>
      </c>
      <c r="Y34">
        <f>BAWANA!AW34+BAWANA!AX34</f>
        <v>11.39</v>
      </c>
      <c r="Z34">
        <f>BAWANA!BD34+BAWANA!BE34</f>
        <v>11.39</v>
      </c>
      <c r="AA34">
        <f>BAWANA!X34+BAWANA!Y34</f>
        <v>11.39</v>
      </c>
      <c r="AB34">
        <f>BAWANA!AE34+BAWANA!AF34</f>
        <v>11.39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247.22000000000003</v>
      </c>
      <c r="E35">
        <f>BAWANA!AM35</f>
        <v>0</v>
      </c>
      <c r="F35">
        <f t="shared" si="4"/>
        <v>256</v>
      </c>
      <c r="G35">
        <f t="shared" si="5"/>
        <v>247.22000000000003</v>
      </c>
      <c r="H35" s="154"/>
      <c r="I35">
        <f>BRPL_EOD!AK35+BRPL_EOD!AL35</f>
        <v>99.62</v>
      </c>
      <c r="J35">
        <f>BYPL_EOD!AK35+BYPL_EOD!AL35</f>
        <v>55</v>
      </c>
      <c r="K35">
        <f>MES_EOD!AK35+MES_EOD!AL35</f>
        <v>5</v>
      </c>
      <c r="L35">
        <f>NDMC_EOD!AK35+NDMC_EOD!AL35</f>
        <v>18</v>
      </c>
      <c r="M35">
        <f>TPDDL_EOD!AK35+TPDDL_EOD!AL35</f>
        <v>69.599999999999994</v>
      </c>
      <c r="N35">
        <f t="shared" si="0"/>
        <v>247.22</v>
      </c>
      <c r="O35" s="154">
        <f t="shared" si="1"/>
        <v>0</v>
      </c>
      <c r="P35">
        <v>99.620000000000019</v>
      </c>
      <c r="Q35">
        <v>55.000000000000007</v>
      </c>
      <c r="R35">
        <v>5.0000000000000009</v>
      </c>
      <c r="S35">
        <v>18.000000000000004</v>
      </c>
      <c r="T35">
        <v>69.600000000000009</v>
      </c>
      <c r="U35" s="156">
        <f t="shared" si="2"/>
        <v>247.22000000000003</v>
      </c>
      <c r="V35" s="154">
        <f t="shared" si="3"/>
        <v>0</v>
      </c>
      <c r="Y35">
        <f>BAWANA!AW35+BAWANA!AX35</f>
        <v>11.39</v>
      </c>
      <c r="Z35">
        <f>BAWANA!BD35+BAWANA!BE35</f>
        <v>11.39</v>
      </c>
      <c r="AA35">
        <f>BAWANA!X35+BAWANA!Y35</f>
        <v>11.39</v>
      </c>
      <c r="AB35">
        <f>BAWANA!AE35+BAWANA!AF35</f>
        <v>11.39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227.60000000000002</v>
      </c>
      <c r="E36">
        <f>BAWANA!AM36</f>
        <v>0</v>
      </c>
      <c r="F36">
        <f t="shared" si="4"/>
        <v>256</v>
      </c>
      <c r="G36">
        <f t="shared" si="5"/>
        <v>227.60000000000002</v>
      </c>
      <c r="H36" s="154"/>
      <c r="I36">
        <f>BRPL_EOD!AK36+BRPL_EOD!AL36</f>
        <v>80</v>
      </c>
      <c r="J36">
        <f>BYPL_EOD!AK36+BYPL_EOD!AL36</f>
        <v>55</v>
      </c>
      <c r="K36">
        <f>MES_EOD!AK36+MES_EOD!AL36</f>
        <v>5</v>
      </c>
      <c r="L36">
        <f>NDMC_EOD!AK36+NDMC_EOD!AL36</f>
        <v>18</v>
      </c>
      <c r="M36">
        <f>TPDDL_EOD!AK36+TPDDL_EOD!AL36</f>
        <v>69.599999999999994</v>
      </c>
      <c r="N36">
        <f t="shared" si="0"/>
        <v>227.6</v>
      </c>
      <c r="O36" s="154">
        <f t="shared" si="1"/>
        <v>0</v>
      </c>
      <c r="P36">
        <v>80.000000000000014</v>
      </c>
      <c r="Q36">
        <v>55.000000000000007</v>
      </c>
      <c r="R36">
        <v>5.0000000000000009</v>
      </c>
      <c r="S36">
        <v>18.000000000000004</v>
      </c>
      <c r="T36">
        <v>69.600000000000009</v>
      </c>
      <c r="U36" s="156">
        <f t="shared" si="2"/>
        <v>227.60000000000002</v>
      </c>
      <c r="V36" s="154">
        <f t="shared" si="3"/>
        <v>0</v>
      </c>
      <c r="Y36">
        <f>BAWANA!AW36+BAWANA!AX36</f>
        <v>21.2</v>
      </c>
      <c r="Z36">
        <f>BAWANA!BD36+BAWANA!BE36</f>
        <v>21.2</v>
      </c>
      <c r="AA36">
        <f>BAWANA!X36+BAWANA!Y36</f>
        <v>21.2</v>
      </c>
      <c r="AB36">
        <f>BAWANA!AE36+BAWANA!AF36</f>
        <v>21.2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220.24</v>
      </c>
      <c r="E37">
        <f>BAWANA!AM37</f>
        <v>0</v>
      </c>
      <c r="F37">
        <f t="shared" si="4"/>
        <v>256</v>
      </c>
      <c r="G37">
        <f t="shared" si="5"/>
        <v>220.24</v>
      </c>
      <c r="H37" s="154"/>
      <c r="I37">
        <f>BRPL_EOD!AK37+BRPL_EOD!AL37</f>
        <v>77.47</v>
      </c>
      <c r="J37">
        <f>BYPL_EOD!AK37+BYPL_EOD!AL37</f>
        <v>50</v>
      </c>
      <c r="K37">
        <f>MES_EOD!AK37+MES_EOD!AL37</f>
        <v>5</v>
      </c>
      <c r="L37">
        <f>NDMC_EOD!AK37+NDMC_EOD!AL37</f>
        <v>18.16</v>
      </c>
      <c r="M37">
        <f>TPDDL_EOD!AK37+TPDDL_EOD!AL37</f>
        <v>69.599999999999994</v>
      </c>
      <c r="N37">
        <f t="shared" si="0"/>
        <v>220.23</v>
      </c>
      <c r="O37" s="154">
        <f t="shared" si="1"/>
        <v>1.0000000000019327E-2</v>
      </c>
      <c r="P37">
        <v>77.475475081818075</v>
      </c>
      <c r="Q37">
        <v>50.002941993133717</v>
      </c>
      <c r="R37">
        <v>5.0002998569143138</v>
      </c>
      <c r="S37">
        <v>18.161283068133901</v>
      </c>
      <c r="T37">
        <v>69.599999999999994</v>
      </c>
      <c r="U37" s="156">
        <f t="shared" si="2"/>
        <v>220.24</v>
      </c>
      <c r="V37" s="154">
        <f t="shared" si="3"/>
        <v>0</v>
      </c>
      <c r="Y37">
        <f>BAWANA!AW37+BAWANA!AX37</f>
        <v>24.88</v>
      </c>
      <c r="Z37">
        <f>BAWANA!BD37+BAWANA!BE37</f>
        <v>24.88</v>
      </c>
      <c r="AA37">
        <f>BAWANA!X37+BAWANA!Y37</f>
        <v>24.88</v>
      </c>
      <c r="AB37">
        <f>BAWANA!AE37+BAWANA!AF37</f>
        <v>24.88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220.24</v>
      </c>
      <c r="E38">
        <f>BAWANA!AM38</f>
        <v>0</v>
      </c>
      <c r="F38">
        <f t="shared" si="4"/>
        <v>256</v>
      </c>
      <c r="G38">
        <f t="shared" si="5"/>
        <v>220.24</v>
      </c>
      <c r="H38" s="154"/>
      <c r="I38">
        <f>BRPL_EOD!AK38+BRPL_EOD!AL38</f>
        <v>77.47</v>
      </c>
      <c r="J38">
        <f>BYPL_EOD!AK38+BYPL_EOD!AL38</f>
        <v>50</v>
      </c>
      <c r="K38">
        <f>MES_EOD!AK38+MES_EOD!AL38</f>
        <v>5</v>
      </c>
      <c r="L38">
        <f>NDMC_EOD!AK38+NDMC_EOD!AL38</f>
        <v>18.16</v>
      </c>
      <c r="M38">
        <f>TPDDL_EOD!AK38+TPDDL_EOD!AL38</f>
        <v>69.599999999999994</v>
      </c>
      <c r="N38">
        <f t="shared" si="0"/>
        <v>220.23</v>
      </c>
      <c r="O38" s="154">
        <f t="shared" si="1"/>
        <v>1.0000000000019327E-2</v>
      </c>
      <c r="P38">
        <v>77.475475081818075</v>
      </c>
      <c r="Q38">
        <v>50.002941993133717</v>
      </c>
      <c r="R38">
        <v>5.0002998569143138</v>
      </c>
      <c r="S38">
        <v>18.161283068133901</v>
      </c>
      <c r="T38">
        <v>69.599999999999994</v>
      </c>
      <c r="U38" s="156">
        <f t="shared" si="2"/>
        <v>220.24</v>
      </c>
      <c r="V38" s="154">
        <f t="shared" si="3"/>
        <v>0</v>
      </c>
      <c r="Y38">
        <f>BAWANA!AW38+BAWANA!AX38</f>
        <v>24.88</v>
      </c>
      <c r="Z38">
        <f>BAWANA!BD38+BAWANA!BE38</f>
        <v>24.88</v>
      </c>
      <c r="AA38">
        <f>BAWANA!X38+BAWANA!Y38</f>
        <v>24.88</v>
      </c>
      <c r="AB38">
        <f>BAWANA!AE38+BAWANA!AF38</f>
        <v>24.88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220.07</v>
      </c>
      <c r="E39">
        <f>BAWANA!AM39</f>
        <v>0</v>
      </c>
      <c r="F39">
        <f t="shared" si="4"/>
        <v>256</v>
      </c>
      <c r="G39">
        <f t="shared" si="5"/>
        <v>220.07</v>
      </c>
      <c r="H39" s="154"/>
      <c r="I39">
        <f>BRPL_EOD!AK39+BRPL_EOD!AL39</f>
        <v>77.47</v>
      </c>
      <c r="J39">
        <f>BYPL_EOD!AK39+BYPL_EOD!AL39</f>
        <v>50</v>
      </c>
      <c r="K39">
        <f>MES_EOD!AK39+MES_EOD!AL39</f>
        <v>5</v>
      </c>
      <c r="L39">
        <f>NDMC_EOD!AK39+NDMC_EOD!AL39</f>
        <v>18</v>
      </c>
      <c r="M39">
        <f>TPDDL_EOD!AK39+TPDDL_EOD!AL39</f>
        <v>69.599999999999994</v>
      </c>
      <c r="N39">
        <f t="shared" si="0"/>
        <v>220.07</v>
      </c>
      <c r="O39" s="154">
        <f t="shared" si="1"/>
        <v>0</v>
      </c>
      <c r="P39">
        <v>77.47</v>
      </c>
      <c r="Q39">
        <v>50</v>
      </c>
      <c r="R39">
        <v>5</v>
      </c>
      <c r="S39">
        <v>18</v>
      </c>
      <c r="T39">
        <v>69.599999999999994</v>
      </c>
      <c r="U39" s="156">
        <f t="shared" si="2"/>
        <v>220.07</v>
      </c>
      <c r="V39" s="154">
        <f t="shared" si="3"/>
        <v>0</v>
      </c>
      <c r="Y39">
        <f>BAWANA!AW39+BAWANA!AX39</f>
        <v>32</v>
      </c>
      <c r="Z39">
        <f>BAWANA!BD39+BAWANA!BE39</f>
        <v>17.93</v>
      </c>
      <c r="AA39">
        <f>BAWANA!X39+BAWANA!Y39</f>
        <v>32</v>
      </c>
      <c r="AB39">
        <f>BAWANA!AE39+BAWANA!AF39</f>
        <v>17.93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220.07</v>
      </c>
      <c r="E40">
        <f>BAWANA!AM40</f>
        <v>0</v>
      </c>
      <c r="F40">
        <f t="shared" si="4"/>
        <v>256</v>
      </c>
      <c r="G40">
        <f t="shared" si="5"/>
        <v>220.07</v>
      </c>
      <c r="H40" s="154"/>
      <c r="I40">
        <f>BRPL_EOD!AK40+BRPL_EOD!AL40</f>
        <v>77.47</v>
      </c>
      <c r="J40">
        <f>BYPL_EOD!AK40+BYPL_EOD!AL40</f>
        <v>50</v>
      </c>
      <c r="K40">
        <f>MES_EOD!AK40+MES_EOD!AL40</f>
        <v>5</v>
      </c>
      <c r="L40">
        <f>NDMC_EOD!AK40+NDMC_EOD!AL40</f>
        <v>18</v>
      </c>
      <c r="M40">
        <f>TPDDL_EOD!AK40+TPDDL_EOD!AL40</f>
        <v>69.599999999999994</v>
      </c>
      <c r="N40">
        <f t="shared" si="0"/>
        <v>220.07</v>
      </c>
      <c r="O40" s="154">
        <f t="shared" si="1"/>
        <v>0</v>
      </c>
      <c r="P40">
        <v>77.47</v>
      </c>
      <c r="Q40">
        <v>50</v>
      </c>
      <c r="R40">
        <v>5</v>
      </c>
      <c r="S40">
        <v>18</v>
      </c>
      <c r="T40">
        <v>69.599999999999994</v>
      </c>
      <c r="U40" s="156">
        <f t="shared" si="2"/>
        <v>220.07</v>
      </c>
      <c r="V40" s="154">
        <f t="shared" si="3"/>
        <v>0</v>
      </c>
      <c r="Y40">
        <f>BAWANA!AW40+BAWANA!AX40</f>
        <v>32</v>
      </c>
      <c r="Z40">
        <f>BAWANA!BD40+BAWANA!BE40</f>
        <v>17.93</v>
      </c>
      <c r="AA40">
        <f>BAWANA!X40+BAWANA!Y40</f>
        <v>32</v>
      </c>
      <c r="AB40">
        <f>BAWANA!AE40+BAWANA!AF40</f>
        <v>17.93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242.21600000000001</v>
      </c>
      <c r="E41">
        <f>BAWANA!AM41</f>
        <v>0</v>
      </c>
      <c r="F41">
        <f t="shared" si="4"/>
        <v>256</v>
      </c>
      <c r="G41">
        <f t="shared" si="5"/>
        <v>242.21600000000001</v>
      </c>
      <c r="H41" s="154"/>
      <c r="I41">
        <f>BRPL_EOD!AK41+BRPL_EOD!AL41</f>
        <v>99.62</v>
      </c>
      <c r="J41">
        <f>BYPL_EOD!AK41+BYPL_EOD!AL41</f>
        <v>50</v>
      </c>
      <c r="K41">
        <f>MES_EOD!AK41+MES_EOD!AL41</f>
        <v>5</v>
      </c>
      <c r="L41">
        <f>NDMC_EOD!AK41+NDMC_EOD!AL41</f>
        <v>18</v>
      </c>
      <c r="M41">
        <f>TPDDL_EOD!AK41+TPDDL_EOD!AL41</f>
        <v>69.599999999999994</v>
      </c>
      <c r="N41">
        <f t="shared" si="0"/>
        <v>242.22</v>
      </c>
      <c r="O41" s="154">
        <f t="shared" si="1"/>
        <v>-3.9999999999906777E-3</v>
      </c>
      <c r="P41">
        <v>99.618354883989767</v>
      </c>
      <c r="Q41">
        <v>49.999174304351421</v>
      </c>
      <c r="R41">
        <v>4.9999174304351417</v>
      </c>
      <c r="S41">
        <v>17.999702749566509</v>
      </c>
      <c r="T41">
        <v>69.598850631657172</v>
      </c>
      <c r="U41" s="156">
        <f t="shared" si="2"/>
        <v>242.21600000000001</v>
      </c>
      <c r="V41" s="154">
        <f t="shared" si="3"/>
        <v>0</v>
      </c>
      <c r="Y41">
        <f>BAWANA!AW41+BAWANA!AX41</f>
        <v>32</v>
      </c>
      <c r="Z41">
        <f>BAWANA!BD41+BAWANA!BE41</f>
        <v>0</v>
      </c>
      <c r="AA41">
        <f>BAWANA!X41+BAWANA!Y41</f>
        <v>32</v>
      </c>
      <c r="AB41">
        <f>BAWANA!AE41+BAWANA!AF41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242.21600000000001</v>
      </c>
      <c r="E42">
        <f>BAWANA!AM42</f>
        <v>0</v>
      </c>
      <c r="F42">
        <f t="shared" si="4"/>
        <v>256</v>
      </c>
      <c r="G42">
        <f t="shared" si="5"/>
        <v>242.21600000000001</v>
      </c>
      <c r="H42" s="154"/>
      <c r="I42">
        <f>BRPL_EOD!AK42+BRPL_EOD!AL42</f>
        <v>99.62</v>
      </c>
      <c r="J42">
        <f>BYPL_EOD!AK42+BYPL_EOD!AL42</f>
        <v>50</v>
      </c>
      <c r="K42">
        <f>MES_EOD!AK42+MES_EOD!AL42</f>
        <v>5</v>
      </c>
      <c r="L42">
        <f>NDMC_EOD!AK42+NDMC_EOD!AL42</f>
        <v>18</v>
      </c>
      <c r="M42">
        <f>TPDDL_EOD!AK42+TPDDL_EOD!AL42</f>
        <v>69.599999999999994</v>
      </c>
      <c r="N42">
        <f t="shared" si="0"/>
        <v>242.22</v>
      </c>
      <c r="O42" s="154">
        <f t="shared" si="1"/>
        <v>-3.9999999999906777E-3</v>
      </c>
      <c r="P42">
        <v>99.618354883989767</v>
      </c>
      <c r="Q42">
        <v>49.999174304351421</v>
      </c>
      <c r="R42">
        <v>4.9999174304351417</v>
      </c>
      <c r="S42">
        <v>17.999702749566509</v>
      </c>
      <c r="T42">
        <v>69.598850631657172</v>
      </c>
      <c r="U42" s="156">
        <f t="shared" si="2"/>
        <v>242.21600000000001</v>
      </c>
      <c r="V42" s="154">
        <f t="shared" si="3"/>
        <v>0</v>
      </c>
      <c r="Y42">
        <f>BAWANA!AW42+BAWANA!AX42</f>
        <v>32</v>
      </c>
      <c r="Z42">
        <f>BAWANA!BD42+BAWANA!BE42</f>
        <v>0</v>
      </c>
      <c r="AA42">
        <f>BAWANA!X42+BAWANA!Y42</f>
        <v>32</v>
      </c>
      <c r="AB42">
        <f>BAWANA!AE42+BAWANA!AF42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220.07</v>
      </c>
      <c r="E43">
        <f>BAWANA!AM43</f>
        <v>0</v>
      </c>
      <c r="F43">
        <f t="shared" si="4"/>
        <v>256</v>
      </c>
      <c r="G43">
        <f t="shared" si="5"/>
        <v>220.07</v>
      </c>
      <c r="H43" s="154"/>
      <c r="I43">
        <f>BRPL_EOD!AK43+BRPL_EOD!AL43</f>
        <v>77.47</v>
      </c>
      <c r="J43">
        <f>BYPL_EOD!AK43+BYPL_EOD!AL43</f>
        <v>50</v>
      </c>
      <c r="K43">
        <f>MES_EOD!AK43+MES_EOD!AL43</f>
        <v>5</v>
      </c>
      <c r="L43">
        <f>NDMC_EOD!AK43+NDMC_EOD!AL43</f>
        <v>18</v>
      </c>
      <c r="M43">
        <f>TPDDL_EOD!AK43+TPDDL_EOD!AL43</f>
        <v>69.599999999999994</v>
      </c>
      <c r="N43">
        <f t="shared" si="0"/>
        <v>220.07</v>
      </c>
      <c r="O43" s="154">
        <f t="shared" si="1"/>
        <v>0</v>
      </c>
      <c r="P43">
        <v>77.47</v>
      </c>
      <c r="Q43">
        <v>50</v>
      </c>
      <c r="R43">
        <v>5</v>
      </c>
      <c r="S43">
        <v>18</v>
      </c>
      <c r="T43">
        <v>69.599999999999994</v>
      </c>
      <c r="U43" s="156">
        <f t="shared" si="2"/>
        <v>220.07</v>
      </c>
      <c r="V43" s="154">
        <f t="shared" si="3"/>
        <v>0</v>
      </c>
      <c r="Y43">
        <f>BAWANA!AW43+BAWANA!AX43</f>
        <v>32</v>
      </c>
      <c r="Z43">
        <f>BAWANA!BD43+BAWANA!BE43</f>
        <v>17.93</v>
      </c>
      <c r="AA43">
        <f>BAWANA!X43+BAWANA!Y43</f>
        <v>32</v>
      </c>
      <c r="AB43">
        <f>BAWANA!AE43+BAWANA!AF43</f>
        <v>17.93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220.07</v>
      </c>
      <c r="E44">
        <f>BAWANA!AM44</f>
        <v>0</v>
      </c>
      <c r="F44">
        <f t="shared" si="4"/>
        <v>256</v>
      </c>
      <c r="G44">
        <f t="shared" si="5"/>
        <v>220.07</v>
      </c>
      <c r="H44" s="154"/>
      <c r="I44">
        <f>BRPL_EOD!AK44+BRPL_EOD!AL44</f>
        <v>77.47</v>
      </c>
      <c r="J44">
        <f>BYPL_EOD!AK44+BYPL_EOD!AL44</f>
        <v>50</v>
      </c>
      <c r="K44">
        <f>MES_EOD!AK44+MES_EOD!AL44</f>
        <v>5</v>
      </c>
      <c r="L44">
        <f>NDMC_EOD!AK44+NDMC_EOD!AL44</f>
        <v>18</v>
      </c>
      <c r="M44">
        <f>TPDDL_EOD!AK44+TPDDL_EOD!AL44</f>
        <v>69.599999999999994</v>
      </c>
      <c r="N44">
        <f t="shared" si="0"/>
        <v>220.07</v>
      </c>
      <c r="O44" s="154">
        <f t="shared" si="1"/>
        <v>0</v>
      </c>
      <c r="P44">
        <v>77.47</v>
      </c>
      <c r="Q44">
        <v>50</v>
      </c>
      <c r="R44">
        <v>5</v>
      </c>
      <c r="S44">
        <v>18</v>
      </c>
      <c r="T44">
        <v>69.599999999999994</v>
      </c>
      <c r="U44" s="156">
        <f t="shared" si="2"/>
        <v>220.07</v>
      </c>
      <c r="V44" s="154">
        <f t="shared" si="3"/>
        <v>0</v>
      </c>
      <c r="Y44">
        <f>BAWANA!AW44+BAWANA!AX44</f>
        <v>32</v>
      </c>
      <c r="Z44">
        <f>BAWANA!BD44+BAWANA!BE44</f>
        <v>17.93</v>
      </c>
      <c r="AA44">
        <f>BAWANA!X44+BAWANA!Y44</f>
        <v>32</v>
      </c>
      <c r="AB44">
        <f>BAWANA!AE44+BAWANA!AF44</f>
        <v>17.93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220.07</v>
      </c>
      <c r="E45">
        <f>BAWANA!AM45</f>
        <v>0</v>
      </c>
      <c r="F45">
        <f t="shared" si="4"/>
        <v>256</v>
      </c>
      <c r="G45">
        <f t="shared" si="5"/>
        <v>220.07</v>
      </c>
      <c r="H45" s="154"/>
      <c r="I45">
        <f>BRPL_EOD!AK45+BRPL_EOD!AL45</f>
        <v>77.47</v>
      </c>
      <c r="J45">
        <f>BYPL_EOD!AK45+BYPL_EOD!AL45</f>
        <v>50</v>
      </c>
      <c r="K45">
        <f>MES_EOD!AK45+MES_EOD!AL45</f>
        <v>5</v>
      </c>
      <c r="L45">
        <f>NDMC_EOD!AK45+NDMC_EOD!AL45</f>
        <v>18</v>
      </c>
      <c r="M45">
        <f>TPDDL_EOD!AK45+TPDDL_EOD!AL45</f>
        <v>69.599999999999994</v>
      </c>
      <c r="N45">
        <f t="shared" si="0"/>
        <v>220.07</v>
      </c>
      <c r="O45" s="154">
        <f t="shared" si="1"/>
        <v>0</v>
      </c>
      <c r="P45">
        <v>77.47</v>
      </c>
      <c r="Q45">
        <v>50</v>
      </c>
      <c r="R45">
        <v>5</v>
      </c>
      <c r="S45">
        <v>18</v>
      </c>
      <c r="T45">
        <v>69.599999999999994</v>
      </c>
      <c r="U45" s="156">
        <f t="shared" si="2"/>
        <v>220.07</v>
      </c>
      <c r="V45" s="154">
        <f t="shared" si="3"/>
        <v>0</v>
      </c>
      <c r="Y45">
        <f>BAWANA!AW45+BAWANA!AX45</f>
        <v>32</v>
      </c>
      <c r="Z45">
        <f>BAWANA!BD45+BAWANA!BE45</f>
        <v>17.93</v>
      </c>
      <c r="AA45">
        <f>BAWANA!X45+BAWANA!Y45</f>
        <v>32</v>
      </c>
      <c r="AB45">
        <f>BAWANA!AE45+BAWANA!AF45</f>
        <v>17.93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220.07</v>
      </c>
      <c r="E46">
        <f>BAWANA!AM46</f>
        <v>0</v>
      </c>
      <c r="F46">
        <f t="shared" si="4"/>
        <v>256</v>
      </c>
      <c r="G46">
        <f t="shared" si="5"/>
        <v>220.07</v>
      </c>
      <c r="H46" s="154"/>
      <c r="I46">
        <f>BRPL_EOD!AK46+BRPL_EOD!AL46</f>
        <v>77.47</v>
      </c>
      <c r="J46">
        <f>BYPL_EOD!AK46+BYPL_EOD!AL46</f>
        <v>50</v>
      </c>
      <c r="K46">
        <f>MES_EOD!AK46+MES_EOD!AL46</f>
        <v>5</v>
      </c>
      <c r="L46">
        <f>NDMC_EOD!AK46+NDMC_EOD!AL46</f>
        <v>18</v>
      </c>
      <c r="M46">
        <f>TPDDL_EOD!AK46+TPDDL_EOD!AL46</f>
        <v>69.599999999999994</v>
      </c>
      <c r="N46">
        <f t="shared" si="0"/>
        <v>220.07</v>
      </c>
      <c r="O46" s="154">
        <f t="shared" si="1"/>
        <v>0</v>
      </c>
      <c r="P46">
        <v>77.47</v>
      </c>
      <c r="Q46">
        <v>50</v>
      </c>
      <c r="R46">
        <v>5</v>
      </c>
      <c r="S46">
        <v>18</v>
      </c>
      <c r="T46">
        <v>69.599999999999994</v>
      </c>
      <c r="U46" s="156">
        <f t="shared" si="2"/>
        <v>220.07</v>
      </c>
      <c r="V46" s="154">
        <f t="shared" si="3"/>
        <v>0</v>
      </c>
      <c r="Y46">
        <f>BAWANA!AW46+BAWANA!AX46</f>
        <v>32</v>
      </c>
      <c r="Z46">
        <f>BAWANA!BD46+BAWANA!BE46</f>
        <v>17.93</v>
      </c>
      <c r="AA46">
        <f>BAWANA!X46+BAWANA!Y46</f>
        <v>32</v>
      </c>
      <c r="AB46">
        <f>BAWANA!AE46+BAWANA!AF46</f>
        <v>17.93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220.07</v>
      </c>
      <c r="E47">
        <f>BAWANA!AM47</f>
        <v>0</v>
      </c>
      <c r="F47">
        <f t="shared" si="4"/>
        <v>256</v>
      </c>
      <c r="G47">
        <f t="shared" si="5"/>
        <v>220.07</v>
      </c>
      <c r="H47" s="154"/>
      <c r="I47">
        <f>BRPL_EOD!AK47+BRPL_EOD!AL47</f>
        <v>77.47</v>
      </c>
      <c r="J47">
        <f>BYPL_EOD!AK47+BYPL_EOD!AL47</f>
        <v>50</v>
      </c>
      <c r="K47">
        <f>MES_EOD!AK47+MES_EOD!AL47</f>
        <v>5</v>
      </c>
      <c r="L47">
        <f>NDMC_EOD!AK47+NDMC_EOD!AL47</f>
        <v>18</v>
      </c>
      <c r="M47">
        <f>TPDDL_EOD!AK47+TPDDL_EOD!AL47</f>
        <v>69.599999999999994</v>
      </c>
      <c r="N47">
        <f t="shared" si="0"/>
        <v>220.07</v>
      </c>
      <c r="O47" s="154">
        <f t="shared" si="1"/>
        <v>0</v>
      </c>
      <c r="P47">
        <v>77.47</v>
      </c>
      <c r="Q47">
        <v>50</v>
      </c>
      <c r="R47">
        <v>5</v>
      </c>
      <c r="S47">
        <v>18</v>
      </c>
      <c r="T47">
        <v>69.599999999999994</v>
      </c>
      <c r="U47" s="156">
        <f t="shared" si="2"/>
        <v>220.07</v>
      </c>
      <c r="V47" s="154">
        <f t="shared" si="3"/>
        <v>0</v>
      </c>
      <c r="Y47">
        <f>BAWANA!AW47+BAWANA!AX47</f>
        <v>32</v>
      </c>
      <c r="Z47">
        <f>BAWANA!BD47+BAWANA!BE47</f>
        <v>17.93</v>
      </c>
      <c r="AA47">
        <f>BAWANA!X47+BAWANA!Y47</f>
        <v>32</v>
      </c>
      <c r="AB47">
        <f>BAWANA!AE47+BAWANA!AF47</f>
        <v>17.93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220.07</v>
      </c>
      <c r="E48">
        <f>BAWANA!AM48</f>
        <v>0</v>
      </c>
      <c r="F48">
        <f t="shared" si="4"/>
        <v>256</v>
      </c>
      <c r="G48">
        <f t="shared" si="5"/>
        <v>220.07</v>
      </c>
      <c r="H48" s="154"/>
      <c r="I48">
        <f>BRPL_EOD!AK48+BRPL_EOD!AL48</f>
        <v>77.47</v>
      </c>
      <c r="J48">
        <f>BYPL_EOD!AK48+BYPL_EOD!AL48</f>
        <v>50</v>
      </c>
      <c r="K48">
        <f>MES_EOD!AK48+MES_EOD!AL48</f>
        <v>5</v>
      </c>
      <c r="L48">
        <f>NDMC_EOD!AK48+NDMC_EOD!AL48</f>
        <v>18</v>
      </c>
      <c r="M48">
        <f>TPDDL_EOD!AK48+TPDDL_EOD!AL48</f>
        <v>69.599999999999994</v>
      </c>
      <c r="N48">
        <f t="shared" si="0"/>
        <v>220.07</v>
      </c>
      <c r="O48" s="154">
        <f t="shared" si="1"/>
        <v>0</v>
      </c>
      <c r="P48">
        <v>77.47</v>
      </c>
      <c r="Q48">
        <v>50</v>
      </c>
      <c r="R48">
        <v>5</v>
      </c>
      <c r="S48">
        <v>18</v>
      </c>
      <c r="T48">
        <v>69.599999999999994</v>
      </c>
      <c r="U48" s="156">
        <f t="shared" si="2"/>
        <v>220.07</v>
      </c>
      <c r="V48" s="154">
        <f t="shared" si="3"/>
        <v>0</v>
      </c>
      <c r="Y48">
        <f>BAWANA!AW48+BAWANA!AX48</f>
        <v>32</v>
      </c>
      <c r="Z48">
        <f>BAWANA!BD48+BAWANA!BE48</f>
        <v>17.93</v>
      </c>
      <c r="AA48">
        <f>BAWANA!X48+BAWANA!Y48</f>
        <v>32</v>
      </c>
      <c r="AB48">
        <f>BAWANA!AE48+BAWANA!AF48</f>
        <v>17.93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220.07</v>
      </c>
      <c r="E49">
        <f>BAWANA!AM49</f>
        <v>0</v>
      </c>
      <c r="F49">
        <f t="shared" si="4"/>
        <v>256</v>
      </c>
      <c r="G49">
        <f t="shared" si="5"/>
        <v>220.07</v>
      </c>
      <c r="H49" s="154"/>
      <c r="I49">
        <f>BRPL_EOD!AK49+BRPL_EOD!AL49</f>
        <v>77.47</v>
      </c>
      <c r="J49">
        <f>BYPL_EOD!AK49+BYPL_EOD!AL49</f>
        <v>50</v>
      </c>
      <c r="K49">
        <f>MES_EOD!AK49+MES_EOD!AL49</f>
        <v>5</v>
      </c>
      <c r="L49">
        <f>NDMC_EOD!AK49+NDMC_EOD!AL49</f>
        <v>18</v>
      </c>
      <c r="M49">
        <f>TPDDL_EOD!AK49+TPDDL_EOD!AL49</f>
        <v>69.599999999999994</v>
      </c>
      <c r="N49">
        <f t="shared" si="0"/>
        <v>220.07</v>
      </c>
      <c r="O49" s="154">
        <f t="shared" si="1"/>
        <v>0</v>
      </c>
      <c r="P49">
        <v>77.47</v>
      </c>
      <c r="Q49">
        <v>50</v>
      </c>
      <c r="R49">
        <v>5</v>
      </c>
      <c r="S49">
        <v>18</v>
      </c>
      <c r="T49">
        <v>69.599999999999994</v>
      </c>
      <c r="U49" s="156">
        <f t="shared" si="2"/>
        <v>220.07</v>
      </c>
      <c r="V49" s="154">
        <f t="shared" si="3"/>
        <v>0</v>
      </c>
      <c r="Y49">
        <f>BAWANA!AW49+BAWANA!AX49</f>
        <v>32</v>
      </c>
      <c r="Z49">
        <f>BAWANA!BD49+BAWANA!BE49</f>
        <v>17.93</v>
      </c>
      <c r="AA49">
        <f>BAWANA!X49+BAWANA!Y49</f>
        <v>32</v>
      </c>
      <c r="AB49">
        <f>BAWANA!AE49+BAWANA!AF49</f>
        <v>17.93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220.07</v>
      </c>
      <c r="E50">
        <f>BAWANA!AM50</f>
        <v>0</v>
      </c>
      <c r="F50">
        <f t="shared" si="4"/>
        <v>256</v>
      </c>
      <c r="G50">
        <f t="shared" si="5"/>
        <v>220.07</v>
      </c>
      <c r="H50" s="154"/>
      <c r="I50">
        <f>BRPL_EOD!AK50+BRPL_EOD!AL50</f>
        <v>77.47</v>
      </c>
      <c r="J50">
        <f>BYPL_EOD!AK50+BYPL_EOD!AL50</f>
        <v>50</v>
      </c>
      <c r="K50">
        <f>MES_EOD!AK50+MES_EOD!AL50</f>
        <v>5</v>
      </c>
      <c r="L50">
        <f>NDMC_EOD!AK50+NDMC_EOD!AL50</f>
        <v>18</v>
      </c>
      <c r="M50">
        <f>TPDDL_EOD!AK50+TPDDL_EOD!AL50</f>
        <v>69.599999999999994</v>
      </c>
      <c r="N50">
        <f t="shared" si="0"/>
        <v>220.07</v>
      </c>
      <c r="O50" s="154">
        <f t="shared" si="1"/>
        <v>0</v>
      </c>
      <c r="P50">
        <v>77.47</v>
      </c>
      <c r="Q50">
        <v>50</v>
      </c>
      <c r="R50">
        <v>5</v>
      </c>
      <c r="S50">
        <v>18</v>
      </c>
      <c r="T50">
        <v>69.599999999999994</v>
      </c>
      <c r="U50" s="156">
        <f t="shared" si="2"/>
        <v>220.07</v>
      </c>
      <c r="V50" s="154">
        <f t="shared" si="3"/>
        <v>0</v>
      </c>
      <c r="Y50">
        <f>BAWANA!AW50+BAWANA!AX50</f>
        <v>32</v>
      </c>
      <c r="Z50">
        <f>BAWANA!BD50+BAWANA!BE50</f>
        <v>17.93</v>
      </c>
      <c r="AA50">
        <f>BAWANA!X50+BAWANA!Y50</f>
        <v>32</v>
      </c>
      <c r="AB50">
        <f>BAWANA!AE50+BAWANA!AF50</f>
        <v>17.93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220.07</v>
      </c>
      <c r="E51">
        <f>BAWANA!AM51</f>
        <v>0</v>
      </c>
      <c r="F51">
        <f t="shared" si="4"/>
        <v>256</v>
      </c>
      <c r="G51">
        <f t="shared" si="5"/>
        <v>220.07</v>
      </c>
      <c r="H51" s="154"/>
      <c r="I51">
        <f>BRPL_EOD!AK51+BRPL_EOD!AL51</f>
        <v>77.47</v>
      </c>
      <c r="J51">
        <f>BYPL_EOD!AK51+BYPL_EOD!AL51</f>
        <v>50</v>
      </c>
      <c r="K51">
        <f>MES_EOD!AK51+MES_EOD!AL51</f>
        <v>5</v>
      </c>
      <c r="L51">
        <f>NDMC_EOD!AK51+NDMC_EOD!AL51</f>
        <v>18</v>
      </c>
      <c r="M51">
        <f>TPDDL_EOD!AK51+TPDDL_EOD!AL51</f>
        <v>69.599999999999994</v>
      </c>
      <c r="N51">
        <f t="shared" si="0"/>
        <v>220.07</v>
      </c>
      <c r="O51" s="154">
        <f t="shared" si="1"/>
        <v>0</v>
      </c>
      <c r="P51">
        <v>77.47</v>
      </c>
      <c r="Q51">
        <v>50</v>
      </c>
      <c r="R51">
        <v>5</v>
      </c>
      <c r="S51">
        <v>18</v>
      </c>
      <c r="T51">
        <v>69.599999999999994</v>
      </c>
      <c r="U51" s="156">
        <f t="shared" si="2"/>
        <v>220.07</v>
      </c>
      <c r="V51" s="154">
        <f t="shared" si="3"/>
        <v>0</v>
      </c>
      <c r="Y51">
        <f>BAWANA!AW51+BAWANA!AX51</f>
        <v>32</v>
      </c>
      <c r="Z51">
        <f>BAWANA!BD51+BAWANA!BE51</f>
        <v>17.93</v>
      </c>
      <c r="AA51">
        <f>BAWANA!X51+BAWANA!Y51</f>
        <v>32</v>
      </c>
      <c r="AB51">
        <f>BAWANA!AE51+BAWANA!AF51</f>
        <v>17.93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220.07</v>
      </c>
      <c r="E52">
        <f>BAWANA!AM52</f>
        <v>0</v>
      </c>
      <c r="F52">
        <f t="shared" si="4"/>
        <v>256</v>
      </c>
      <c r="G52">
        <f t="shared" si="5"/>
        <v>220.07</v>
      </c>
      <c r="H52" s="154"/>
      <c r="I52">
        <f>BRPL_EOD!AK52+BRPL_EOD!AL52</f>
        <v>77.47</v>
      </c>
      <c r="J52">
        <f>BYPL_EOD!AK52+BYPL_EOD!AL52</f>
        <v>50</v>
      </c>
      <c r="K52">
        <f>MES_EOD!AK52+MES_EOD!AL52</f>
        <v>5</v>
      </c>
      <c r="L52">
        <f>NDMC_EOD!AK52+NDMC_EOD!AL52</f>
        <v>18</v>
      </c>
      <c r="M52">
        <f>TPDDL_EOD!AK52+TPDDL_EOD!AL52</f>
        <v>69.599999999999994</v>
      </c>
      <c r="N52">
        <f t="shared" si="0"/>
        <v>220.07</v>
      </c>
      <c r="O52" s="154">
        <f t="shared" si="1"/>
        <v>0</v>
      </c>
      <c r="P52">
        <v>77.47</v>
      </c>
      <c r="Q52">
        <v>50</v>
      </c>
      <c r="R52">
        <v>5</v>
      </c>
      <c r="S52">
        <v>18</v>
      </c>
      <c r="T52">
        <v>69.599999999999994</v>
      </c>
      <c r="U52" s="156">
        <f t="shared" si="2"/>
        <v>220.07</v>
      </c>
      <c r="V52" s="154">
        <f t="shared" si="3"/>
        <v>0</v>
      </c>
      <c r="Y52">
        <f>BAWANA!AW52+BAWANA!AX52</f>
        <v>32</v>
      </c>
      <c r="Z52">
        <f>BAWANA!BD52+BAWANA!BE52</f>
        <v>17.93</v>
      </c>
      <c r="AA52">
        <f>BAWANA!X52+BAWANA!Y52</f>
        <v>32</v>
      </c>
      <c r="AB52">
        <f>BAWANA!AE52+BAWANA!AF52</f>
        <v>17.93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220.07</v>
      </c>
      <c r="E53">
        <f>BAWANA!AM53</f>
        <v>0</v>
      </c>
      <c r="F53">
        <f t="shared" si="4"/>
        <v>256</v>
      </c>
      <c r="G53">
        <f t="shared" si="5"/>
        <v>220.07</v>
      </c>
      <c r="H53" s="154"/>
      <c r="I53">
        <f>BRPL_EOD!AK53+BRPL_EOD!AL53</f>
        <v>77.47</v>
      </c>
      <c r="J53">
        <f>BYPL_EOD!AK53+BYPL_EOD!AL53</f>
        <v>50</v>
      </c>
      <c r="K53">
        <f>MES_EOD!AK53+MES_EOD!AL53</f>
        <v>5</v>
      </c>
      <c r="L53">
        <f>NDMC_EOD!AK53+NDMC_EOD!AL53</f>
        <v>18</v>
      </c>
      <c r="M53">
        <f>TPDDL_EOD!AK53+TPDDL_EOD!AL53</f>
        <v>69.599999999999994</v>
      </c>
      <c r="N53">
        <f t="shared" si="0"/>
        <v>220.07</v>
      </c>
      <c r="O53" s="154">
        <f t="shared" si="1"/>
        <v>0</v>
      </c>
      <c r="P53">
        <v>77.47</v>
      </c>
      <c r="Q53">
        <v>50</v>
      </c>
      <c r="R53">
        <v>5</v>
      </c>
      <c r="S53">
        <v>18</v>
      </c>
      <c r="T53">
        <v>69.599999999999994</v>
      </c>
      <c r="U53" s="156">
        <f t="shared" si="2"/>
        <v>220.07</v>
      </c>
      <c r="V53" s="154">
        <f t="shared" si="3"/>
        <v>0</v>
      </c>
      <c r="Y53">
        <f>BAWANA!AW53+BAWANA!AX53</f>
        <v>32</v>
      </c>
      <c r="Z53">
        <f>BAWANA!BD53+BAWANA!BE53</f>
        <v>17.93</v>
      </c>
      <c r="AA53">
        <f>BAWANA!X53+BAWANA!Y53</f>
        <v>32</v>
      </c>
      <c r="AB53">
        <f>BAWANA!AE53+BAWANA!AF53</f>
        <v>17.93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220.07</v>
      </c>
      <c r="E54">
        <f>BAWANA!AM54</f>
        <v>0</v>
      </c>
      <c r="F54">
        <f t="shared" si="4"/>
        <v>256</v>
      </c>
      <c r="G54">
        <f t="shared" si="5"/>
        <v>220.07</v>
      </c>
      <c r="H54" s="154"/>
      <c r="I54">
        <f>BRPL_EOD!AK54+BRPL_EOD!AL54</f>
        <v>77.47</v>
      </c>
      <c r="J54">
        <f>BYPL_EOD!AK54+BYPL_EOD!AL54</f>
        <v>50</v>
      </c>
      <c r="K54">
        <f>MES_EOD!AK54+MES_EOD!AL54</f>
        <v>5</v>
      </c>
      <c r="L54">
        <f>NDMC_EOD!AK54+NDMC_EOD!AL54</f>
        <v>18</v>
      </c>
      <c r="M54">
        <f>TPDDL_EOD!AK54+TPDDL_EOD!AL54</f>
        <v>69.599999999999994</v>
      </c>
      <c r="N54">
        <f t="shared" si="0"/>
        <v>220.07</v>
      </c>
      <c r="O54" s="154">
        <f t="shared" si="1"/>
        <v>0</v>
      </c>
      <c r="P54">
        <v>77.47</v>
      </c>
      <c r="Q54">
        <v>50</v>
      </c>
      <c r="R54">
        <v>5</v>
      </c>
      <c r="S54">
        <v>18</v>
      </c>
      <c r="T54">
        <v>69.599999999999994</v>
      </c>
      <c r="U54" s="156">
        <f t="shared" si="2"/>
        <v>220.07</v>
      </c>
      <c r="V54" s="154">
        <f t="shared" si="3"/>
        <v>0</v>
      </c>
      <c r="Y54">
        <f>BAWANA!AW54+BAWANA!AX54</f>
        <v>32</v>
      </c>
      <c r="Z54">
        <f>BAWANA!BD54+BAWANA!BE54</f>
        <v>17.93</v>
      </c>
      <c r="AA54">
        <f>BAWANA!X54+BAWANA!Y54</f>
        <v>32</v>
      </c>
      <c r="AB54">
        <f>BAWANA!AE54+BAWANA!AF54</f>
        <v>17.93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212.51</v>
      </c>
      <c r="E55">
        <f>BAWANA!AM55</f>
        <v>0</v>
      </c>
      <c r="F55">
        <f t="shared" si="4"/>
        <v>256</v>
      </c>
      <c r="G55">
        <f t="shared" si="5"/>
        <v>212.51</v>
      </c>
      <c r="H55" s="154"/>
      <c r="I55">
        <f>BRPL_EOD!AK55+BRPL_EOD!AL55</f>
        <v>83.47</v>
      </c>
      <c r="J55">
        <f>BYPL_EOD!AK55+BYPL_EOD!AL55</f>
        <v>50</v>
      </c>
      <c r="K55">
        <f>MES_EOD!AK55+MES_EOD!AL55</f>
        <v>5</v>
      </c>
      <c r="L55">
        <f>NDMC_EOD!AK55+NDMC_EOD!AL55</f>
        <v>18.61</v>
      </c>
      <c r="M55">
        <f>TPDDL_EOD!AK55+TPDDL_EOD!AL55</f>
        <v>55.44</v>
      </c>
      <c r="N55">
        <f t="shared" si="0"/>
        <v>212.51999999999998</v>
      </c>
      <c r="O55" s="154">
        <f t="shared" si="1"/>
        <v>-9.9999999999909051E-3</v>
      </c>
      <c r="P55">
        <v>83.466072369659329</v>
      </c>
      <c r="Q55">
        <v>49.997647280255975</v>
      </c>
      <c r="R55">
        <v>4.9997647280255979</v>
      </c>
      <c r="S55">
        <v>18.609124317711274</v>
      </c>
      <c r="T55">
        <v>55.437391304347827</v>
      </c>
      <c r="U55" s="156">
        <f t="shared" si="2"/>
        <v>212.51</v>
      </c>
      <c r="V55" s="154">
        <f t="shared" si="3"/>
        <v>0</v>
      </c>
      <c r="Y55">
        <f>BAWANA!AW55+BAWANA!AX55</f>
        <v>32</v>
      </c>
      <c r="Z55">
        <f>BAWANA!BD55+BAWANA!BE55</f>
        <v>25.49</v>
      </c>
      <c r="AA55">
        <f>BAWANA!X55+BAWANA!Y55</f>
        <v>32</v>
      </c>
      <c r="AB55">
        <f>BAWANA!AE55+BAWANA!AF55</f>
        <v>25.49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212.51</v>
      </c>
      <c r="E56">
        <f>BAWANA!AM56</f>
        <v>0</v>
      </c>
      <c r="F56">
        <f t="shared" si="4"/>
        <v>256</v>
      </c>
      <c r="G56">
        <f t="shared" si="5"/>
        <v>212.51</v>
      </c>
      <c r="H56" s="154"/>
      <c r="I56">
        <f>BRPL_EOD!AK56+BRPL_EOD!AL56</f>
        <v>83.47</v>
      </c>
      <c r="J56">
        <f>BYPL_EOD!AK56+BYPL_EOD!AL56</f>
        <v>50</v>
      </c>
      <c r="K56">
        <f>MES_EOD!AK56+MES_EOD!AL56</f>
        <v>5</v>
      </c>
      <c r="L56">
        <f>NDMC_EOD!AK56+NDMC_EOD!AL56</f>
        <v>18.61</v>
      </c>
      <c r="M56">
        <f>TPDDL_EOD!AK56+TPDDL_EOD!AL56</f>
        <v>55.44</v>
      </c>
      <c r="N56">
        <f t="shared" si="0"/>
        <v>212.51999999999998</v>
      </c>
      <c r="O56" s="154">
        <f t="shared" si="1"/>
        <v>-9.9999999999909051E-3</v>
      </c>
      <c r="P56">
        <v>83.466072369659329</v>
      </c>
      <c r="Q56">
        <v>49.997647280255975</v>
      </c>
      <c r="R56">
        <v>4.9997647280255979</v>
      </c>
      <c r="S56">
        <v>18.609124317711274</v>
      </c>
      <c r="T56">
        <v>55.437391304347827</v>
      </c>
      <c r="U56" s="156">
        <f t="shared" si="2"/>
        <v>212.51</v>
      </c>
      <c r="V56" s="154">
        <f t="shared" si="3"/>
        <v>0</v>
      </c>
      <c r="Y56">
        <f>BAWANA!AW56+BAWANA!AX56</f>
        <v>32</v>
      </c>
      <c r="Z56">
        <f>BAWANA!BD56+BAWANA!BE56</f>
        <v>25.49</v>
      </c>
      <c r="AA56">
        <f>BAWANA!X56+BAWANA!Y56</f>
        <v>32</v>
      </c>
      <c r="AB56">
        <f>BAWANA!AE56+BAWANA!AF56</f>
        <v>25.49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212.51</v>
      </c>
      <c r="E57">
        <f>BAWANA!AM57</f>
        <v>0</v>
      </c>
      <c r="F57">
        <f t="shared" si="4"/>
        <v>256</v>
      </c>
      <c r="G57">
        <f t="shared" si="5"/>
        <v>212.51</v>
      </c>
      <c r="H57" s="154"/>
      <c r="I57">
        <f>BRPL_EOD!AK57+BRPL_EOD!AL57</f>
        <v>83.47</v>
      </c>
      <c r="J57">
        <f>BYPL_EOD!AK57+BYPL_EOD!AL57</f>
        <v>50</v>
      </c>
      <c r="K57">
        <f>MES_EOD!AK57+MES_EOD!AL57</f>
        <v>5</v>
      </c>
      <c r="L57">
        <f>NDMC_EOD!AK57+NDMC_EOD!AL57</f>
        <v>18.61</v>
      </c>
      <c r="M57">
        <f>TPDDL_EOD!AK57+TPDDL_EOD!AL57</f>
        <v>55.44</v>
      </c>
      <c r="N57">
        <f t="shared" si="0"/>
        <v>212.51999999999998</v>
      </c>
      <c r="O57" s="154">
        <f t="shared" si="1"/>
        <v>-9.9999999999909051E-3</v>
      </c>
      <c r="P57">
        <v>83.466072369659329</v>
      </c>
      <c r="Q57">
        <v>49.997647280255975</v>
      </c>
      <c r="R57">
        <v>4.9997647280255979</v>
      </c>
      <c r="S57">
        <v>18.609124317711274</v>
      </c>
      <c r="T57">
        <v>55.437391304347827</v>
      </c>
      <c r="U57" s="156">
        <f t="shared" si="2"/>
        <v>212.51</v>
      </c>
      <c r="V57" s="154">
        <f t="shared" si="3"/>
        <v>0</v>
      </c>
      <c r="Y57">
        <f>BAWANA!AW57+BAWANA!AX57</f>
        <v>32</v>
      </c>
      <c r="Z57">
        <f>BAWANA!BD57+BAWANA!BE57</f>
        <v>25.49</v>
      </c>
      <c r="AA57">
        <f>BAWANA!X57+BAWANA!Y57</f>
        <v>32</v>
      </c>
      <c r="AB57">
        <f>BAWANA!AE57+BAWANA!AF57</f>
        <v>25.49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220.07</v>
      </c>
      <c r="E58">
        <f>BAWANA!AM58</f>
        <v>0</v>
      </c>
      <c r="F58">
        <f t="shared" si="4"/>
        <v>256</v>
      </c>
      <c r="G58">
        <f t="shared" si="5"/>
        <v>220.07</v>
      </c>
      <c r="H58" s="154"/>
      <c r="I58">
        <f>BRPL_EOD!AK58+BRPL_EOD!AL58</f>
        <v>77.47</v>
      </c>
      <c r="J58">
        <f>BYPL_EOD!AK58+BYPL_EOD!AL58</f>
        <v>50</v>
      </c>
      <c r="K58">
        <f>MES_EOD!AK58+MES_EOD!AL58</f>
        <v>5</v>
      </c>
      <c r="L58">
        <f>NDMC_EOD!AK58+NDMC_EOD!AL58</f>
        <v>18</v>
      </c>
      <c r="M58">
        <f>TPDDL_EOD!AK58+TPDDL_EOD!AL58</f>
        <v>69.599999999999994</v>
      </c>
      <c r="N58">
        <f t="shared" si="0"/>
        <v>220.07</v>
      </c>
      <c r="O58" s="154">
        <f t="shared" si="1"/>
        <v>0</v>
      </c>
      <c r="P58">
        <v>77.47</v>
      </c>
      <c r="Q58">
        <v>50</v>
      </c>
      <c r="R58">
        <v>5</v>
      </c>
      <c r="S58">
        <v>18</v>
      </c>
      <c r="T58">
        <v>69.599999999999994</v>
      </c>
      <c r="U58" s="156">
        <f t="shared" si="2"/>
        <v>220.07</v>
      </c>
      <c r="V58" s="154">
        <f t="shared" si="3"/>
        <v>0</v>
      </c>
      <c r="Y58">
        <f>BAWANA!AW58+BAWANA!AX58</f>
        <v>32</v>
      </c>
      <c r="Z58">
        <f>BAWANA!BD58+BAWANA!BE58</f>
        <v>17.93</v>
      </c>
      <c r="AA58">
        <f>BAWANA!X58+BAWANA!Y58</f>
        <v>32</v>
      </c>
      <c r="AB58">
        <f>BAWANA!AE58+BAWANA!AF58</f>
        <v>17.93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220.07</v>
      </c>
      <c r="E59">
        <f>BAWANA!AM59</f>
        <v>0</v>
      </c>
      <c r="F59">
        <f t="shared" si="4"/>
        <v>256</v>
      </c>
      <c r="G59">
        <f t="shared" si="5"/>
        <v>220.07</v>
      </c>
      <c r="H59" s="154"/>
      <c r="I59">
        <f>BRPL_EOD!AK59+BRPL_EOD!AL59</f>
        <v>77.47</v>
      </c>
      <c r="J59">
        <f>BYPL_EOD!AK59+BYPL_EOD!AL59</f>
        <v>50</v>
      </c>
      <c r="K59">
        <f>MES_EOD!AK59+MES_EOD!AL59</f>
        <v>5</v>
      </c>
      <c r="L59">
        <f>NDMC_EOD!AK59+NDMC_EOD!AL59</f>
        <v>18</v>
      </c>
      <c r="M59">
        <f>TPDDL_EOD!AK59+TPDDL_EOD!AL59</f>
        <v>69.599999999999994</v>
      </c>
      <c r="N59">
        <f t="shared" si="0"/>
        <v>220.07</v>
      </c>
      <c r="O59" s="154">
        <f t="shared" si="1"/>
        <v>0</v>
      </c>
      <c r="P59">
        <v>77.47</v>
      </c>
      <c r="Q59">
        <v>50</v>
      </c>
      <c r="R59">
        <v>5</v>
      </c>
      <c r="S59">
        <v>18</v>
      </c>
      <c r="T59">
        <v>69.599999999999994</v>
      </c>
      <c r="U59" s="156">
        <f t="shared" si="2"/>
        <v>220.07</v>
      </c>
      <c r="V59" s="154">
        <f t="shared" si="3"/>
        <v>0</v>
      </c>
      <c r="Y59">
        <f>BAWANA!AW59+BAWANA!AX59</f>
        <v>32</v>
      </c>
      <c r="Z59">
        <f>BAWANA!BD59+BAWANA!BE59</f>
        <v>17.93</v>
      </c>
      <c r="AA59">
        <f>BAWANA!X59+BAWANA!Y59</f>
        <v>32</v>
      </c>
      <c r="AB59">
        <f>BAWANA!AE59+BAWANA!AF59</f>
        <v>17.93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220.07</v>
      </c>
      <c r="E60">
        <f>BAWANA!AM60</f>
        <v>0</v>
      </c>
      <c r="F60">
        <f t="shared" si="4"/>
        <v>256</v>
      </c>
      <c r="G60">
        <f t="shared" si="5"/>
        <v>220.07</v>
      </c>
      <c r="H60" s="154"/>
      <c r="I60">
        <f>BRPL_EOD!AK60+BRPL_EOD!AL60</f>
        <v>77.47</v>
      </c>
      <c r="J60">
        <f>BYPL_EOD!AK60+BYPL_EOD!AL60</f>
        <v>50</v>
      </c>
      <c r="K60">
        <f>MES_EOD!AK60+MES_EOD!AL60</f>
        <v>5</v>
      </c>
      <c r="L60">
        <f>NDMC_EOD!AK60+NDMC_EOD!AL60</f>
        <v>18</v>
      </c>
      <c r="M60">
        <f>TPDDL_EOD!AK60+TPDDL_EOD!AL60</f>
        <v>69.599999999999994</v>
      </c>
      <c r="N60">
        <f t="shared" si="0"/>
        <v>220.07</v>
      </c>
      <c r="O60" s="154">
        <f t="shared" si="1"/>
        <v>0</v>
      </c>
      <c r="P60">
        <v>77.47</v>
      </c>
      <c r="Q60">
        <v>50</v>
      </c>
      <c r="R60">
        <v>5</v>
      </c>
      <c r="S60">
        <v>18</v>
      </c>
      <c r="T60">
        <v>69.599999999999994</v>
      </c>
      <c r="U60" s="156">
        <f t="shared" si="2"/>
        <v>220.07</v>
      </c>
      <c r="V60" s="154">
        <f t="shared" si="3"/>
        <v>0</v>
      </c>
      <c r="Y60">
        <f>BAWANA!AW60+BAWANA!AX60</f>
        <v>32</v>
      </c>
      <c r="Z60">
        <f>BAWANA!BD60+BAWANA!BE60</f>
        <v>17.93</v>
      </c>
      <c r="AA60">
        <f>BAWANA!X60+BAWANA!Y60</f>
        <v>32</v>
      </c>
      <c r="AB60">
        <f>BAWANA!AE60+BAWANA!AF60</f>
        <v>17.93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220.07</v>
      </c>
      <c r="E61">
        <f>BAWANA!AM61</f>
        <v>0</v>
      </c>
      <c r="F61">
        <f t="shared" si="4"/>
        <v>256</v>
      </c>
      <c r="G61">
        <f t="shared" si="5"/>
        <v>220.07</v>
      </c>
      <c r="H61" s="154"/>
      <c r="I61">
        <f>BRPL_EOD!AK61+BRPL_EOD!AL61</f>
        <v>77.47</v>
      </c>
      <c r="J61">
        <f>BYPL_EOD!AK61+BYPL_EOD!AL61</f>
        <v>50</v>
      </c>
      <c r="K61">
        <f>MES_EOD!AK61+MES_EOD!AL61</f>
        <v>5</v>
      </c>
      <c r="L61">
        <f>NDMC_EOD!AK61+NDMC_EOD!AL61</f>
        <v>18</v>
      </c>
      <c r="M61">
        <f>TPDDL_EOD!AK61+TPDDL_EOD!AL61</f>
        <v>69.599999999999994</v>
      </c>
      <c r="N61">
        <f t="shared" si="0"/>
        <v>220.07</v>
      </c>
      <c r="O61" s="154">
        <f t="shared" si="1"/>
        <v>0</v>
      </c>
      <c r="P61">
        <v>77.47</v>
      </c>
      <c r="Q61">
        <v>50</v>
      </c>
      <c r="R61">
        <v>5</v>
      </c>
      <c r="S61">
        <v>18</v>
      </c>
      <c r="T61">
        <v>69.599999999999994</v>
      </c>
      <c r="U61" s="156">
        <f t="shared" si="2"/>
        <v>220.07</v>
      </c>
      <c r="V61" s="154">
        <f t="shared" si="3"/>
        <v>0</v>
      </c>
      <c r="Y61">
        <f>BAWANA!AW61+BAWANA!AX61</f>
        <v>32</v>
      </c>
      <c r="Z61">
        <f>BAWANA!BD61+BAWANA!BE61</f>
        <v>17.93</v>
      </c>
      <c r="AA61">
        <f>BAWANA!X61+BAWANA!Y61</f>
        <v>32</v>
      </c>
      <c r="AB61">
        <f>BAWANA!AE61+BAWANA!AF61</f>
        <v>17.93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220.07</v>
      </c>
      <c r="E62">
        <f>BAWANA!AM62</f>
        <v>0</v>
      </c>
      <c r="F62">
        <f t="shared" si="4"/>
        <v>256</v>
      </c>
      <c r="G62">
        <f t="shared" si="5"/>
        <v>220.07</v>
      </c>
      <c r="H62" s="154"/>
      <c r="I62">
        <f>BRPL_EOD!AK62+BRPL_EOD!AL62</f>
        <v>77.47</v>
      </c>
      <c r="J62">
        <f>BYPL_EOD!AK62+BYPL_EOD!AL62</f>
        <v>50</v>
      </c>
      <c r="K62">
        <f>MES_EOD!AK62+MES_EOD!AL62</f>
        <v>5</v>
      </c>
      <c r="L62">
        <f>NDMC_EOD!AK62+NDMC_EOD!AL62</f>
        <v>18</v>
      </c>
      <c r="M62">
        <f>TPDDL_EOD!AK62+TPDDL_EOD!AL62</f>
        <v>69.599999999999994</v>
      </c>
      <c r="N62">
        <f t="shared" si="0"/>
        <v>220.07</v>
      </c>
      <c r="O62" s="154">
        <f t="shared" si="1"/>
        <v>0</v>
      </c>
      <c r="P62">
        <v>77.47</v>
      </c>
      <c r="Q62">
        <v>50</v>
      </c>
      <c r="R62">
        <v>5</v>
      </c>
      <c r="S62">
        <v>18</v>
      </c>
      <c r="T62">
        <v>69.599999999999994</v>
      </c>
      <c r="U62" s="156">
        <f t="shared" si="2"/>
        <v>220.07</v>
      </c>
      <c r="V62" s="154">
        <f t="shared" si="3"/>
        <v>0</v>
      </c>
      <c r="Y62">
        <f>BAWANA!AW62+BAWANA!AX62</f>
        <v>32</v>
      </c>
      <c r="Z62">
        <f>BAWANA!BD62+BAWANA!BE62</f>
        <v>17.93</v>
      </c>
      <c r="AA62">
        <f>BAWANA!X62+BAWANA!Y62</f>
        <v>32</v>
      </c>
      <c r="AB62">
        <f>BAWANA!AE62+BAWANA!AF62</f>
        <v>17.93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220.07</v>
      </c>
      <c r="E63">
        <f>BAWANA!AM63</f>
        <v>0</v>
      </c>
      <c r="F63">
        <f t="shared" si="4"/>
        <v>256</v>
      </c>
      <c r="G63">
        <f t="shared" si="5"/>
        <v>220.07</v>
      </c>
      <c r="H63" s="154"/>
      <c r="I63">
        <f>BRPL_EOD!AK63+BRPL_EOD!AL63</f>
        <v>77.47</v>
      </c>
      <c r="J63">
        <f>BYPL_EOD!AK63+BYPL_EOD!AL63</f>
        <v>50</v>
      </c>
      <c r="K63">
        <f>MES_EOD!AK63+MES_EOD!AL63</f>
        <v>5</v>
      </c>
      <c r="L63">
        <f>NDMC_EOD!AK63+NDMC_EOD!AL63</f>
        <v>18</v>
      </c>
      <c r="M63">
        <f>TPDDL_EOD!AK63+TPDDL_EOD!AL63</f>
        <v>69.599999999999994</v>
      </c>
      <c r="N63">
        <f t="shared" si="0"/>
        <v>220.07</v>
      </c>
      <c r="O63" s="154">
        <f t="shared" si="1"/>
        <v>0</v>
      </c>
      <c r="P63">
        <v>77.47</v>
      </c>
      <c r="Q63">
        <v>50</v>
      </c>
      <c r="R63">
        <v>5</v>
      </c>
      <c r="S63">
        <v>18</v>
      </c>
      <c r="T63">
        <v>69.599999999999994</v>
      </c>
      <c r="U63" s="156">
        <f t="shared" si="2"/>
        <v>220.07</v>
      </c>
      <c r="V63" s="154">
        <f t="shared" si="3"/>
        <v>0</v>
      </c>
      <c r="Y63">
        <f>BAWANA!AW63+BAWANA!AX63</f>
        <v>32</v>
      </c>
      <c r="Z63">
        <f>BAWANA!BD63+BAWANA!BE63</f>
        <v>17.93</v>
      </c>
      <c r="AA63">
        <f>BAWANA!X63+BAWANA!Y63</f>
        <v>32</v>
      </c>
      <c r="AB63">
        <f>BAWANA!AE63+BAWANA!AF63</f>
        <v>17.93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220.07</v>
      </c>
      <c r="E64">
        <f>BAWANA!AM64</f>
        <v>0</v>
      </c>
      <c r="F64">
        <f t="shared" si="4"/>
        <v>256</v>
      </c>
      <c r="G64">
        <f t="shared" si="5"/>
        <v>220.07</v>
      </c>
      <c r="H64" s="154"/>
      <c r="I64">
        <f>BRPL_EOD!AK64+BRPL_EOD!AL64</f>
        <v>77.47</v>
      </c>
      <c r="J64">
        <f>BYPL_EOD!AK64+BYPL_EOD!AL64</f>
        <v>50</v>
      </c>
      <c r="K64">
        <f>MES_EOD!AK64+MES_EOD!AL64</f>
        <v>5</v>
      </c>
      <c r="L64">
        <f>NDMC_EOD!AK64+NDMC_EOD!AL64</f>
        <v>18</v>
      </c>
      <c r="M64">
        <f>TPDDL_EOD!AK64+TPDDL_EOD!AL64</f>
        <v>69.599999999999994</v>
      </c>
      <c r="N64">
        <f t="shared" si="0"/>
        <v>220.07</v>
      </c>
      <c r="O64" s="154">
        <f t="shared" si="1"/>
        <v>0</v>
      </c>
      <c r="P64">
        <v>77.47</v>
      </c>
      <c r="Q64">
        <v>50</v>
      </c>
      <c r="R64">
        <v>5</v>
      </c>
      <c r="S64">
        <v>18</v>
      </c>
      <c r="T64">
        <v>69.599999999999994</v>
      </c>
      <c r="U64" s="156">
        <f t="shared" si="2"/>
        <v>220.07</v>
      </c>
      <c r="V64" s="154">
        <f t="shared" si="3"/>
        <v>0</v>
      </c>
      <c r="Y64">
        <f>BAWANA!AW64+BAWANA!AX64</f>
        <v>32</v>
      </c>
      <c r="Z64">
        <f>BAWANA!BD64+BAWANA!BE64</f>
        <v>17.93</v>
      </c>
      <c r="AA64">
        <f>BAWANA!X64+BAWANA!Y64</f>
        <v>32</v>
      </c>
      <c r="AB64">
        <f>BAWANA!AE64+BAWANA!AF64</f>
        <v>17.93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220.07</v>
      </c>
      <c r="E65">
        <f>BAWANA!AM65</f>
        <v>0</v>
      </c>
      <c r="F65">
        <f t="shared" si="4"/>
        <v>256</v>
      </c>
      <c r="G65">
        <f t="shared" si="5"/>
        <v>220.07</v>
      </c>
      <c r="H65" s="154"/>
      <c r="I65">
        <f>BRPL_EOD!AK65+BRPL_EOD!AL65</f>
        <v>77.47</v>
      </c>
      <c r="J65">
        <f>BYPL_EOD!AK65+BYPL_EOD!AL65</f>
        <v>50</v>
      </c>
      <c r="K65">
        <f>MES_EOD!AK65+MES_EOD!AL65</f>
        <v>5</v>
      </c>
      <c r="L65">
        <f>NDMC_EOD!AK65+NDMC_EOD!AL65</f>
        <v>18</v>
      </c>
      <c r="M65">
        <f>TPDDL_EOD!AK65+TPDDL_EOD!AL65</f>
        <v>69.599999999999994</v>
      </c>
      <c r="N65">
        <f t="shared" si="0"/>
        <v>220.07</v>
      </c>
      <c r="O65" s="154">
        <f t="shared" si="1"/>
        <v>0</v>
      </c>
      <c r="P65">
        <v>77.47</v>
      </c>
      <c r="Q65">
        <v>50</v>
      </c>
      <c r="R65">
        <v>5</v>
      </c>
      <c r="S65">
        <v>18</v>
      </c>
      <c r="T65">
        <v>69.599999999999994</v>
      </c>
      <c r="U65" s="156">
        <f t="shared" si="2"/>
        <v>220.07</v>
      </c>
      <c r="V65" s="154">
        <f t="shared" si="3"/>
        <v>0</v>
      </c>
      <c r="Y65">
        <f>BAWANA!AW65+BAWANA!AX65</f>
        <v>32</v>
      </c>
      <c r="Z65">
        <f>BAWANA!BD65+BAWANA!BE65</f>
        <v>17.93</v>
      </c>
      <c r="AA65">
        <f>BAWANA!X65+BAWANA!Y65</f>
        <v>32</v>
      </c>
      <c r="AB65">
        <f>BAWANA!AE65+BAWANA!AF65</f>
        <v>17.93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220.07</v>
      </c>
      <c r="E66">
        <f>BAWANA!AM66</f>
        <v>0</v>
      </c>
      <c r="F66">
        <f t="shared" si="4"/>
        <v>256</v>
      </c>
      <c r="G66">
        <f t="shared" si="5"/>
        <v>220.07</v>
      </c>
      <c r="H66" s="154"/>
      <c r="I66">
        <f>BRPL_EOD!AK66+BRPL_EOD!AL66</f>
        <v>77.47</v>
      </c>
      <c r="J66">
        <f>BYPL_EOD!AK66+BYPL_EOD!AL66</f>
        <v>50</v>
      </c>
      <c r="K66">
        <f>MES_EOD!AK66+MES_EOD!AL66</f>
        <v>5</v>
      </c>
      <c r="L66">
        <f>NDMC_EOD!AK66+NDMC_EOD!AL66</f>
        <v>18</v>
      </c>
      <c r="M66">
        <f>TPDDL_EOD!AK66+TPDDL_EOD!AL66</f>
        <v>69.599999999999994</v>
      </c>
      <c r="N66">
        <f t="shared" si="0"/>
        <v>220.07</v>
      </c>
      <c r="O66" s="154">
        <f t="shared" si="1"/>
        <v>0</v>
      </c>
      <c r="P66">
        <v>77.47</v>
      </c>
      <c r="Q66">
        <v>50</v>
      </c>
      <c r="R66">
        <v>5</v>
      </c>
      <c r="S66">
        <v>18</v>
      </c>
      <c r="T66">
        <v>69.599999999999994</v>
      </c>
      <c r="U66" s="156">
        <f t="shared" si="2"/>
        <v>220.07</v>
      </c>
      <c r="V66" s="154">
        <f t="shared" si="3"/>
        <v>0</v>
      </c>
      <c r="Y66">
        <f>BAWANA!AW66+BAWANA!AX66</f>
        <v>32</v>
      </c>
      <c r="Z66">
        <f>BAWANA!BD66+BAWANA!BE66</f>
        <v>17.93</v>
      </c>
      <c r="AA66">
        <f>BAWANA!X66+BAWANA!Y66</f>
        <v>32</v>
      </c>
      <c r="AB66">
        <f>BAWANA!AE66+BAWANA!AF66</f>
        <v>17.93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220.07</v>
      </c>
      <c r="E67">
        <f>BAWANA!AM67</f>
        <v>0</v>
      </c>
      <c r="F67">
        <f t="shared" si="4"/>
        <v>256</v>
      </c>
      <c r="G67">
        <f t="shared" si="5"/>
        <v>220.07</v>
      </c>
      <c r="H67" s="154"/>
      <c r="I67">
        <f>BRPL_EOD!AK67+BRPL_EOD!AL67</f>
        <v>77.47</v>
      </c>
      <c r="J67">
        <f>BYPL_EOD!AK67+BYPL_EOD!AL67</f>
        <v>50</v>
      </c>
      <c r="K67">
        <f>MES_EOD!AK67+MES_EOD!AL67</f>
        <v>5</v>
      </c>
      <c r="L67">
        <f>NDMC_EOD!AK67+NDMC_EOD!AL67</f>
        <v>18</v>
      </c>
      <c r="M67">
        <f>TPDDL_EOD!AK67+TPDDL_EOD!AL67</f>
        <v>69.599999999999994</v>
      </c>
      <c r="N67">
        <f t="shared" ref="N67:N98" si="7">SUM(I67:M67)</f>
        <v>220.07</v>
      </c>
      <c r="O67" s="154">
        <f t="shared" ref="O67:O98" si="8">G67-N67</f>
        <v>0</v>
      </c>
      <c r="P67">
        <v>77.47</v>
      </c>
      <c r="Q67">
        <v>50</v>
      </c>
      <c r="R67">
        <v>5</v>
      </c>
      <c r="S67">
        <v>18</v>
      </c>
      <c r="T67">
        <v>69.599999999999994</v>
      </c>
      <c r="U67" s="156">
        <f t="shared" ref="U67:U98" si="9">SUM(P67:T67)</f>
        <v>220.07</v>
      </c>
      <c r="V67" s="154">
        <f t="shared" ref="V67:V99" si="10">G67-U67</f>
        <v>0</v>
      </c>
      <c r="Y67">
        <f>BAWANA!AW67+BAWANA!AX67</f>
        <v>32</v>
      </c>
      <c r="Z67">
        <f>BAWANA!BD67+BAWANA!BE67</f>
        <v>17.93</v>
      </c>
      <c r="AA67">
        <f>BAWANA!X67+BAWANA!Y67</f>
        <v>32</v>
      </c>
      <c r="AB67">
        <f>BAWANA!AE67+BAWANA!AF67</f>
        <v>17.93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242.21600000000001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242.21600000000001</v>
      </c>
      <c r="H68" s="154"/>
      <c r="I68">
        <f>BRPL_EOD!AK68+BRPL_EOD!AL68</f>
        <v>99.62</v>
      </c>
      <c r="J68">
        <f>BYPL_EOD!AK68+BYPL_EOD!AL68</f>
        <v>50</v>
      </c>
      <c r="K68">
        <f>MES_EOD!AK68+MES_EOD!AL68</f>
        <v>5</v>
      </c>
      <c r="L68">
        <f>NDMC_EOD!AK68+NDMC_EOD!AL68</f>
        <v>18</v>
      </c>
      <c r="M68">
        <f>TPDDL_EOD!AK68+TPDDL_EOD!AL68</f>
        <v>69.599999999999994</v>
      </c>
      <c r="N68">
        <f t="shared" si="7"/>
        <v>242.22</v>
      </c>
      <c r="O68" s="154">
        <f t="shared" si="8"/>
        <v>-3.9999999999906777E-3</v>
      </c>
      <c r="P68">
        <v>99.618354883989767</v>
      </c>
      <c r="Q68">
        <v>49.999174304351421</v>
      </c>
      <c r="R68">
        <v>4.9999174304351417</v>
      </c>
      <c r="S68">
        <v>17.999702749566509</v>
      </c>
      <c r="T68">
        <v>69.598850631657172</v>
      </c>
      <c r="U68" s="156">
        <f t="shared" si="9"/>
        <v>242.21600000000001</v>
      </c>
      <c r="V68" s="154">
        <f t="shared" si="10"/>
        <v>0</v>
      </c>
      <c r="Y68">
        <f>BAWANA!AW68+BAWANA!AX68</f>
        <v>32</v>
      </c>
      <c r="Z68">
        <f>BAWANA!BD68+BAWANA!BE68</f>
        <v>0</v>
      </c>
      <c r="AA68">
        <f>BAWANA!X68+BAWANA!Y68</f>
        <v>32</v>
      </c>
      <c r="AB68">
        <f>BAWANA!AE68+BAWANA!AF68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247.21600000000001</v>
      </c>
      <c r="E69">
        <f>BAWANA!AM69</f>
        <v>0</v>
      </c>
      <c r="F69">
        <f t="shared" si="11"/>
        <v>256</v>
      </c>
      <c r="G69">
        <f t="shared" si="12"/>
        <v>247.21600000000001</v>
      </c>
      <c r="H69" s="154"/>
      <c r="I69">
        <f>BRPL_EOD!AK69+BRPL_EOD!AL69</f>
        <v>99.62</v>
      </c>
      <c r="J69">
        <f>BYPL_EOD!AK69+BYPL_EOD!AL69</f>
        <v>55</v>
      </c>
      <c r="K69">
        <f>MES_EOD!AK69+MES_EOD!AL69</f>
        <v>5</v>
      </c>
      <c r="L69">
        <f>NDMC_EOD!AK69+NDMC_EOD!AL69</f>
        <v>18</v>
      </c>
      <c r="M69">
        <f>TPDDL_EOD!AK69+TPDDL_EOD!AL69</f>
        <v>69.599999999999994</v>
      </c>
      <c r="N69">
        <f t="shared" si="7"/>
        <v>247.22</v>
      </c>
      <c r="O69" s="154">
        <f t="shared" si="8"/>
        <v>-3.9999999999906777E-3</v>
      </c>
      <c r="P69">
        <v>99.618388156298039</v>
      </c>
      <c r="Q69">
        <v>54.99911010436049</v>
      </c>
      <c r="R69">
        <v>4.9999191003964079</v>
      </c>
      <c r="S69">
        <v>17.999708761427069</v>
      </c>
      <c r="T69">
        <v>69.598873877518002</v>
      </c>
      <c r="U69" s="156">
        <f t="shared" si="9"/>
        <v>247.21599999999998</v>
      </c>
      <c r="V69" s="154">
        <f t="shared" si="10"/>
        <v>0</v>
      </c>
      <c r="Y69">
        <f>BAWANA!AW69+BAWANA!AX69</f>
        <v>32</v>
      </c>
      <c r="Z69">
        <f>BAWANA!BD69+BAWANA!BE69</f>
        <v>0</v>
      </c>
      <c r="AA69">
        <f>BAWANA!X69+BAWANA!Y69</f>
        <v>32</v>
      </c>
      <c r="AB69">
        <f>BAWANA!AE69+BAWANA!AF69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247.21600000000001</v>
      </c>
      <c r="E70">
        <f>BAWANA!AM70</f>
        <v>0</v>
      </c>
      <c r="F70">
        <f t="shared" si="11"/>
        <v>256</v>
      </c>
      <c r="G70">
        <f t="shared" si="12"/>
        <v>247.21600000000001</v>
      </c>
      <c r="H70" s="154"/>
      <c r="I70">
        <f>BRPL_EOD!AK70+BRPL_EOD!AL70</f>
        <v>99.62</v>
      </c>
      <c r="J70">
        <f>BYPL_EOD!AK70+BYPL_EOD!AL70</f>
        <v>55</v>
      </c>
      <c r="K70">
        <f>MES_EOD!AK70+MES_EOD!AL70</f>
        <v>5</v>
      </c>
      <c r="L70">
        <f>NDMC_EOD!AK70+NDMC_EOD!AL70</f>
        <v>18</v>
      </c>
      <c r="M70">
        <f>TPDDL_EOD!AK70+TPDDL_EOD!AL70</f>
        <v>69.599999999999994</v>
      </c>
      <c r="N70">
        <f t="shared" si="7"/>
        <v>247.22</v>
      </c>
      <c r="O70" s="154">
        <f t="shared" si="8"/>
        <v>-3.9999999999906777E-3</v>
      </c>
      <c r="P70">
        <v>99.618388156298039</v>
      </c>
      <c r="Q70">
        <v>54.99911010436049</v>
      </c>
      <c r="R70">
        <v>4.9999191003964079</v>
      </c>
      <c r="S70">
        <v>17.999708761427069</v>
      </c>
      <c r="T70">
        <v>69.598873877518002</v>
      </c>
      <c r="U70" s="156">
        <f t="shared" si="9"/>
        <v>247.21599999999998</v>
      </c>
      <c r="V70" s="154">
        <f t="shared" si="10"/>
        <v>0</v>
      </c>
      <c r="Y70">
        <f>BAWANA!AW70+BAWANA!AX70</f>
        <v>32</v>
      </c>
      <c r="Z70">
        <f>BAWANA!BD70+BAWANA!BE70</f>
        <v>0</v>
      </c>
      <c r="AA70">
        <f>BAWANA!X70+BAWANA!Y70</f>
        <v>32</v>
      </c>
      <c r="AB70">
        <f>BAWANA!AE70+BAWANA!AF70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247.21600000000001</v>
      </c>
      <c r="E71">
        <f>BAWANA!AM71</f>
        <v>0</v>
      </c>
      <c r="F71">
        <f t="shared" si="11"/>
        <v>256</v>
      </c>
      <c r="G71">
        <f t="shared" si="12"/>
        <v>247.21600000000001</v>
      </c>
      <c r="H71" s="154"/>
      <c r="I71">
        <f>BRPL_EOD!AK71+BRPL_EOD!AL71</f>
        <v>99.62</v>
      </c>
      <c r="J71">
        <f>BYPL_EOD!AK71+BYPL_EOD!AL71</f>
        <v>55</v>
      </c>
      <c r="K71">
        <f>MES_EOD!AK71+MES_EOD!AL71</f>
        <v>5</v>
      </c>
      <c r="L71">
        <f>NDMC_EOD!AK71+NDMC_EOD!AL71</f>
        <v>18</v>
      </c>
      <c r="M71">
        <f>TPDDL_EOD!AK71+TPDDL_EOD!AL71</f>
        <v>69.599999999999994</v>
      </c>
      <c r="N71">
        <f t="shared" si="7"/>
        <v>247.22</v>
      </c>
      <c r="O71" s="154">
        <f t="shared" si="8"/>
        <v>-3.9999999999906777E-3</v>
      </c>
      <c r="P71">
        <v>99.618388156298039</v>
      </c>
      <c r="Q71">
        <v>54.99911010436049</v>
      </c>
      <c r="R71">
        <v>4.9999191003964079</v>
      </c>
      <c r="S71">
        <v>17.999708761427069</v>
      </c>
      <c r="T71">
        <v>69.598873877518002</v>
      </c>
      <c r="U71" s="156">
        <f t="shared" si="9"/>
        <v>247.21599999999998</v>
      </c>
      <c r="V71" s="154">
        <f t="shared" si="10"/>
        <v>0</v>
      </c>
      <c r="Y71">
        <f>BAWANA!AW71+BAWANA!AX71</f>
        <v>32</v>
      </c>
      <c r="Z71">
        <f>BAWANA!BD71+BAWANA!BE71</f>
        <v>0</v>
      </c>
      <c r="AA71">
        <f>BAWANA!X71+BAWANA!Y71</f>
        <v>32</v>
      </c>
      <c r="AB71">
        <f>BAWANA!AE71+BAWANA!AF71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247.21600000000001</v>
      </c>
      <c r="E72">
        <f>BAWANA!AM72</f>
        <v>0</v>
      </c>
      <c r="F72">
        <f t="shared" si="11"/>
        <v>256</v>
      </c>
      <c r="G72">
        <f t="shared" si="12"/>
        <v>247.21600000000001</v>
      </c>
      <c r="H72" s="154"/>
      <c r="I72">
        <f>BRPL_EOD!AK72+BRPL_EOD!AL72</f>
        <v>99.62</v>
      </c>
      <c r="J72">
        <f>BYPL_EOD!AK72+BYPL_EOD!AL72</f>
        <v>55</v>
      </c>
      <c r="K72">
        <f>MES_EOD!AK72+MES_EOD!AL72</f>
        <v>5</v>
      </c>
      <c r="L72">
        <f>NDMC_EOD!AK72+NDMC_EOD!AL72</f>
        <v>18</v>
      </c>
      <c r="M72">
        <f>TPDDL_EOD!AK72+TPDDL_EOD!AL72</f>
        <v>69.599999999999994</v>
      </c>
      <c r="N72">
        <f t="shared" si="7"/>
        <v>247.22</v>
      </c>
      <c r="O72" s="154">
        <f t="shared" si="8"/>
        <v>-3.9999999999906777E-3</v>
      </c>
      <c r="P72">
        <v>99.618388156298039</v>
      </c>
      <c r="Q72">
        <v>54.99911010436049</v>
      </c>
      <c r="R72">
        <v>4.9999191003964079</v>
      </c>
      <c r="S72">
        <v>17.999708761427069</v>
      </c>
      <c r="T72">
        <v>69.598873877518002</v>
      </c>
      <c r="U72" s="156">
        <f t="shared" si="9"/>
        <v>247.21599999999998</v>
      </c>
      <c r="V72" s="154">
        <f t="shared" si="10"/>
        <v>0</v>
      </c>
      <c r="Y72">
        <f>BAWANA!AW72+BAWANA!AX72</f>
        <v>32</v>
      </c>
      <c r="Z72">
        <f>BAWANA!BD72+BAWANA!BE72</f>
        <v>0</v>
      </c>
      <c r="AA72">
        <f>BAWANA!X72+BAWANA!Y72</f>
        <v>32</v>
      </c>
      <c r="AB72">
        <f>BAWANA!AE72+BAWANA!AF72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254.21600000000001</v>
      </c>
      <c r="E73">
        <f>BAWANA!AM73</f>
        <v>0</v>
      </c>
      <c r="F73">
        <f t="shared" si="11"/>
        <v>256</v>
      </c>
      <c r="G73">
        <f t="shared" si="12"/>
        <v>254.21600000000001</v>
      </c>
      <c r="H73" s="154"/>
      <c r="I73">
        <f>BRPL_EOD!AK73+BRPL_EOD!AL73</f>
        <v>99.62</v>
      </c>
      <c r="J73">
        <f>BYPL_EOD!AK73+BYPL_EOD!AL73</f>
        <v>55</v>
      </c>
      <c r="K73">
        <f>MES_EOD!AK73+MES_EOD!AL73</f>
        <v>12</v>
      </c>
      <c r="L73">
        <f>NDMC_EOD!AK73+NDMC_EOD!AL73</f>
        <v>18</v>
      </c>
      <c r="M73">
        <f>TPDDL_EOD!AK73+TPDDL_EOD!AL73</f>
        <v>69.599999999999994</v>
      </c>
      <c r="N73">
        <f t="shared" si="7"/>
        <v>254.22</v>
      </c>
      <c r="O73" s="154">
        <f t="shared" si="8"/>
        <v>-3.9999999999906777E-3</v>
      </c>
      <c r="P73">
        <v>99.618432538745978</v>
      </c>
      <c r="Q73">
        <v>54.999134607820004</v>
      </c>
      <c r="R73">
        <v>11.999811187160727</v>
      </c>
      <c r="S73">
        <v>17.999716780741092</v>
      </c>
      <c r="T73">
        <v>69.598904885532207</v>
      </c>
      <c r="U73" s="156">
        <f t="shared" si="9"/>
        <v>254.21600000000001</v>
      </c>
      <c r="V73" s="154">
        <f t="shared" si="10"/>
        <v>0</v>
      </c>
      <c r="Y73">
        <f>BAWANA!AW73+BAWANA!AX73</f>
        <v>32</v>
      </c>
      <c r="Z73">
        <f>BAWANA!BD73+BAWANA!BE73</f>
        <v>0</v>
      </c>
      <c r="AA73">
        <f>BAWANA!X73+BAWANA!Y73</f>
        <v>32</v>
      </c>
      <c r="AB73">
        <f>BAWANA!AE73+BAWANA!AF73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247.21600000000001</v>
      </c>
      <c r="E74">
        <f>BAWANA!AM74</f>
        <v>0</v>
      </c>
      <c r="F74">
        <f t="shared" si="11"/>
        <v>256</v>
      </c>
      <c r="G74">
        <f t="shared" si="12"/>
        <v>247.21600000000001</v>
      </c>
      <c r="H74" s="154"/>
      <c r="I74">
        <f>BRPL_EOD!AK74+BRPL_EOD!AL74</f>
        <v>99.62</v>
      </c>
      <c r="J74">
        <f>BYPL_EOD!AK74+BYPL_EOD!AL74</f>
        <v>55</v>
      </c>
      <c r="K74">
        <f>MES_EOD!AK74+MES_EOD!AL74</f>
        <v>5</v>
      </c>
      <c r="L74">
        <f>NDMC_EOD!AK74+NDMC_EOD!AL74</f>
        <v>18</v>
      </c>
      <c r="M74">
        <f>TPDDL_EOD!AK74+TPDDL_EOD!AL74</f>
        <v>69.599999999999994</v>
      </c>
      <c r="N74">
        <f t="shared" si="7"/>
        <v>247.22</v>
      </c>
      <c r="O74" s="154">
        <f t="shared" si="8"/>
        <v>-3.9999999999906777E-3</v>
      </c>
      <c r="P74">
        <v>99.618388156298039</v>
      </c>
      <c r="Q74">
        <v>54.99911010436049</v>
      </c>
      <c r="R74">
        <v>4.9999191003964079</v>
      </c>
      <c r="S74">
        <v>17.999708761427069</v>
      </c>
      <c r="T74">
        <v>69.598873877518002</v>
      </c>
      <c r="U74" s="156">
        <f t="shared" si="9"/>
        <v>247.21599999999998</v>
      </c>
      <c r="V74" s="154">
        <f t="shared" si="10"/>
        <v>0</v>
      </c>
      <c r="Y74">
        <f>BAWANA!AW74+BAWANA!AX74</f>
        <v>32</v>
      </c>
      <c r="Z74">
        <f>BAWANA!BD74+BAWANA!BE74</f>
        <v>0</v>
      </c>
      <c r="AA74">
        <f>BAWANA!X74+BAWANA!Y74</f>
        <v>32</v>
      </c>
      <c r="AB74">
        <f>BAWANA!AE74+BAWANA!AF74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247.21600000000001</v>
      </c>
      <c r="E75">
        <f>BAWANA!AM75</f>
        <v>0</v>
      </c>
      <c r="F75">
        <f t="shared" si="11"/>
        <v>256</v>
      </c>
      <c r="G75">
        <f t="shared" si="12"/>
        <v>247.21600000000001</v>
      </c>
      <c r="H75" s="154"/>
      <c r="I75">
        <f>BRPL_EOD!AK75+BRPL_EOD!AL75</f>
        <v>99.62</v>
      </c>
      <c r="J75">
        <f>BYPL_EOD!AK75+BYPL_EOD!AL75</f>
        <v>55</v>
      </c>
      <c r="K75">
        <f>MES_EOD!AK75+MES_EOD!AL75</f>
        <v>5</v>
      </c>
      <c r="L75">
        <f>NDMC_EOD!AK75+NDMC_EOD!AL75</f>
        <v>18</v>
      </c>
      <c r="M75">
        <f>TPDDL_EOD!AK75+TPDDL_EOD!AL75</f>
        <v>69.599999999999994</v>
      </c>
      <c r="N75">
        <f t="shared" si="7"/>
        <v>247.22</v>
      </c>
      <c r="O75" s="154">
        <f t="shared" si="8"/>
        <v>-3.9999999999906777E-3</v>
      </c>
      <c r="P75">
        <v>99.618388156298039</v>
      </c>
      <c r="Q75">
        <v>54.99911010436049</v>
      </c>
      <c r="R75">
        <v>4.9999191003964079</v>
      </c>
      <c r="S75">
        <v>17.999708761427069</v>
      </c>
      <c r="T75">
        <v>69.598873877518002</v>
      </c>
      <c r="U75" s="156">
        <f t="shared" si="9"/>
        <v>247.21599999999998</v>
      </c>
      <c r="V75" s="154">
        <f t="shared" si="10"/>
        <v>0</v>
      </c>
      <c r="Y75">
        <f>BAWANA!AW75+BAWANA!AX75</f>
        <v>32</v>
      </c>
      <c r="Z75">
        <f>BAWANA!BD75+BAWANA!BE75</f>
        <v>0</v>
      </c>
      <c r="AA75">
        <f>BAWANA!X75+BAWANA!Y75</f>
        <v>32</v>
      </c>
      <c r="AB75">
        <f>BAWANA!AE75+BAWANA!AF75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247.21600000000001</v>
      </c>
      <c r="E76">
        <f>BAWANA!AM76</f>
        <v>0</v>
      </c>
      <c r="F76">
        <f t="shared" si="11"/>
        <v>256</v>
      </c>
      <c r="G76">
        <f t="shared" si="12"/>
        <v>247.21600000000001</v>
      </c>
      <c r="H76" s="154"/>
      <c r="I76">
        <f>BRPL_EOD!AK76+BRPL_EOD!AL76</f>
        <v>99.62</v>
      </c>
      <c r="J76">
        <f>BYPL_EOD!AK76+BYPL_EOD!AL76</f>
        <v>55</v>
      </c>
      <c r="K76">
        <f>MES_EOD!AK76+MES_EOD!AL76</f>
        <v>5</v>
      </c>
      <c r="L76">
        <f>NDMC_EOD!AK76+NDMC_EOD!AL76</f>
        <v>18</v>
      </c>
      <c r="M76">
        <f>TPDDL_EOD!AK76+TPDDL_EOD!AL76</f>
        <v>69.599999999999994</v>
      </c>
      <c r="N76">
        <f t="shared" si="7"/>
        <v>247.22</v>
      </c>
      <c r="O76" s="154">
        <f t="shared" si="8"/>
        <v>-3.9999999999906777E-3</v>
      </c>
      <c r="P76">
        <v>99.618388156298039</v>
      </c>
      <c r="Q76">
        <v>54.99911010436049</v>
      </c>
      <c r="R76">
        <v>4.9999191003964079</v>
      </c>
      <c r="S76">
        <v>17.999708761427069</v>
      </c>
      <c r="T76">
        <v>69.598873877518002</v>
      </c>
      <c r="U76" s="156">
        <f t="shared" si="9"/>
        <v>247.21599999999998</v>
      </c>
      <c r="V76" s="154">
        <f t="shared" si="10"/>
        <v>0</v>
      </c>
      <c r="Y76">
        <f>BAWANA!AW76+BAWANA!AX76</f>
        <v>32</v>
      </c>
      <c r="Z76">
        <f>BAWANA!BD76+BAWANA!BE76</f>
        <v>0</v>
      </c>
      <c r="AA76">
        <f>BAWANA!X76+BAWANA!Y76</f>
        <v>32</v>
      </c>
      <c r="AB76">
        <f>BAWANA!AE76+BAWANA!AF76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247.21600000000001</v>
      </c>
      <c r="E77">
        <f>BAWANA!AM77</f>
        <v>0</v>
      </c>
      <c r="F77">
        <f t="shared" si="11"/>
        <v>256</v>
      </c>
      <c r="G77">
        <f t="shared" si="12"/>
        <v>247.21600000000001</v>
      </c>
      <c r="H77" s="154"/>
      <c r="I77">
        <f>BRPL_EOD!AK77+BRPL_EOD!AL77</f>
        <v>99.62</v>
      </c>
      <c r="J77">
        <f>BYPL_EOD!AK77+BYPL_EOD!AL77</f>
        <v>55</v>
      </c>
      <c r="K77">
        <f>MES_EOD!AK77+MES_EOD!AL77</f>
        <v>5</v>
      </c>
      <c r="L77">
        <f>NDMC_EOD!AK77+NDMC_EOD!AL77</f>
        <v>18</v>
      </c>
      <c r="M77">
        <f>TPDDL_EOD!AK77+TPDDL_EOD!AL77</f>
        <v>69.599999999999994</v>
      </c>
      <c r="N77">
        <f t="shared" si="7"/>
        <v>247.22</v>
      </c>
      <c r="O77" s="154">
        <f t="shared" si="8"/>
        <v>-3.9999999999906777E-3</v>
      </c>
      <c r="P77">
        <v>99.618388156298039</v>
      </c>
      <c r="Q77">
        <v>54.99911010436049</v>
      </c>
      <c r="R77">
        <v>4.9999191003964079</v>
      </c>
      <c r="S77">
        <v>17.999708761427069</v>
      </c>
      <c r="T77">
        <v>69.598873877518002</v>
      </c>
      <c r="U77" s="156">
        <f t="shared" si="9"/>
        <v>247.21599999999998</v>
      </c>
      <c r="V77" s="154">
        <f t="shared" si="10"/>
        <v>0</v>
      </c>
      <c r="Y77">
        <f>BAWANA!AW77+BAWANA!AX77</f>
        <v>32</v>
      </c>
      <c r="Z77">
        <f>BAWANA!BD77+BAWANA!BE77</f>
        <v>0</v>
      </c>
      <c r="AA77">
        <f>BAWANA!X77+BAWANA!Y77</f>
        <v>32</v>
      </c>
      <c r="AB77">
        <f>BAWANA!AE77+BAWANA!AF77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247.21600000000001</v>
      </c>
      <c r="E78">
        <f>BAWANA!AM78</f>
        <v>0</v>
      </c>
      <c r="F78">
        <f t="shared" si="11"/>
        <v>256</v>
      </c>
      <c r="G78">
        <f t="shared" si="12"/>
        <v>247.21600000000001</v>
      </c>
      <c r="H78" s="154"/>
      <c r="I78">
        <f>BRPL_EOD!AK78+BRPL_EOD!AL78</f>
        <v>99.62</v>
      </c>
      <c r="J78">
        <f>BYPL_EOD!AK78+BYPL_EOD!AL78</f>
        <v>55</v>
      </c>
      <c r="K78">
        <f>MES_EOD!AK78+MES_EOD!AL78</f>
        <v>5</v>
      </c>
      <c r="L78">
        <f>NDMC_EOD!AK78+NDMC_EOD!AL78</f>
        <v>18</v>
      </c>
      <c r="M78">
        <f>TPDDL_EOD!AK78+TPDDL_EOD!AL78</f>
        <v>69.599999999999994</v>
      </c>
      <c r="N78">
        <f t="shared" si="7"/>
        <v>247.22</v>
      </c>
      <c r="O78" s="154">
        <f t="shared" si="8"/>
        <v>-3.9999999999906777E-3</v>
      </c>
      <c r="P78">
        <v>99.618388156298039</v>
      </c>
      <c r="Q78">
        <v>54.99911010436049</v>
      </c>
      <c r="R78">
        <v>4.9999191003964079</v>
      </c>
      <c r="S78">
        <v>17.999708761427069</v>
      </c>
      <c r="T78">
        <v>69.598873877518002</v>
      </c>
      <c r="U78" s="156">
        <f t="shared" si="9"/>
        <v>247.21599999999998</v>
      </c>
      <c r="V78" s="154">
        <f t="shared" si="10"/>
        <v>0</v>
      </c>
      <c r="Y78">
        <f>BAWANA!AW78+BAWANA!AX78</f>
        <v>32</v>
      </c>
      <c r="Z78">
        <f>BAWANA!BD78+BAWANA!BE78</f>
        <v>0</v>
      </c>
      <c r="AA78">
        <f>BAWANA!X78+BAWANA!Y78</f>
        <v>32</v>
      </c>
      <c r="AB78">
        <f>BAWANA!AE78+BAWANA!AF78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254.21600000000001</v>
      </c>
      <c r="E79">
        <f>BAWANA!AM79</f>
        <v>0</v>
      </c>
      <c r="F79">
        <f t="shared" si="11"/>
        <v>256</v>
      </c>
      <c r="G79">
        <f t="shared" si="12"/>
        <v>254.21600000000001</v>
      </c>
      <c r="H79" s="154"/>
      <c r="I79">
        <f>BRPL_EOD!AK79+BRPL_EOD!AL79</f>
        <v>99.62</v>
      </c>
      <c r="J79">
        <f>BYPL_EOD!AK79+BYPL_EOD!AL79</f>
        <v>55</v>
      </c>
      <c r="K79">
        <f>MES_EOD!AK79+MES_EOD!AL79</f>
        <v>12</v>
      </c>
      <c r="L79">
        <f>NDMC_EOD!AK79+NDMC_EOD!AL79</f>
        <v>18</v>
      </c>
      <c r="M79">
        <f>TPDDL_EOD!AK79+TPDDL_EOD!AL79</f>
        <v>69.599999999999994</v>
      </c>
      <c r="N79">
        <f t="shared" si="7"/>
        <v>254.22</v>
      </c>
      <c r="O79" s="154">
        <f t="shared" si="8"/>
        <v>-3.9999999999906777E-3</v>
      </c>
      <c r="P79">
        <v>99.618432538745978</v>
      </c>
      <c r="Q79">
        <v>54.999134607820004</v>
      </c>
      <c r="R79">
        <v>11.999811187160727</v>
      </c>
      <c r="S79">
        <v>17.999716780741092</v>
      </c>
      <c r="T79">
        <v>69.598904885532207</v>
      </c>
      <c r="U79" s="156">
        <f t="shared" si="9"/>
        <v>254.21600000000001</v>
      </c>
      <c r="V79" s="154">
        <f t="shared" si="10"/>
        <v>0</v>
      </c>
      <c r="Y79">
        <f>BAWANA!AW79+BAWANA!AX79</f>
        <v>32</v>
      </c>
      <c r="Z79">
        <f>BAWANA!BD79+BAWANA!BE79</f>
        <v>0</v>
      </c>
      <c r="AA79">
        <f>BAWANA!X79+BAWANA!Y79</f>
        <v>32</v>
      </c>
      <c r="AB79">
        <f>BAWANA!AE79+BAWANA!AF79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247.21600000000001</v>
      </c>
      <c r="E80">
        <f>BAWANA!AM80</f>
        <v>0</v>
      </c>
      <c r="F80">
        <f t="shared" si="11"/>
        <v>256</v>
      </c>
      <c r="G80">
        <f t="shared" si="12"/>
        <v>247.21600000000001</v>
      </c>
      <c r="H80" s="154"/>
      <c r="I80">
        <f>BRPL_EOD!AK80+BRPL_EOD!AL80</f>
        <v>99.62</v>
      </c>
      <c r="J80">
        <f>BYPL_EOD!AK80+BYPL_EOD!AL80</f>
        <v>55</v>
      </c>
      <c r="K80">
        <f>MES_EOD!AK80+MES_EOD!AL80</f>
        <v>5</v>
      </c>
      <c r="L80">
        <f>NDMC_EOD!AK80+NDMC_EOD!AL80</f>
        <v>18</v>
      </c>
      <c r="M80">
        <f>TPDDL_EOD!AK80+TPDDL_EOD!AL80</f>
        <v>69.599999999999994</v>
      </c>
      <c r="N80">
        <f t="shared" si="7"/>
        <v>247.22</v>
      </c>
      <c r="O80" s="154">
        <f t="shared" si="8"/>
        <v>-3.9999999999906777E-3</v>
      </c>
      <c r="P80">
        <v>99.618388156298039</v>
      </c>
      <c r="Q80">
        <v>54.99911010436049</v>
      </c>
      <c r="R80">
        <v>4.9999191003964079</v>
      </c>
      <c r="S80">
        <v>17.999708761427069</v>
      </c>
      <c r="T80">
        <v>69.598873877518002</v>
      </c>
      <c r="U80" s="156">
        <f t="shared" si="9"/>
        <v>247.21599999999998</v>
      </c>
      <c r="V80" s="154">
        <f t="shared" si="10"/>
        <v>0</v>
      </c>
      <c r="Y80">
        <f>BAWANA!AW80+BAWANA!AX80</f>
        <v>32</v>
      </c>
      <c r="Z80">
        <f>BAWANA!BD80+BAWANA!BE80</f>
        <v>0</v>
      </c>
      <c r="AA80">
        <f>BAWANA!X80+BAWANA!Y80</f>
        <v>32</v>
      </c>
      <c r="AB80">
        <f>BAWANA!AE80+BAWANA!AF80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242.22000000000003</v>
      </c>
      <c r="E81">
        <f>BAWANA!AM81</f>
        <v>0</v>
      </c>
      <c r="F81">
        <f t="shared" si="11"/>
        <v>256</v>
      </c>
      <c r="G81">
        <f t="shared" si="12"/>
        <v>242.22000000000003</v>
      </c>
      <c r="H81" s="154"/>
      <c r="I81">
        <f>BRPL_EOD!AK81+BRPL_EOD!AL81</f>
        <v>99.62</v>
      </c>
      <c r="J81">
        <f>BYPL_EOD!AK81+BYPL_EOD!AL81</f>
        <v>50</v>
      </c>
      <c r="K81">
        <f>MES_EOD!AK81+MES_EOD!AL81</f>
        <v>5</v>
      </c>
      <c r="L81">
        <f>NDMC_EOD!AK81+NDMC_EOD!AL81</f>
        <v>18</v>
      </c>
      <c r="M81">
        <f>TPDDL_EOD!AK81+TPDDL_EOD!AL81</f>
        <v>69.599999999999994</v>
      </c>
      <c r="N81">
        <f t="shared" si="7"/>
        <v>242.22</v>
      </c>
      <c r="O81" s="154">
        <f t="shared" si="8"/>
        <v>0</v>
      </c>
      <c r="P81">
        <v>99.620000000000019</v>
      </c>
      <c r="Q81">
        <v>50.000000000000007</v>
      </c>
      <c r="R81">
        <v>5.0000000000000009</v>
      </c>
      <c r="S81">
        <v>18.000000000000004</v>
      </c>
      <c r="T81">
        <v>69.600000000000009</v>
      </c>
      <c r="U81" s="156">
        <f t="shared" si="9"/>
        <v>242.22000000000003</v>
      </c>
      <c r="V81" s="154">
        <f t="shared" si="10"/>
        <v>0</v>
      </c>
      <c r="Y81">
        <f>BAWANA!AW81+BAWANA!AX81</f>
        <v>13.89</v>
      </c>
      <c r="Z81">
        <f>BAWANA!BD81+BAWANA!BE81</f>
        <v>13.89</v>
      </c>
      <c r="AA81">
        <f>BAWANA!X81+BAWANA!Y81</f>
        <v>13.89</v>
      </c>
      <c r="AB81">
        <f>BAWANA!AE81+BAWANA!AF81</f>
        <v>13.89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242.22000000000003</v>
      </c>
      <c r="E82">
        <f>BAWANA!AM82</f>
        <v>0</v>
      </c>
      <c r="F82">
        <f t="shared" si="11"/>
        <v>256</v>
      </c>
      <c r="G82">
        <f t="shared" si="12"/>
        <v>242.22000000000003</v>
      </c>
      <c r="H82" s="154"/>
      <c r="I82">
        <f>BRPL_EOD!AK82+BRPL_EOD!AL82</f>
        <v>99.62</v>
      </c>
      <c r="J82">
        <f>BYPL_EOD!AK82+BYPL_EOD!AL82</f>
        <v>50</v>
      </c>
      <c r="K82">
        <f>MES_EOD!AK82+MES_EOD!AL82</f>
        <v>5</v>
      </c>
      <c r="L82">
        <f>NDMC_EOD!AK82+NDMC_EOD!AL82</f>
        <v>18</v>
      </c>
      <c r="M82">
        <f>TPDDL_EOD!AK82+TPDDL_EOD!AL82</f>
        <v>69.599999999999994</v>
      </c>
      <c r="N82">
        <f t="shared" si="7"/>
        <v>242.22</v>
      </c>
      <c r="O82" s="154">
        <f t="shared" si="8"/>
        <v>0</v>
      </c>
      <c r="P82">
        <v>99.620000000000019</v>
      </c>
      <c r="Q82">
        <v>50.000000000000007</v>
      </c>
      <c r="R82">
        <v>5.0000000000000009</v>
      </c>
      <c r="S82">
        <v>18.000000000000004</v>
      </c>
      <c r="T82">
        <v>69.600000000000009</v>
      </c>
      <c r="U82" s="156">
        <f t="shared" si="9"/>
        <v>242.22000000000003</v>
      </c>
      <c r="V82" s="154">
        <f t="shared" si="10"/>
        <v>0</v>
      </c>
      <c r="Y82">
        <f>BAWANA!AW82+BAWANA!AX82</f>
        <v>13.89</v>
      </c>
      <c r="Z82">
        <f>BAWANA!BD82+BAWANA!BE82</f>
        <v>13.89</v>
      </c>
      <c r="AA82">
        <f>BAWANA!X82+BAWANA!Y82</f>
        <v>13.89</v>
      </c>
      <c r="AB82">
        <f>BAWANA!AE82+BAWANA!AF82</f>
        <v>13.89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220.24</v>
      </c>
      <c r="E83">
        <f>BAWANA!AM83</f>
        <v>0</v>
      </c>
      <c r="F83">
        <f t="shared" si="11"/>
        <v>256</v>
      </c>
      <c r="G83">
        <f t="shared" si="12"/>
        <v>220.24</v>
      </c>
      <c r="H83" s="154"/>
      <c r="I83">
        <f>BRPL_EOD!AK83+BRPL_EOD!AL83</f>
        <v>77.47</v>
      </c>
      <c r="J83">
        <f>BYPL_EOD!AK83+BYPL_EOD!AL83</f>
        <v>50</v>
      </c>
      <c r="K83">
        <f>MES_EOD!AK83+MES_EOD!AL83</f>
        <v>5</v>
      </c>
      <c r="L83">
        <f>NDMC_EOD!AK83+NDMC_EOD!AL83</f>
        <v>18.170000000000002</v>
      </c>
      <c r="M83">
        <f>TPDDL_EOD!AK83+TPDDL_EOD!AL83</f>
        <v>69.599999999999994</v>
      </c>
      <c r="N83">
        <f t="shared" si="7"/>
        <v>220.23999999999998</v>
      </c>
      <c r="O83" s="154">
        <f t="shared" si="8"/>
        <v>0</v>
      </c>
      <c r="P83">
        <v>77.470000000000013</v>
      </c>
      <c r="Q83">
        <v>50.000000000000007</v>
      </c>
      <c r="R83">
        <v>5.0000000000000009</v>
      </c>
      <c r="S83">
        <v>18.170000000000005</v>
      </c>
      <c r="T83">
        <v>69.600000000000009</v>
      </c>
      <c r="U83" s="156">
        <f t="shared" si="9"/>
        <v>220.24000000000007</v>
      </c>
      <c r="V83" s="154">
        <f t="shared" si="10"/>
        <v>0</v>
      </c>
      <c r="Y83">
        <f>BAWANA!AW83+BAWANA!AX83</f>
        <v>24.88</v>
      </c>
      <c r="Z83">
        <f>BAWANA!BD83+BAWANA!BE83</f>
        <v>24.88</v>
      </c>
      <c r="AA83">
        <f>BAWANA!X83+BAWANA!Y83</f>
        <v>24.88</v>
      </c>
      <c r="AB83">
        <f>BAWANA!AE83+BAWANA!AF83</f>
        <v>24.88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220.24</v>
      </c>
      <c r="E84">
        <f>BAWANA!AM84</f>
        <v>0</v>
      </c>
      <c r="F84">
        <f t="shared" si="11"/>
        <v>256</v>
      </c>
      <c r="G84">
        <f t="shared" si="12"/>
        <v>220.24</v>
      </c>
      <c r="H84" s="154"/>
      <c r="I84">
        <f>BRPL_EOD!AK84+BRPL_EOD!AL84</f>
        <v>77.47</v>
      </c>
      <c r="J84">
        <f>BYPL_EOD!AK84+BYPL_EOD!AL84</f>
        <v>50</v>
      </c>
      <c r="K84">
        <f>MES_EOD!AK84+MES_EOD!AL84</f>
        <v>5</v>
      </c>
      <c r="L84">
        <f>NDMC_EOD!AK84+NDMC_EOD!AL84</f>
        <v>18.170000000000002</v>
      </c>
      <c r="M84">
        <f>TPDDL_EOD!AK84+TPDDL_EOD!AL84</f>
        <v>69.599999999999994</v>
      </c>
      <c r="N84">
        <f t="shared" si="7"/>
        <v>220.23999999999998</v>
      </c>
      <c r="O84" s="154">
        <f t="shared" si="8"/>
        <v>0</v>
      </c>
      <c r="P84">
        <v>77.470000000000013</v>
      </c>
      <c r="Q84">
        <v>50.000000000000007</v>
      </c>
      <c r="R84">
        <v>5.0000000000000009</v>
      </c>
      <c r="S84">
        <v>18.170000000000005</v>
      </c>
      <c r="T84">
        <v>69.600000000000009</v>
      </c>
      <c r="U84" s="156">
        <f t="shared" si="9"/>
        <v>220.24000000000007</v>
      </c>
      <c r="V84" s="154">
        <f t="shared" si="10"/>
        <v>0</v>
      </c>
      <c r="Y84">
        <f>BAWANA!AW84+BAWANA!AX84</f>
        <v>24.88</v>
      </c>
      <c r="Z84">
        <f>BAWANA!BD84+BAWANA!BE84</f>
        <v>24.88</v>
      </c>
      <c r="AA84">
        <f>BAWANA!X84+BAWANA!Y84</f>
        <v>24.88</v>
      </c>
      <c r="AB84">
        <f>BAWANA!AE84+BAWANA!AF84</f>
        <v>24.88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220.24</v>
      </c>
      <c r="E85">
        <f>BAWANA!AM85</f>
        <v>0</v>
      </c>
      <c r="F85">
        <f t="shared" si="11"/>
        <v>256</v>
      </c>
      <c r="G85">
        <f t="shared" si="12"/>
        <v>220.24</v>
      </c>
      <c r="H85" s="154"/>
      <c r="I85">
        <f>BRPL_EOD!AK85+BRPL_EOD!AL85</f>
        <v>77.47</v>
      </c>
      <c r="J85">
        <f>BYPL_EOD!AK85+BYPL_EOD!AL85</f>
        <v>50</v>
      </c>
      <c r="K85">
        <f>MES_EOD!AK85+MES_EOD!AL85</f>
        <v>5</v>
      </c>
      <c r="L85">
        <f>NDMC_EOD!AK85+NDMC_EOD!AL85</f>
        <v>18.170000000000002</v>
      </c>
      <c r="M85">
        <f>TPDDL_EOD!AK85+TPDDL_EOD!AL85</f>
        <v>69.599999999999994</v>
      </c>
      <c r="N85">
        <f t="shared" si="7"/>
        <v>220.23999999999998</v>
      </c>
      <c r="O85" s="154">
        <f t="shared" si="8"/>
        <v>0</v>
      </c>
      <c r="P85">
        <v>77.470000000000013</v>
      </c>
      <c r="Q85">
        <v>50.000000000000007</v>
      </c>
      <c r="R85">
        <v>5.0000000000000009</v>
      </c>
      <c r="S85">
        <v>18.170000000000005</v>
      </c>
      <c r="T85">
        <v>69.600000000000009</v>
      </c>
      <c r="U85" s="156">
        <f t="shared" si="9"/>
        <v>220.24000000000007</v>
      </c>
      <c r="V85" s="154">
        <f t="shared" si="10"/>
        <v>0</v>
      </c>
      <c r="Y85">
        <f>BAWANA!AW85+BAWANA!AX85</f>
        <v>24.88</v>
      </c>
      <c r="Z85">
        <f>BAWANA!BD85+BAWANA!BE85</f>
        <v>24.88</v>
      </c>
      <c r="AA85">
        <f>BAWANA!X85+BAWANA!Y85</f>
        <v>24.88</v>
      </c>
      <c r="AB85">
        <f>BAWANA!AE85+BAWANA!AF85</f>
        <v>24.88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216.38</v>
      </c>
      <c r="E86">
        <f>BAWANA!AM86</f>
        <v>0</v>
      </c>
      <c r="F86">
        <f t="shared" si="11"/>
        <v>256</v>
      </c>
      <c r="G86">
        <f t="shared" si="12"/>
        <v>216.38</v>
      </c>
      <c r="H86" s="154"/>
      <c r="I86">
        <f>BRPL_EOD!AK86+BRPL_EOD!AL86</f>
        <v>83.47</v>
      </c>
      <c r="J86">
        <f>BYPL_EOD!AK86+BYPL_EOD!AL86</f>
        <v>50</v>
      </c>
      <c r="K86">
        <f>MES_EOD!AK86+MES_EOD!AL86</f>
        <v>5</v>
      </c>
      <c r="L86">
        <f>NDMC_EOD!AK86+NDMC_EOD!AL86</f>
        <v>19.57</v>
      </c>
      <c r="M86">
        <f>TPDDL_EOD!AK86+TPDDL_EOD!AL86</f>
        <v>58.32</v>
      </c>
      <c r="N86">
        <f t="shared" si="7"/>
        <v>216.35999999999999</v>
      </c>
      <c r="O86" s="154">
        <f t="shared" si="8"/>
        <v>2.0000000000010232E-2</v>
      </c>
      <c r="P86">
        <v>83.477715843963765</v>
      </c>
      <c r="Q86">
        <v>50.004621926418935</v>
      </c>
      <c r="R86">
        <v>5.0004621926418933</v>
      </c>
      <c r="S86">
        <v>19.57180902200037</v>
      </c>
      <c r="T86">
        <v>58.325391014975047</v>
      </c>
      <c r="U86" s="156">
        <f t="shared" si="9"/>
        <v>216.38</v>
      </c>
      <c r="V86" s="154">
        <f t="shared" si="10"/>
        <v>0</v>
      </c>
      <c r="Y86">
        <f>BAWANA!AW86+BAWANA!AX86</f>
        <v>26.81</v>
      </c>
      <c r="Z86">
        <f>BAWANA!BD86+BAWANA!BE86</f>
        <v>26.81</v>
      </c>
      <c r="AA86">
        <f>BAWANA!X86+BAWANA!Y86</f>
        <v>26.81</v>
      </c>
      <c r="AB86">
        <f>BAWANA!AE86+BAWANA!AF86</f>
        <v>26.81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216.38</v>
      </c>
      <c r="E87">
        <f>BAWANA!AM87</f>
        <v>0</v>
      </c>
      <c r="F87">
        <f t="shared" si="11"/>
        <v>256</v>
      </c>
      <c r="G87">
        <f t="shared" si="12"/>
        <v>216.38</v>
      </c>
      <c r="H87" s="154"/>
      <c r="I87">
        <f>BRPL_EOD!AK87+BRPL_EOD!AL87</f>
        <v>83.47</v>
      </c>
      <c r="J87">
        <f>BYPL_EOD!AK87+BYPL_EOD!AL87</f>
        <v>50</v>
      </c>
      <c r="K87">
        <f>MES_EOD!AK87+MES_EOD!AL87</f>
        <v>5</v>
      </c>
      <c r="L87">
        <f>NDMC_EOD!AK87+NDMC_EOD!AL87</f>
        <v>19.57</v>
      </c>
      <c r="M87">
        <f>TPDDL_EOD!AK87+TPDDL_EOD!AL87</f>
        <v>58.32</v>
      </c>
      <c r="N87">
        <f t="shared" si="7"/>
        <v>216.35999999999999</v>
      </c>
      <c r="O87" s="154">
        <f t="shared" si="8"/>
        <v>2.0000000000010232E-2</v>
      </c>
      <c r="P87">
        <v>83.477715843963765</v>
      </c>
      <c r="Q87">
        <v>50.004621926418935</v>
      </c>
      <c r="R87">
        <v>5.0004621926418933</v>
      </c>
      <c r="S87">
        <v>19.57180902200037</v>
      </c>
      <c r="T87">
        <v>58.325391014975047</v>
      </c>
      <c r="U87" s="156">
        <f t="shared" si="9"/>
        <v>216.38</v>
      </c>
      <c r="V87" s="154">
        <f t="shared" si="10"/>
        <v>0</v>
      </c>
      <c r="Y87">
        <f>BAWANA!AW87+BAWANA!AX87</f>
        <v>26.81</v>
      </c>
      <c r="Z87">
        <f>BAWANA!BD87+BAWANA!BE87</f>
        <v>26.81</v>
      </c>
      <c r="AA87">
        <f>BAWANA!X87+BAWANA!Y87</f>
        <v>26.81</v>
      </c>
      <c r="AB87">
        <f>BAWANA!AE87+BAWANA!AF87</f>
        <v>26.81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216.38</v>
      </c>
      <c r="E88">
        <f>BAWANA!AM88</f>
        <v>0</v>
      </c>
      <c r="F88">
        <f t="shared" si="11"/>
        <v>256</v>
      </c>
      <c r="G88">
        <f t="shared" si="12"/>
        <v>216.38</v>
      </c>
      <c r="H88" s="154"/>
      <c r="I88">
        <f>BRPL_EOD!AK88+BRPL_EOD!AL88</f>
        <v>83.47</v>
      </c>
      <c r="J88">
        <f>BYPL_EOD!AK88+BYPL_EOD!AL88</f>
        <v>50</v>
      </c>
      <c r="K88">
        <f>MES_EOD!AK88+MES_EOD!AL88</f>
        <v>5</v>
      </c>
      <c r="L88">
        <f>NDMC_EOD!AK88+NDMC_EOD!AL88</f>
        <v>19.57</v>
      </c>
      <c r="M88">
        <f>TPDDL_EOD!AK88+TPDDL_EOD!AL88</f>
        <v>58.32</v>
      </c>
      <c r="N88">
        <f t="shared" si="7"/>
        <v>216.35999999999999</v>
      </c>
      <c r="O88" s="154">
        <f t="shared" si="8"/>
        <v>2.0000000000010232E-2</v>
      </c>
      <c r="P88">
        <v>83.477715843963765</v>
      </c>
      <c r="Q88">
        <v>50.004621926418935</v>
      </c>
      <c r="R88">
        <v>5.0004621926418933</v>
      </c>
      <c r="S88">
        <v>19.57180902200037</v>
      </c>
      <c r="T88">
        <v>58.325391014975047</v>
      </c>
      <c r="U88" s="156">
        <f t="shared" si="9"/>
        <v>216.38</v>
      </c>
      <c r="V88" s="154">
        <f t="shared" si="10"/>
        <v>0</v>
      </c>
      <c r="Y88">
        <f>BAWANA!AW88+BAWANA!AX88</f>
        <v>26.81</v>
      </c>
      <c r="Z88">
        <f>BAWANA!BD88+BAWANA!BE88</f>
        <v>26.81</v>
      </c>
      <c r="AA88">
        <f>BAWANA!X88+BAWANA!Y88</f>
        <v>26.81</v>
      </c>
      <c r="AB88">
        <f>BAWANA!AE88+BAWANA!AF88</f>
        <v>26.81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216.38</v>
      </c>
      <c r="E89">
        <f>BAWANA!AM89</f>
        <v>0</v>
      </c>
      <c r="F89">
        <f t="shared" si="11"/>
        <v>256</v>
      </c>
      <c r="G89">
        <f t="shared" si="12"/>
        <v>216.38</v>
      </c>
      <c r="H89" s="154"/>
      <c r="I89">
        <f>BRPL_EOD!AK89+BRPL_EOD!AL89</f>
        <v>83.47</v>
      </c>
      <c r="J89">
        <f>BYPL_EOD!AK89+BYPL_EOD!AL89</f>
        <v>50</v>
      </c>
      <c r="K89">
        <f>MES_EOD!AK89+MES_EOD!AL89</f>
        <v>5</v>
      </c>
      <c r="L89">
        <f>NDMC_EOD!AK89+NDMC_EOD!AL89</f>
        <v>19.57</v>
      </c>
      <c r="M89">
        <f>TPDDL_EOD!AK89+TPDDL_EOD!AL89</f>
        <v>58.32</v>
      </c>
      <c r="N89">
        <f t="shared" si="7"/>
        <v>216.35999999999999</v>
      </c>
      <c r="O89" s="154">
        <f t="shared" si="8"/>
        <v>2.0000000000010232E-2</v>
      </c>
      <c r="P89">
        <v>83.477715843963765</v>
      </c>
      <c r="Q89">
        <v>50.004621926418935</v>
      </c>
      <c r="R89">
        <v>5.0004621926418933</v>
      </c>
      <c r="S89">
        <v>19.57180902200037</v>
      </c>
      <c r="T89">
        <v>58.325391014975047</v>
      </c>
      <c r="U89" s="156">
        <f t="shared" si="9"/>
        <v>216.38</v>
      </c>
      <c r="V89" s="154">
        <f t="shared" si="10"/>
        <v>0</v>
      </c>
      <c r="Y89">
        <f>BAWANA!AW89+BAWANA!AX89</f>
        <v>26.81</v>
      </c>
      <c r="Z89">
        <f>BAWANA!BD89+BAWANA!BE89</f>
        <v>26.81</v>
      </c>
      <c r="AA89">
        <f>BAWANA!X89+BAWANA!Y89</f>
        <v>26.81</v>
      </c>
      <c r="AB89">
        <f>BAWANA!AE89+BAWANA!AF89</f>
        <v>26.81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216.38</v>
      </c>
      <c r="E90">
        <f>BAWANA!AM90</f>
        <v>0</v>
      </c>
      <c r="F90">
        <f t="shared" si="11"/>
        <v>256</v>
      </c>
      <c r="G90">
        <f t="shared" si="12"/>
        <v>216.38</v>
      </c>
      <c r="H90" s="154"/>
      <c r="I90">
        <f>BRPL_EOD!AK90+BRPL_EOD!AL90</f>
        <v>83.47</v>
      </c>
      <c r="J90">
        <f>BYPL_EOD!AK90+BYPL_EOD!AL90</f>
        <v>50</v>
      </c>
      <c r="K90">
        <f>MES_EOD!AK90+MES_EOD!AL90</f>
        <v>5</v>
      </c>
      <c r="L90">
        <f>NDMC_EOD!AK90+NDMC_EOD!AL90</f>
        <v>19.57</v>
      </c>
      <c r="M90">
        <f>TPDDL_EOD!AK90+TPDDL_EOD!AL90</f>
        <v>58.32</v>
      </c>
      <c r="N90">
        <f t="shared" si="7"/>
        <v>216.35999999999999</v>
      </c>
      <c r="O90" s="154">
        <f t="shared" si="8"/>
        <v>2.0000000000010232E-2</v>
      </c>
      <c r="P90">
        <v>83.477715843963765</v>
      </c>
      <c r="Q90">
        <v>50.004621926418935</v>
      </c>
      <c r="R90">
        <v>5.0004621926418933</v>
      </c>
      <c r="S90">
        <v>19.57180902200037</v>
      </c>
      <c r="T90">
        <v>58.325391014975047</v>
      </c>
      <c r="U90" s="156">
        <f t="shared" si="9"/>
        <v>216.38</v>
      </c>
      <c r="V90" s="154">
        <f t="shared" si="10"/>
        <v>0</v>
      </c>
      <c r="Y90">
        <f>BAWANA!AW90+BAWANA!AX90</f>
        <v>26.81</v>
      </c>
      <c r="Z90">
        <f>BAWANA!BD90+BAWANA!BE90</f>
        <v>26.81</v>
      </c>
      <c r="AA90">
        <f>BAWANA!X90+BAWANA!Y90</f>
        <v>26.81</v>
      </c>
      <c r="AB90">
        <f>BAWANA!AE90+BAWANA!AF90</f>
        <v>26.81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216.38</v>
      </c>
      <c r="E91">
        <f>BAWANA!AM91</f>
        <v>0</v>
      </c>
      <c r="F91">
        <f t="shared" si="11"/>
        <v>256</v>
      </c>
      <c r="G91">
        <f t="shared" si="12"/>
        <v>216.38</v>
      </c>
      <c r="H91" s="154"/>
      <c r="I91">
        <f>BRPL_EOD!AK91+BRPL_EOD!AL91</f>
        <v>83.47</v>
      </c>
      <c r="J91">
        <f>BYPL_EOD!AK91+BYPL_EOD!AL91</f>
        <v>50</v>
      </c>
      <c r="K91">
        <f>MES_EOD!AK91+MES_EOD!AL91</f>
        <v>5</v>
      </c>
      <c r="L91">
        <f>NDMC_EOD!AK91+NDMC_EOD!AL91</f>
        <v>19.57</v>
      </c>
      <c r="M91">
        <f>TPDDL_EOD!AK91+TPDDL_EOD!AL91</f>
        <v>58.32</v>
      </c>
      <c r="N91">
        <f t="shared" si="7"/>
        <v>216.35999999999999</v>
      </c>
      <c r="O91" s="154">
        <f t="shared" si="8"/>
        <v>2.0000000000010232E-2</v>
      </c>
      <c r="P91">
        <v>83.477715843963765</v>
      </c>
      <c r="Q91">
        <v>50.004621926418935</v>
      </c>
      <c r="R91">
        <v>5.0004621926418933</v>
      </c>
      <c r="S91">
        <v>19.57180902200037</v>
      </c>
      <c r="T91">
        <v>58.325391014975047</v>
      </c>
      <c r="U91" s="156">
        <f t="shared" si="9"/>
        <v>216.38</v>
      </c>
      <c r="V91" s="154">
        <f t="shared" si="10"/>
        <v>0</v>
      </c>
      <c r="Y91">
        <f>BAWANA!AW91+BAWANA!AX91</f>
        <v>26.81</v>
      </c>
      <c r="Z91">
        <f>BAWANA!BD91+BAWANA!BE91</f>
        <v>26.81</v>
      </c>
      <c r="AA91">
        <f>BAWANA!X91+BAWANA!Y91</f>
        <v>26.81</v>
      </c>
      <c r="AB91">
        <f>BAWANA!AE91+BAWANA!AF91</f>
        <v>26.81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216.38</v>
      </c>
      <c r="E92">
        <f>BAWANA!AM92</f>
        <v>0</v>
      </c>
      <c r="F92">
        <f t="shared" si="11"/>
        <v>256</v>
      </c>
      <c r="G92">
        <f t="shared" si="12"/>
        <v>216.38</v>
      </c>
      <c r="H92" s="154"/>
      <c r="I92">
        <f>BRPL_EOD!AK92+BRPL_EOD!AL92</f>
        <v>83.47</v>
      </c>
      <c r="J92">
        <f>BYPL_EOD!AK92+BYPL_EOD!AL92</f>
        <v>50</v>
      </c>
      <c r="K92">
        <f>MES_EOD!AK92+MES_EOD!AL92</f>
        <v>5</v>
      </c>
      <c r="L92">
        <f>NDMC_EOD!AK92+NDMC_EOD!AL92</f>
        <v>19.57</v>
      </c>
      <c r="M92">
        <f>TPDDL_EOD!AK92+TPDDL_EOD!AL92</f>
        <v>58.32</v>
      </c>
      <c r="N92">
        <f t="shared" si="7"/>
        <v>216.35999999999999</v>
      </c>
      <c r="O92" s="154">
        <f t="shared" si="8"/>
        <v>2.0000000000010232E-2</v>
      </c>
      <c r="P92">
        <v>83.477715843963765</v>
      </c>
      <c r="Q92">
        <v>50.004621926418935</v>
      </c>
      <c r="R92">
        <v>5.0004621926418933</v>
      </c>
      <c r="S92">
        <v>19.57180902200037</v>
      </c>
      <c r="T92">
        <v>58.325391014975047</v>
      </c>
      <c r="U92" s="156">
        <f t="shared" si="9"/>
        <v>216.38</v>
      </c>
      <c r="V92" s="154">
        <f t="shared" si="10"/>
        <v>0</v>
      </c>
      <c r="Y92">
        <f>BAWANA!AW92+BAWANA!AX92</f>
        <v>26.81</v>
      </c>
      <c r="Z92">
        <f>BAWANA!BD92+BAWANA!BE92</f>
        <v>26.81</v>
      </c>
      <c r="AA92">
        <f>BAWANA!X92+BAWANA!Y92</f>
        <v>26.81</v>
      </c>
      <c r="AB92">
        <f>BAWANA!AE92+BAWANA!AF92</f>
        <v>26.81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216.38</v>
      </c>
      <c r="E93">
        <f>BAWANA!AM93</f>
        <v>0</v>
      </c>
      <c r="F93">
        <f t="shared" si="11"/>
        <v>256</v>
      </c>
      <c r="G93">
        <f t="shared" si="12"/>
        <v>216.38</v>
      </c>
      <c r="H93" s="154"/>
      <c r="I93">
        <f>BRPL_EOD!AK93+BRPL_EOD!AL93</f>
        <v>83.47</v>
      </c>
      <c r="J93">
        <f>BYPL_EOD!AK93+BYPL_EOD!AL93</f>
        <v>50</v>
      </c>
      <c r="K93">
        <f>MES_EOD!AK93+MES_EOD!AL93</f>
        <v>5</v>
      </c>
      <c r="L93">
        <f>NDMC_EOD!AK93+NDMC_EOD!AL93</f>
        <v>19.57</v>
      </c>
      <c r="M93">
        <f>TPDDL_EOD!AK93+TPDDL_EOD!AL93</f>
        <v>58.32</v>
      </c>
      <c r="N93">
        <f t="shared" si="7"/>
        <v>216.35999999999999</v>
      </c>
      <c r="O93" s="154">
        <f t="shared" si="8"/>
        <v>2.0000000000010232E-2</v>
      </c>
      <c r="P93">
        <v>83.477715843963765</v>
      </c>
      <c r="Q93">
        <v>50.004621926418935</v>
      </c>
      <c r="R93">
        <v>5.0004621926418933</v>
      </c>
      <c r="S93">
        <v>19.57180902200037</v>
      </c>
      <c r="T93">
        <v>58.325391014975047</v>
      </c>
      <c r="U93" s="156">
        <f t="shared" si="9"/>
        <v>216.38</v>
      </c>
      <c r="V93" s="154">
        <f t="shared" si="10"/>
        <v>0</v>
      </c>
      <c r="Y93">
        <f>BAWANA!AW93+BAWANA!AX93</f>
        <v>26.81</v>
      </c>
      <c r="Z93">
        <f>BAWANA!BD93+BAWANA!BE93</f>
        <v>26.81</v>
      </c>
      <c r="AA93">
        <f>BAWANA!X93+BAWANA!Y93</f>
        <v>26.81</v>
      </c>
      <c r="AB93">
        <f>BAWANA!AE93+BAWANA!AF93</f>
        <v>26.81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216.38</v>
      </c>
      <c r="E94">
        <f>BAWANA!AM94</f>
        <v>0</v>
      </c>
      <c r="F94">
        <f t="shared" si="11"/>
        <v>256</v>
      </c>
      <c r="G94">
        <f t="shared" si="12"/>
        <v>216.38</v>
      </c>
      <c r="H94" s="154"/>
      <c r="I94">
        <f>BRPL_EOD!AK94+BRPL_EOD!AL94</f>
        <v>83.47</v>
      </c>
      <c r="J94">
        <f>BYPL_EOD!AK94+BYPL_EOD!AL94</f>
        <v>50</v>
      </c>
      <c r="K94">
        <f>MES_EOD!AK94+MES_EOD!AL94</f>
        <v>5</v>
      </c>
      <c r="L94">
        <f>NDMC_EOD!AK94+NDMC_EOD!AL94</f>
        <v>19.57</v>
      </c>
      <c r="M94">
        <f>TPDDL_EOD!AK94+TPDDL_EOD!AL94</f>
        <v>58.32</v>
      </c>
      <c r="N94">
        <f t="shared" si="7"/>
        <v>216.35999999999999</v>
      </c>
      <c r="O94" s="154">
        <f t="shared" si="8"/>
        <v>2.0000000000010232E-2</v>
      </c>
      <c r="P94">
        <v>83.477715843963765</v>
      </c>
      <c r="Q94">
        <v>50.004621926418935</v>
      </c>
      <c r="R94">
        <v>5.0004621926418933</v>
      </c>
      <c r="S94">
        <v>19.57180902200037</v>
      </c>
      <c r="T94">
        <v>58.325391014975047</v>
      </c>
      <c r="U94" s="156">
        <f t="shared" si="9"/>
        <v>216.38</v>
      </c>
      <c r="V94" s="154">
        <f t="shared" si="10"/>
        <v>0</v>
      </c>
      <c r="Y94">
        <f>BAWANA!AW94+BAWANA!AX94</f>
        <v>26.81</v>
      </c>
      <c r="Z94">
        <f>BAWANA!BD94+BAWANA!BE94</f>
        <v>26.81</v>
      </c>
      <c r="AA94">
        <f>BAWANA!X94+BAWANA!Y94</f>
        <v>26.81</v>
      </c>
      <c r="AB94">
        <f>BAWANA!AE94+BAWANA!AF94</f>
        <v>26.81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216.38</v>
      </c>
      <c r="E95">
        <f>BAWANA!AM95</f>
        <v>0</v>
      </c>
      <c r="F95">
        <f t="shared" si="11"/>
        <v>256</v>
      </c>
      <c r="G95">
        <f t="shared" si="12"/>
        <v>216.38</v>
      </c>
      <c r="H95" s="154"/>
      <c r="I95">
        <f>BRPL_EOD!AK95+BRPL_EOD!AL95</f>
        <v>83.47</v>
      </c>
      <c r="J95">
        <f>BYPL_EOD!AK95+BYPL_EOD!AL95</f>
        <v>50</v>
      </c>
      <c r="K95">
        <f>MES_EOD!AK95+MES_EOD!AL95</f>
        <v>5</v>
      </c>
      <c r="L95">
        <f>NDMC_EOD!AK95+NDMC_EOD!AL95</f>
        <v>19.57</v>
      </c>
      <c r="M95">
        <f>TPDDL_EOD!AK95+TPDDL_EOD!AL95</f>
        <v>58.32</v>
      </c>
      <c r="N95">
        <f t="shared" si="7"/>
        <v>216.35999999999999</v>
      </c>
      <c r="O95" s="154">
        <f t="shared" si="8"/>
        <v>2.0000000000010232E-2</v>
      </c>
      <c r="P95">
        <v>83.477715843963765</v>
      </c>
      <c r="Q95">
        <v>50.004621926418935</v>
      </c>
      <c r="R95">
        <v>5.0004621926418933</v>
      </c>
      <c r="S95">
        <v>19.57180902200037</v>
      </c>
      <c r="T95">
        <v>58.325391014975047</v>
      </c>
      <c r="U95" s="156">
        <f t="shared" si="9"/>
        <v>216.38</v>
      </c>
      <c r="V95" s="154">
        <f t="shared" si="10"/>
        <v>0</v>
      </c>
      <c r="Y95">
        <f>BAWANA!AW95+BAWANA!AX95</f>
        <v>26.81</v>
      </c>
      <c r="Z95">
        <f>BAWANA!BD95+BAWANA!BE95</f>
        <v>26.81</v>
      </c>
      <c r="AA95">
        <f>BAWANA!X95+BAWANA!Y95</f>
        <v>26.81</v>
      </c>
      <c r="AB95">
        <f>BAWANA!AE95+BAWANA!AF95</f>
        <v>26.81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216.38</v>
      </c>
      <c r="E96">
        <f>BAWANA!AM96</f>
        <v>0</v>
      </c>
      <c r="F96">
        <f t="shared" si="11"/>
        <v>256</v>
      </c>
      <c r="G96">
        <f t="shared" si="12"/>
        <v>216.38</v>
      </c>
      <c r="H96" s="154"/>
      <c r="I96">
        <f>BRPL_EOD!AK96+BRPL_EOD!AL96</f>
        <v>83.47</v>
      </c>
      <c r="J96">
        <f>BYPL_EOD!AK96+BYPL_EOD!AL96</f>
        <v>50</v>
      </c>
      <c r="K96">
        <f>MES_EOD!AK96+MES_EOD!AL96</f>
        <v>5</v>
      </c>
      <c r="L96">
        <f>NDMC_EOD!AK96+NDMC_EOD!AL96</f>
        <v>19.57</v>
      </c>
      <c r="M96">
        <f>TPDDL_EOD!AK96+TPDDL_EOD!AL96</f>
        <v>58.32</v>
      </c>
      <c r="N96">
        <f t="shared" si="7"/>
        <v>216.35999999999999</v>
      </c>
      <c r="O96" s="154">
        <f t="shared" si="8"/>
        <v>2.0000000000010232E-2</v>
      </c>
      <c r="P96">
        <v>83.477715843963765</v>
      </c>
      <c r="Q96">
        <v>50.004621926418935</v>
      </c>
      <c r="R96">
        <v>5.0004621926418933</v>
      </c>
      <c r="S96">
        <v>19.57180902200037</v>
      </c>
      <c r="T96">
        <v>58.325391014975047</v>
      </c>
      <c r="U96" s="156">
        <f t="shared" si="9"/>
        <v>216.38</v>
      </c>
      <c r="V96" s="154">
        <f t="shared" si="10"/>
        <v>0</v>
      </c>
      <c r="Y96">
        <f>BAWANA!AW96+BAWANA!AX96</f>
        <v>26.81</v>
      </c>
      <c r="Z96">
        <f>BAWANA!BD96+BAWANA!BE96</f>
        <v>26.81</v>
      </c>
      <c r="AA96">
        <f>BAWANA!X96+BAWANA!Y96</f>
        <v>26.81</v>
      </c>
      <c r="AB96">
        <f>BAWANA!AE96+BAWANA!AF96</f>
        <v>26.81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216.38</v>
      </c>
      <c r="E97">
        <f>BAWANA!AM97</f>
        <v>0</v>
      </c>
      <c r="F97">
        <f t="shared" si="11"/>
        <v>256</v>
      </c>
      <c r="G97">
        <f t="shared" si="12"/>
        <v>216.38</v>
      </c>
      <c r="H97" s="154"/>
      <c r="I97">
        <f>BRPL_EOD!AK97+BRPL_EOD!AL97</f>
        <v>83.47</v>
      </c>
      <c r="J97">
        <f>BYPL_EOD!AK97+BYPL_EOD!AL97</f>
        <v>50</v>
      </c>
      <c r="K97">
        <f>MES_EOD!AK97+MES_EOD!AL97</f>
        <v>5</v>
      </c>
      <c r="L97">
        <f>NDMC_EOD!AK97+NDMC_EOD!AL97</f>
        <v>19.57</v>
      </c>
      <c r="M97">
        <f>TPDDL_EOD!AK97+TPDDL_EOD!AL97</f>
        <v>58.32</v>
      </c>
      <c r="N97">
        <f t="shared" si="7"/>
        <v>216.35999999999999</v>
      </c>
      <c r="O97" s="154">
        <f t="shared" si="8"/>
        <v>2.0000000000010232E-2</v>
      </c>
      <c r="P97">
        <v>83.477715843963765</v>
      </c>
      <c r="Q97">
        <v>50.004621926418935</v>
      </c>
      <c r="R97">
        <v>5.0004621926418933</v>
      </c>
      <c r="S97">
        <v>19.57180902200037</v>
      </c>
      <c r="T97">
        <v>58.325391014975047</v>
      </c>
      <c r="U97" s="156">
        <f t="shared" si="9"/>
        <v>216.38</v>
      </c>
      <c r="V97" s="154">
        <f t="shared" si="10"/>
        <v>0</v>
      </c>
      <c r="Y97">
        <f>BAWANA!AW97+BAWANA!AX97</f>
        <v>26.81</v>
      </c>
      <c r="Z97">
        <f>BAWANA!BD97+BAWANA!BE97</f>
        <v>26.81</v>
      </c>
      <c r="AA97">
        <f>BAWANA!X97+BAWANA!Y97</f>
        <v>26.81</v>
      </c>
      <c r="AB97">
        <f>BAWANA!AE97+BAWANA!AF97</f>
        <v>26.81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216.38</v>
      </c>
      <c r="E98">
        <f>BAWANA!AM98</f>
        <v>0</v>
      </c>
      <c r="F98">
        <f t="shared" si="11"/>
        <v>256</v>
      </c>
      <c r="G98">
        <f t="shared" si="12"/>
        <v>216.38</v>
      </c>
      <c r="H98" s="154"/>
      <c r="I98">
        <f>BRPL_EOD!AK98+BRPL_EOD!AL98</f>
        <v>83.47</v>
      </c>
      <c r="J98">
        <f>BYPL_EOD!AK98+BYPL_EOD!AL98</f>
        <v>50</v>
      </c>
      <c r="K98">
        <f>MES_EOD!AK98+MES_EOD!AL98</f>
        <v>5</v>
      </c>
      <c r="L98">
        <f>NDMC_EOD!AK98+NDMC_EOD!AL98</f>
        <v>19.57</v>
      </c>
      <c r="M98">
        <f>TPDDL_EOD!AK98+TPDDL_EOD!AL98</f>
        <v>58.32</v>
      </c>
      <c r="N98">
        <f t="shared" si="7"/>
        <v>216.35999999999999</v>
      </c>
      <c r="O98" s="154">
        <f t="shared" si="8"/>
        <v>2.0000000000010232E-2</v>
      </c>
      <c r="P98">
        <v>83.477715843963765</v>
      </c>
      <c r="Q98">
        <v>50.004621926418935</v>
      </c>
      <c r="R98">
        <v>5.0004621926418933</v>
      </c>
      <c r="S98">
        <v>19.57180902200037</v>
      </c>
      <c r="T98">
        <v>58.325391014975047</v>
      </c>
      <c r="U98" s="156">
        <f t="shared" si="9"/>
        <v>216.38</v>
      </c>
      <c r="V98" s="154">
        <f t="shared" si="10"/>
        <v>0</v>
      </c>
      <c r="Y98">
        <f>BAWANA!AW98+BAWANA!AX98</f>
        <v>26.81</v>
      </c>
      <c r="Z98">
        <f>BAWANA!BD98+BAWANA!BE98</f>
        <v>26.81</v>
      </c>
      <c r="AA98">
        <f>BAWANA!X98+BAWANA!Y98</f>
        <v>26.81</v>
      </c>
      <c r="AB98">
        <f>BAWANA!AE98+BAWANA!AF98</f>
        <v>26.81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7.68</v>
      </c>
      <c r="C99" s="156">
        <f t="shared" ref="C99:U99" si="14">SUM(C3:C98)/4000</f>
        <v>0</v>
      </c>
      <c r="D99" s="156">
        <f t="shared" si="14"/>
        <v>5.3786725000000049</v>
      </c>
      <c r="E99" s="156">
        <f t="shared" si="14"/>
        <v>0</v>
      </c>
      <c r="F99" s="156">
        <f t="shared" si="14"/>
        <v>6.1440000000000001</v>
      </c>
      <c r="G99" s="156">
        <f t="shared" si="14"/>
        <v>5.3786725000000049</v>
      </c>
      <c r="H99" s="156"/>
      <c r="I99" s="156">
        <f t="shared" si="14"/>
        <v>2.0295675000000006</v>
      </c>
      <c r="J99" s="156">
        <f t="shared" si="14"/>
        <v>1.2214500000000001</v>
      </c>
      <c r="K99" s="156">
        <f t="shared" si="14"/>
        <v>0.1235</v>
      </c>
      <c r="L99" s="156">
        <f t="shared" si="14"/>
        <v>0.44759749999999981</v>
      </c>
      <c r="M99" s="156">
        <f t="shared" si="14"/>
        <v>1.5564150000000001</v>
      </c>
      <c r="N99" s="156">
        <f t="shared" si="14"/>
        <v>5.3785300000000023</v>
      </c>
      <c r="O99" s="156">
        <f t="shared" si="14"/>
        <v>1.4250000000009776E-4</v>
      </c>
      <c r="P99" s="156">
        <f t="shared" si="14"/>
        <v>2.0296230506748683</v>
      </c>
      <c r="Q99" s="156">
        <f t="shared" si="14"/>
        <v>1.2214832501780486</v>
      </c>
      <c r="R99" s="156">
        <f t="shared" si="14"/>
        <v>0.12350331336912011</v>
      </c>
      <c r="S99" s="156">
        <f t="shared" si="14"/>
        <v>0.4476108830140037</v>
      </c>
      <c r="T99" s="156">
        <f t="shared" si="14"/>
        <v>1.5564520027639597</v>
      </c>
      <c r="U99" s="156">
        <f t="shared" si="14"/>
        <v>5.3786725000000049</v>
      </c>
      <c r="V99" s="156">
        <f t="shared" si="10"/>
        <v>0</v>
      </c>
      <c r="Y99" s="156">
        <f>SUM(Y3:Y98)/4000</f>
        <v>0.67246999999999979</v>
      </c>
      <c r="Z99" s="156">
        <f t="shared" ref="Z99:AD99" si="15">SUM(Z3:Z98)/4000</f>
        <v>0.46316750000000012</v>
      </c>
      <c r="AA99" s="156">
        <f t="shared" si="15"/>
        <v>0.67246999999999979</v>
      </c>
      <c r="AB99" s="156">
        <f t="shared" si="15"/>
        <v>0.46316750000000012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AD99"/>
  <sheetViews>
    <sheetView topLeftCell="F67"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3" t="s">
        <v>157</v>
      </c>
      <c r="C1" s="213"/>
      <c r="D1" s="213" t="s">
        <v>287</v>
      </c>
      <c r="E1" s="213"/>
      <c r="H1" s="154"/>
      <c r="I1" s="213" t="s">
        <v>344</v>
      </c>
      <c r="J1" s="213"/>
      <c r="K1" s="213"/>
      <c r="L1" s="213"/>
      <c r="M1" s="213"/>
      <c r="N1" s="213"/>
      <c r="O1" s="155"/>
      <c r="P1" s="213" t="s">
        <v>345</v>
      </c>
      <c r="Q1" s="213"/>
      <c r="R1" s="213"/>
      <c r="S1" s="213"/>
      <c r="T1" s="213"/>
      <c r="U1" s="156"/>
      <c r="V1" s="154"/>
      <c r="Y1" s="213" t="s">
        <v>351</v>
      </c>
      <c r="Z1" s="213"/>
      <c r="AA1" s="213" t="s">
        <v>352</v>
      </c>
      <c r="AB1" s="213"/>
      <c r="AC1" s="234" t="s">
        <v>349</v>
      </c>
      <c r="AD1" s="234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54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54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54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54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54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54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54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54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54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54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54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54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54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54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54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54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54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54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54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54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54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54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54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54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54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54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54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54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54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54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54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54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54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54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54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54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54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54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54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54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54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54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54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54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54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54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54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54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54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54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54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54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54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54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54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54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54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54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54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54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54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54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54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54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54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54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54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54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54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54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54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54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54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54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54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54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54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54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54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54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54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54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54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54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54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54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54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54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54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54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54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54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54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54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54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54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0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0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3" t="s">
        <v>157</v>
      </c>
      <c r="C1" s="213"/>
      <c r="D1" s="213" t="s">
        <v>287</v>
      </c>
      <c r="E1" s="213"/>
      <c r="H1" s="154"/>
      <c r="I1" s="213" t="s">
        <v>344</v>
      </c>
      <c r="J1" s="213"/>
      <c r="K1" s="213"/>
      <c r="L1" s="213"/>
      <c r="M1" s="213"/>
      <c r="N1" s="213"/>
      <c r="O1" s="155"/>
      <c r="P1" s="213" t="s">
        <v>345</v>
      </c>
      <c r="Q1" s="213"/>
      <c r="R1" s="213"/>
      <c r="S1" s="213"/>
      <c r="T1" s="213"/>
      <c r="U1" s="156"/>
      <c r="V1" s="154"/>
      <c r="Y1" s="213" t="s">
        <v>351</v>
      </c>
      <c r="Z1" s="213"/>
      <c r="AA1" s="213" t="s">
        <v>352</v>
      </c>
      <c r="AB1" s="213"/>
      <c r="AC1" s="234" t="s">
        <v>349</v>
      </c>
      <c r="AD1" s="234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BAWANA!F3</f>
        <v>640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512</v>
      </c>
      <c r="G3">
        <f>(D3+E3)</f>
        <v>0</v>
      </c>
      <c r="H3" s="154"/>
      <c r="I3">
        <f>BRPL_EOD!AO3+BRPL_EOD!AP3</f>
        <v>0</v>
      </c>
      <c r="J3">
        <f>BYPL_EOD!AO3+BYPL_EOD!AP3</f>
        <v>0</v>
      </c>
      <c r="K3">
        <f>MES_EOD!AO3+MES_EOD!AP3</f>
        <v>0</v>
      </c>
      <c r="L3">
        <f>NDMC_EOD!AO3+NDMC_EOD!AP3</f>
        <v>0</v>
      </c>
      <c r="M3">
        <f>TPDDL_EOD!AO3+TPDDL_EOD!AP3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BAWANA!F4</f>
        <v>640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512</v>
      </c>
      <c r="G4">
        <f t="shared" ref="G4:G67" si="5">(D4+E4)</f>
        <v>0</v>
      </c>
      <c r="H4" s="154"/>
      <c r="I4">
        <f>BRPL_EOD!AO4+BRPL_EOD!AP4</f>
        <v>0</v>
      </c>
      <c r="J4">
        <f>BYPL_EOD!AO4+BYPL_EOD!AP4</f>
        <v>0</v>
      </c>
      <c r="K4">
        <f>MES_EOD!AO4+MES_EOD!AP4</f>
        <v>0</v>
      </c>
      <c r="L4">
        <f>NDMC_EOD!AO4+NDMC_EOD!AP4</f>
        <v>0</v>
      </c>
      <c r="M4">
        <f>TPDDL_EOD!AO4+TPDDL_EOD!AP4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BAWANA!F5</f>
        <v>640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512</v>
      </c>
      <c r="G5">
        <f t="shared" si="5"/>
        <v>0</v>
      </c>
      <c r="H5" s="154"/>
      <c r="I5">
        <f>BRPL_EOD!AO5+BRPL_EOD!AP5</f>
        <v>0</v>
      </c>
      <c r="J5">
        <f>BYPL_EOD!AO5+BYPL_EOD!AP5</f>
        <v>0</v>
      </c>
      <c r="K5">
        <f>MES_EOD!AO5+MES_EOD!AP5</f>
        <v>0</v>
      </c>
      <c r="L5">
        <f>NDMC_EOD!AO5+NDMC_EOD!AP5</f>
        <v>0</v>
      </c>
      <c r="M5">
        <f>TPDDL_EOD!AO5+TPDDL_EOD!AP5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BAWANA!F6</f>
        <v>640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512</v>
      </c>
      <c r="G6">
        <f t="shared" si="5"/>
        <v>0</v>
      </c>
      <c r="H6" s="154"/>
      <c r="I6">
        <f>BRPL_EOD!AO6+BRPL_EOD!AP6</f>
        <v>0</v>
      </c>
      <c r="J6">
        <f>BYPL_EOD!AO6+BYPL_EOD!AP6</f>
        <v>0</v>
      </c>
      <c r="K6">
        <f>MES_EOD!AO6+MES_EOD!AP6</f>
        <v>0</v>
      </c>
      <c r="L6">
        <f>NDMC_EOD!AO6+NDMC_EOD!AP6</f>
        <v>0</v>
      </c>
      <c r="M6">
        <f>TPDDL_EOD!AO6+TPDDL_EOD!AP6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BAWANA!F7</f>
        <v>640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512</v>
      </c>
      <c r="G7">
        <f t="shared" si="5"/>
        <v>0</v>
      </c>
      <c r="H7" s="154"/>
      <c r="I7">
        <f>BRPL_EOD!AO7+BRPL_EOD!AP7</f>
        <v>0</v>
      </c>
      <c r="J7">
        <f>BYPL_EOD!AO7+BYPL_EOD!AP7</f>
        <v>0</v>
      </c>
      <c r="K7">
        <f>MES_EOD!AO7+MES_EOD!AP7</f>
        <v>0</v>
      </c>
      <c r="L7">
        <f>NDMC_EOD!AO7+NDMC_EOD!AP7</f>
        <v>0</v>
      </c>
      <c r="M7">
        <f>TPDDL_EOD!AO7+TPDDL_EOD!AP7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BAWANA!F8</f>
        <v>640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512</v>
      </c>
      <c r="G8">
        <f t="shared" si="5"/>
        <v>0</v>
      </c>
      <c r="H8" s="154"/>
      <c r="I8">
        <f>BRPL_EOD!AO8+BRPL_EOD!AP8</f>
        <v>0</v>
      </c>
      <c r="J8">
        <f>BYPL_EOD!AO8+BYPL_EOD!AP8</f>
        <v>0</v>
      </c>
      <c r="K8">
        <f>MES_EOD!AO8+MES_EOD!AP8</f>
        <v>0</v>
      </c>
      <c r="L8">
        <f>NDMC_EOD!AO8+NDMC_EOD!AP8</f>
        <v>0</v>
      </c>
      <c r="M8">
        <f>TPDDL_EOD!AO8+TPDDL_EOD!AP8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BAWANA!F9</f>
        <v>640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512</v>
      </c>
      <c r="G9">
        <f t="shared" si="5"/>
        <v>0</v>
      </c>
      <c r="H9" s="154"/>
      <c r="I9">
        <f>BRPL_EOD!AO9+BRPL_EOD!AP9</f>
        <v>0</v>
      </c>
      <c r="J9">
        <f>BYPL_EOD!AO9+BYPL_EOD!AP9</f>
        <v>0</v>
      </c>
      <c r="K9">
        <f>MES_EOD!AO9+MES_EOD!AP9</f>
        <v>0</v>
      </c>
      <c r="L9">
        <f>NDMC_EOD!AO9+NDMC_EOD!AP9</f>
        <v>0</v>
      </c>
      <c r="M9">
        <f>TPDDL_EOD!AO9+TPDDL_EOD!AP9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BAWANA!F10</f>
        <v>640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512</v>
      </c>
      <c r="G10">
        <f t="shared" si="5"/>
        <v>0</v>
      </c>
      <c r="H10" s="154"/>
      <c r="I10">
        <f>BRPL_EOD!AO10+BRPL_EOD!AP10</f>
        <v>0</v>
      </c>
      <c r="J10">
        <f>BYPL_EOD!AO10+BYPL_EOD!AP10</f>
        <v>0</v>
      </c>
      <c r="K10">
        <f>MES_EOD!AO10+MES_EOD!AP10</f>
        <v>0</v>
      </c>
      <c r="L10">
        <f>NDMC_EOD!AO10+NDMC_EOD!AP10</f>
        <v>0</v>
      </c>
      <c r="M10">
        <f>TPDDL_EOD!AO10+TPDDL_EOD!AP10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BAWANA!F11</f>
        <v>640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512</v>
      </c>
      <c r="G11">
        <f t="shared" si="5"/>
        <v>0</v>
      </c>
      <c r="H11" s="154"/>
      <c r="I11">
        <f>BRPL_EOD!AO11+BRPL_EOD!AP11</f>
        <v>0</v>
      </c>
      <c r="J11">
        <f>BYPL_EOD!AO11+BYPL_EOD!AP11</f>
        <v>0</v>
      </c>
      <c r="K11">
        <f>MES_EOD!AO11+MES_EOD!AP11</f>
        <v>0</v>
      </c>
      <c r="L11">
        <f>NDMC_EOD!AO11+NDMC_EOD!AP11</f>
        <v>0</v>
      </c>
      <c r="M11">
        <f>TPDDL_EOD!AO11+TPDDL_EOD!AP11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BAWANA!F12</f>
        <v>640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512</v>
      </c>
      <c r="G12">
        <f t="shared" si="5"/>
        <v>0</v>
      </c>
      <c r="H12" s="154"/>
      <c r="I12">
        <f>BRPL_EOD!AO12+BRPL_EOD!AP12</f>
        <v>0</v>
      </c>
      <c r="J12">
        <f>BYPL_EOD!AO12+BYPL_EOD!AP12</f>
        <v>0</v>
      </c>
      <c r="K12">
        <f>MES_EOD!AO12+MES_EOD!AP12</f>
        <v>0</v>
      </c>
      <c r="L12">
        <f>NDMC_EOD!AO12+NDMC_EOD!AP12</f>
        <v>0</v>
      </c>
      <c r="M12">
        <f>TPDDL_EOD!AO12+TPDDL_EOD!AP12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BAWANA!F13</f>
        <v>640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512</v>
      </c>
      <c r="G13">
        <f t="shared" si="5"/>
        <v>0</v>
      </c>
      <c r="H13" s="154"/>
      <c r="I13">
        <f>BRPL_EOD!AO13+BRPL_EOD!AP13</f>
        <v>0</v>
      </c>
      <c r="J13">
        <f>BYPL_EOD!AO13+BYPL_EOD!AP13</f>
        <v>0</v>
      </c>
      <c r="K13">
        <f>MES_EOD!AO13+MES_EOD!AP13</f>
        <v>0</v>
      </c>
      <c r="L13">
        <f>NDMC_EOD!AO13+NDMC_EOD!AP13</f>
        <v>0</v>
      </c>
      <c r="M13">
        <f>TPDDL_EOD!AO13+TPDDL_EOD!AP13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BAWANA!F14</f>
        <v>640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512</v>
      </c>
      <c r="G14">
        <f t="shared" si="5"/>
        <v>0</v>
      </c>
      <c r="H14" s="154"/>
      <c r="I14">
        <f>BRPL_EOD!AO14+BRPL_EOD!AP14</f>
        <v>0</v>
      </c>
      <c r="J14">
        <f>BYPL_EOD!AO14+BYPL_EOD!AP14</f>
        <v>0</v>
      </c>
      <c r="K14">
        <f>MES_EOD!AO14+MES_EOD!AP14</f>
        <v>0</v>
      </c>
      <c r="L14">
        <f>NDMC_EOD!AO14+NDMC_EOD!AP14</f>
        <v>0</v>
      </c>
      <c r="M14">
        <f>TPDDL_EOD!AO14+TPDDL_EOD!AP14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BAWANA!F15</f>
        <v>640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512</v>
      </c>
      <c r="G15">
        <f t="shared" si="5"/>
        <v>0</v>
      </c>
      <c r="H15" s="154"/>
      <c r="I15">
        <f>BRPL_EOD!AO15+BRPL_EOD!AP15</f>
        <v>0</v>
      </c>
      <c r="J15">
        <f>BYPL_EOD!AO15+BYPL_EOD!AP15</f>
        <v>0</v>
      </c>
      <c r="K15">
        <f>MES_EOD!AO15+MES_EOD!AP15</f>
        <v>0</v>
      </c>
      <c r="L15">
        <f>NDMC_EOD!AO15+NDMC_EOD!AP15</f>
        <v>0</v>
      </c>
      <c r="M15">
        <f>TPDDL_EOD!AO15+TPDDL_EOD!AP15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BAWANA!F16</f>
        <v>640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512</v>
      </c>
      <c r="G16">
        <f t="shared" si="5"/>
        <v>0</v>
      </c>
      <c r="H16" s="154"/>
      <c r="I16">
        <f>BRPL_EOD!AO16+BRPL_EOD!AP16</f>
        <v>0</v>
      </c>
      <c r="J16">
        <f>BYPL_EOD!AO16+BYPL_EOD!AP16</f>
        <v>0</v>
      </c>
      <c r="K16">
        <f>MES_EOD!AO16+MES_EOD!AP16</f>
        <v>0</v>
      </c>
      <c r="L16">
        <f>NDMC_EOD!AO16+NDMC_EOD!AP16</f>
        <v>0</v>
      </c>
      <c r="M16">
        <f>TPDDL_EOD!AO16+TPDDL_EOD!AP16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BAWANA!F17</f>
        <v>640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512</v>
      </c>
      <c r="G17">
        <f t="shared" si="5"/>
        <v>0</v>
      </c>
      <c r="H17" s="154"/>
      <c r="I17">
        <f>BRPL_EOD!AO17+BRPL_EOD!AP17</f>
        <v>0</v>
      </c>
      <c r="J17">
        <f>BYPL_EOD!AO17+BYPL_EOD!AP17</f>
        <v>0</v>
      </c>
      <c r="K17">
        <f>MES_EOD!AO17+MES_EOD!AP17</f>
        <v>0</v>
      </c>
      <c r="L17">
        <f>NDMC_EOD!AO17+NDMC_EOD!AP17</f>
        <v>0</v>
      </c>
      <c r="M17">
        <f>TPDDL_EOD!AO17+TPDDL_EOD!AP17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BAWANA!F18</f>
        <v>640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512</v>
      </c>
      <c r="G18">
        <f t="shared" si="5"/>
        <v>0</v>
      </c>
      <c r="H18" s="154"/>
      <c r="I18">
        <f>BRPL_EOD!AO18+BRPL_EOD!AP18</f>
        <v>0</v>
      </c>
      <c r="J18">
        <f>BYPL_EOD!AO18+BYPL_EOD!AP18</f>
        <v>0</v>
      </c>
      <c r="K18">
        <f>MES_EOD!AO18+MES_EOD!AP18</f>
        <v>0</v>
      </c>
      <c r="L18">
        <f>NDMC_EOD!AO18+NDMC_EOD!AP18</f>
        <v>0</v>
      </c>
      <c r="M18">
        <f>TPDDL_EOD!AO18+TPDDL_EOD!AP18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BAWANA!F19</f>
        <v>640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512</v>
      </c>
      <c r="G19">
        <f t="shared" si="5"/>
        <v>0</v>
      </c>
      <c r="H19" s="154"/>
      <c r="I19">
        <f>BRPL_EOD!AO19+BRPL_EOD!AP19</f>
        <v>0</v>
      </c>
      <c r="J19">
        <f>BYPL_EOD!AO19+BYPL_EOD!AP19</f>
        <v>0</v>
      </c>
      <c r="K19">
        <f>MES_EOD!AO19+MES_EOD!AP19</f>
        <v>0</v>
      </c>
      <c r="L19">
        <f>NDMC_EOD!AO19+NDMC_EOD!AP19</f>
        <v>0</v>
      </c>
      <c r="M19">
        <f>TPDDL_EOD!AO19+TPDDL_EOD!AP19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BAWANA!F20</f>
        <v>640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512</v>
      </c>
      <c r="G20">
        <f t="shared" si="5"/>
        <v>0</v>
      </c>
      <c r="H20" s="154"/>
      <c r="I20">
        <f>BRPL_EOD!AO20+BRPL_EOD!AP20</f>
        <v>0</v>
      </c>
      <c r="J20">
        <f>BYPL_EOD!AO20+BYPL_EOD!AP20</f>
        <v>0</v>
      </c>
      <c r="K20">
        <f>MES_EOD!AO20+MES_EOD!AP20</f>
        <v>0</v>
      </c>
      <c r="L20">
        <f>NDMC_EOD!AO20+NDMC_EOD!AP20</f>
        <v>0</v>
      </c>
      <c r="M20">
        <f>TPDDL_EOD!AO20+TPDDL_EOD!AP20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BAWANA!F21</f>
        <v>640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512</v>
      </c>
      <c r="G21">
        <f t="shared" si="5"/>
        <v>0</v>
      </c>
      <c r="H21" s="154"/>
      <c r="I21">
        <f>BRPL_EOD!AO21+BRPL_EOD!AP21</f>
        <v>0</v>
      </c>
      <c r="J21">
        <f>BYPL_EOD!AO21+BYPL_EOD!AP21</f>
        <v>0</v>
      </c>
      <c r="K21">
        <f>MES_EOD!AO21+MES_EOD!AP21</f>
        <v>0</v>
      </c>
      <c r="L21">
        <f>NDMC_EOD!AO21+NDMC_EOD!AP21</f>
        <v>0</v>
      </c>
      <c r="M21">
        <f>TPDDL_EOD!AO21+TPDDL_EOD!AP21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BAWANA!F22</f>
        <v>640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512</v>
      </c>
      <c r="G22">
        <f t="shared" si="5"/>
        <v>0</v>
      </c>
      <c r="H22" s="154"/>
      <c r="I22">
        <f>BRPL_EOD!AO22+BRPL_EOD!AP22</f>
        <v>0</v>
      </c>
      <c r="J22">
        <f>BYPL_EOD!AO22+BYPL_EOD!AP22</f>
        <v>0</v>
      </c>
      <c r="K22">
        <f>MES_EOD!AO22+MES_EOD!AP22</f>
        <v>0</v>
      </c>
      <c r="L22">
        <f>NDMC_EOD!AO22+NDMC_EOD!AP22</f>
        <v>0</v>
      </c>
      <c r="M22">
        <f>TPDDL_EOD!AO22+TPDDL_EOD!AP22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BAWANA!F23</f>
        <v>640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512</v>
      </c>
      <c r="G23">
        <f t="shared" si="5"/>
        <v>0</v>
      </c>
      <c r="H23" s="154"/>
      <c r="I23">
        <f>BRPL_EOD!AO23+BRPL_EOD!AP23</f>
        <v>0</v>
      </c>
      <c r="J23">
        <f>BYPL_EOD!AO23+BYPL_EOD!AP23</f>
        <v>0</v>
      </c>
      <c r="K23">
        <f>MES_EOD!AO23+MES_EOD!AP23</f>
        <v>0</v>
      </c>
      <c r="L23">
        <f>NDMC_EOD!AO23+NDMC_EOD!AP23</f>
        <v>0</v>
      </c>
      <c r="M23">
        <f>TPDDL_EOD!AO23+TPDDL_EOD!AP23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BAWANA!F24</f>
        <v>640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512</v>
      </c>
      <c r="G24">
        <f t="shared" si="5"/>
        <v>0</v>
      </c>
      <c r="H24" s="154"/>
      <c r="I24">
        <f>BRPL_EOD!AO24+BRPL_EOD!AP24</f>
        <v>0</v>
      </c>
      <c r="J24">
        <f>BYPL_EOD!AO24+BYPL_EOD!AP24</f>
        <v>0</v>
      </c>
      <c r="K24">
        <f>MES_EOD!AO24+MES_EOD!AP24</f>
        <v>0</v>
      </c>
      <c r="L24">
        <f>NDMC_EOD!AO24+NDMC_EOD!AP24</f>
        <v>0</v>
      </c>
      <c r="M24">
        <f>TPDDL_EOD!AO24+TPDDL_EOD!AP24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BAWANA!F25</f>
        <v>640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512</v>
      </c>
      <c r="G25">
        <f t="shared" si="5"/>
        <v>0</v>
      </c>
      <c r="H25" s="154"/>
      <c r="I25">
        <f>BRPL_EOD!AO25+BRPL_EOD!AP25</f>
        <v>0</v>
      </c>
      <c r="J25">
        <f>BYPL_EOD!AO25+BYPL_EOD!AP25</f>
        <v>0</v>
      </c>
      <c r="K25">
        <f>MES_EOD!AO25+MES_EOD!AP25</f>
        <v>0</v>
      </c>
      <c r="L25">
        <f>NDMC_EOD!AO25+NDMC_EOD!AP25</f>
        <v>0</v>
      </c>
      <c r="M25">
        <f>TPDDL_EOD!AO25+TPDDL_EOD!AP25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BAWANA!F26</f>
        <v>640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512</v>
      </c>
      <c r="G26">
        <f t="shared" si="5"/>
        <v>0</v>
      </c>
      <c r="H26" s="154"/>
      <c r="I26">
        <f>BRPL_EOD!AO26+BRPL_EOD!AP26</f>
        <v>0</v>
      </c>
      <c r="J26">
        <f>BYPL_EOD!AO26+BYPL_EOD!AP26</f>
        <v>0</v>
      </c>
      <c r="K26">
        <f>MES_EOD!AO26+MES_EOD!AP26</f>
        <v>0</v>
      </c>
      <c r="L26">
        <f>NDMC_EOD!AO26+NDMC_EOD!AP26</f>
        <v>0</v>
      </c>
      <c r="M26">
        <f>TPDDL_EOD!AO26+TPDDL_EOD!AP26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BAWANA!F27</f>
        <v>640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512</v>
      </c>
      <c r="G27">
        <f t="shared" si="5"/>
        <v>0</v>
      </c>
      <c r="H27" s="154"/>
      <c r="I27">
        <f>BRPL_EOD!AO27+BRPL_EOD!AP27</f>
        <v>0</v>
      </c>
      <c r="J27">
        <f>BYPL_EOD!AO27+BYPL_EOD!AP27</f>
        <v>0</v>
      </c>
      <c r="K27">
        <f>MES_EOD!AO27+MES_EOD!AP27</f>
        <v>0</v>
      </c>
      <c r="L27">
        <f>NDMC_EOD!AO27+NDMC_EOD!AP27</f>
        <v>0</v>
      </c>
      <c r="M27">
        <f>TPDDL_EOD!AO27+TPDDL_EOD!AP27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BAWANA!F28</f>
        <v>640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512</v>
      </c>
      <c r="G28">
        <f t="shared" si="5"/>
        <v>0</v>
      </c>
      <c r="H28" s="154"/>
      <c r="I28">
        <f>BRPL_EOD!AO28+BRPL_EOD!AP28</f>
        <v>0</v>
      </c>
      <c r="J28">
        <f>BYPL_EOD!AO28+BYPL_EOD!AP28</f>
        <v>0</v>
      </c>
      <c r="K28">
        <f>MES_EOD!AO28+MES_EOD!AP28</f>
        <v>0</v>
      </c>
      <c r="L28">
        <f>NDMC_EOD!AO28+NDMC_EOD!AP28</f>
        <v>0</v>
      </c>
      <c r="M28">
        <f>TPDDL_EOD!AO28+TPDDL_EOD!AP28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BAWANA!F29</f>
        <v>640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512</v>
      </c>
      <c r="G29">
        <f t="shared" si="5"/>
        <v>0</v>
      </c>
      <c r="H29" s="154"/>
      <c r="I29">
        <f>BRPL_EOD!AO29+BRPL_EOD!AP29</f>
        <v>0</v>
      </c>
      <c r="J29">
        <f>BYPL_EOD!AO29+BYPL_EOD!AP29</f>
        <v>0</v>
      </c>
      <c r="K29">
        <f>MES_EOD!AO29+MES_EOD!AP29</f>
        <v>0</v>
      </c>
      <c r="L29">
        <f>NDMC_EOD!AO29+NDMC_EOD!AP29</f>
        <v>0</v>
      </c>
      <c r="M29">
        <f>TPDDL_EOD!AO29+TPDDL_EOD!AP29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BAWANA!F30</f>
        <v>640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512</v>
      </c>
      <c r="G30">
        <f t="shared" si="5"/>
        <v>0</v>
      </c>
      <c r="H30" s="154"/>
      <c r="I30">
        <f>BRPL_EOD!AO30+BRPL_EOD!AP30</f>
        <v>0</v>
      </c>
      <c r="J30">
        <f>BYPL_EOD!AO30+BYPL_EOD!AP30</f>
        <v>0</v>
      </c>
      <c r="K30">
        <f>MES_EOD!AO30+MES_EOD!AP30</f>
        <v>0</v>
      </c>
      <c r="L30">
        <f>NDMC_EOD!AO30+NDMC_EOD!AP30</f>
        <v>0</v>
      </c>
      <c r="M30">
        <f>TPDDL_EOD!AO30+TPDDL_EOD!AP30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BAWANA!F31</f>
        <v>640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512</v>
      </c>
      <c r="G31">
        <f t="shared" si="5"/>
        <v>0</v>
      </c>
      <c r="H31" s="154"/>
      <c r="I31">
        <f>BRPL_EOD!AO31+BRPL_EOD!AP31</f>
        <v>0</v>
      </c>
      <c r="J31">
        <f>BYPL_EOD!AO31+BYPL_EOD!AP31</f>
        <v>0</v>
      </c>
      <c r="K31">
        <f>MES_EOD!AO31+MES_EOD!AP31</f>
        <v>0</v>
      </c>
      <c r="L31">
        <f>NDMC_EOD!AO31+NDMC_EOD!AP31</f>
        <v>0</v>
      </c>
      <c r="M31">
        <f>TPDDL_EOD!AO31+TPDDL_EOD!AP31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BAWANA!F32</f>
        <v>640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512</v>
      </c>
      <c r="G32">
        <f t="shared" si="5"/>
        <v>0</v>
      </c>
      <c r="H32" s="154"/>
      <c r="I32">
        <f>BRPL_EOD!AO32+BRPL_EOD!AP32</f>
        <v>0</v>
      </c>
      <c r="J32">
        <f>BYPL_EOD!AO32+BYPL_EOD!AP32</f>
        <v>0</v>
      </c>
      <c r="K32">
        <f>MES_EOD!AO32+MES_EOD!AP32</f>
        <v>0</v>
      </c>
      <c r="L32">
        <f>NDMC_EOD!AO32+NDMC_EOD!AP32</f>
        <v>0</v>
      </c>
      <c r="M32">
        <f>TPDDL_EOD!AO32+TPDDL_EOD!AP32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BAWANA!F33</f>
        <v>640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512</v>
      </c>
      <c r="G33">
        <f t="shared" si="5"/>
        <v>0</v>
      </c>
      <c r="H33" s="154"/>
      <c r="I33">
        <f>BRPL_EOD!AO33+BRPL_EOD!AP33</f>
        <v>0</v>
      </c>
      <c r="J33">
        <f>BYPL_EOD!AO33+BYPL_EOD!AP33</f>
        <v>0</v>
      </c>
      <c r="K33">
        <f>MES_EOD!AO33+MES_EOD!AP33</f>
        <v>0</v>
      </c>
      <c r="L33">
        <f>NDMC_EOD!AO33+NDMC_EOD!AP33</f>
        <v>0</v>
      </c>
      <c r="M33">
        <f>TPDDL_EOD!AO33+TPDDL_EOD!AP33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BAWANA!F34</f>
        <v>640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512</v>
      </c>
      <c r="G34">
        <f t="shared" si="5"/>
        <v>0</v>
      </c>
      <c r="H34" s="154"/>
      <c r="I34">
        <f>BRPL_EOD!AO34+BRPL_EOD!AP34</f>
        <v>0</v>
      </c>
      <c r="J34">
        <f>BYPL_EOD!AO34+BYPL_EOD!AP34</f>
        <v>0</v>
      </c>
      <c r="K34">
        <f>MES_EOD!AO34+MES_EOD!AP34</f>
        <v>0</v>
      </c>
      <c r="L34">
        <f>NDMC_EOD!AO34+NDMC_EOD!AP34</f>
        <v>0</v>
      </c>
      <c r="M34">
        <f>TPDDL_EOD!AO34+TPDDL_EOD!AP34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BAWANA!F35</f>
        <v>640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512</v>
      </c>
      <c r="G35">
        <f t="shared" si="5"/>
        <v>0</v>
      </c>
      <c r="H35" s="154"/>
      <c r="I35">
        <f>BRPL_EOD!AO35+BRPL_EOD!AP35</f>
        <v>0</v>
      </c>
      <c r="J35">
        <f>BYPL_EOD!AO35+BYPL_EOD!AP35</f>
        <v>0</v>
      </c>
      <c r="K35">
        <f>MES_EOD!AO35+MES_EOD!AP35</f>
        <v>0</v>
      </c>
      <c r="L35">
        <f>NDMC_EOD!AO35+NDMC_EOD!AP35</f>
        <v>0</v>
      </c>
      <c r="M35">
        <f>TPDDL_EOD!AO35+TPDDL_EOD!AP35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BAWANA!F36</f>
        <v>640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512</v>
      </c>
      <c r="G36">
        <f t="shared" si="5"/>
        <v>0</v>
      </c>
      <c r="H36" s="154"/>
      <c r="I36">
        <f>BRPL_EOD!AO36+BRPL_EOD!AP36</f>
        <v>0</v>
      </c>
      <c r="J36">
        <f>BYPL_EOD!AO36+BYPL_EOD!AP36</f>
        <v>0</v>
      </c>
      <c r="K36">
        <f>MES_EOD!AO36+MES_EOD!AP36</f>
        <v>0</v>
      </c>
      <c r="L36">
        <f>NDMC_EOD!AO36+NDMC_EOD!AP36</f>
        <v>0</v>
      </c>
      <c r="M36">
        <f>TPDDL_EOD!AO36+TPDDL_EOD!AP36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BAWANA!F37</f>
        <v>640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512</v>
      </c>
      <c r="G37">
        <f t="shared" si="5"/>
        <v>0</v>
      </c>
      <c r="H37" s="154"/>
      <c r="I37">
        <f>BRPL_EOD!AO37+BRPL_EOD!AP37</f>
        <v>0</v>
      </c>
      <c r="J37">
        <f>BYPL_EOD!AO37+BYPL_EOD!AP37</f>
        <v>0</v>
      </c>
      <c r="K37">
        <f>MES_EOD!AO37+MES_EOD!AP37</f>
        <v>0</v>
      </c>
      <c r="L37">
        <f>NDMC_EOD!AO37+NDMC_EOD!AP37</f>
        <v>0</v>
      </c>
      <c r="M37">
        <f>TPDDL_EOD!AO37+TPDDL_EOD!AP37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BAWANA!F38</f>
        <v>640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512</v>
      </c>
      <c r="G38">
        <f t="shared" si="5"/>
        <v>0</v>
      </c>
      <c r="H38" s="154"/>
      <c r="I38">
        <f>BRPL_EOD!AO38+BRPL_EOD!AP38</f>
        <v>0</v>
      </c>
      <c r="J38">
        <f>BYPL_EOD!AO38+BYPL_EOD!AP38</f>
        <v>0</v>
      </c>
      <c r="K38">
        <f>MES_EOD!AO38+MES_EOD!AP38</f>
        <v>0</v>
      </c>
      <c r="L38">
        <f>NDMC_EOD!AO38+NDMC_EOD!AP38</f>
        <v>0</v>
      </c>
      <c r="M38">
        <f>TPDDL_EOD!AO38+TPDDL_EOD!AP38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BAWANA!F39</f>
        <v>640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512</v>
      </c>
      <c r="G39">
        <f t="shared" si="5"/>
        <v>0</v>
      </c>
      <c r="H39" s="154"/>
      <c r="I39">
        <f>BRPL_EOD!AO39+BRPL_EOD!AP39</f>
        <v>0</v>
      </c>
      <c r="J39">
        <f>BYPL_EOD!AO39+BYPL_EOD!AP39</f>
        <v>0</v>
      </c>
      <c r="K39">
        <f>MES_EOD!AO39+MES_EOD!AP39</f>
        <v>0</v>
      </c>
      <c r="L39">
        <f>NDMC_EOD!AO39+NDMC_EOD!AP39</f>
        <v>0</v>
      </c>
      <c r="M39">
        <f>TPDDL_EOD!AO39+TPDDL_EOD!AP39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BAWANA!F40</f>
        <v>640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512</v>
      </c>
      <c r="G40">
        <f t="shared" si="5"/>
        <v>0</v>
      </c>
      <c r="H40" s="154"/>
      <c r="I40">
        <f>BRPL_EOD!AO40+BRPL_EOD!AP40</f>
        <v>0</v>
      </c>
      <c r="J40">
        <f>BYPL_EOD!AO40+BYPL_EOD!AP40</f>
        <v>0</v>
      </c>
      <c r="K40">
        <f>MES_EOD!AO40+MES_EOD!AP40</f>
        <v>0</v>
      </c>
      <c r="L40">
        <f>NDMC_EOD!AO40+NDMC_EOD!AP40</f>
        <v>0</v>
      </c>
      <c r="M40">
        <f>TPDDL_EOD!AO40+TPDDL_EOD!AP40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BAWANA!F41</f>
        <v>640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512</v>
      </c>
      <c r="G41">
        <f t="shared" si="5"/>
        <v>0</v>
      </c>
      <c r="H41" s="154"/>
      <c r="I41">
        <f>BRPL_EOD!AO41+BRPL_EOD!AP41</f>
        <v>0</v>
      </c>
      <c r="J41">
        <f>BYPL_EOD!AO41+BYPL_EOD!AP41</f>
        <v>0</v>
      </c>
      <c r="K41">
        <f>MES_EOD!AO41+MES_EOD!AP41</f>
        <v>0</v>
      </c>
      <c r="L41">
        <f>NDMC_EOD!AO41+NDMC_EOD!AP41</f>
        <v>0</v>
      </c>
      <c r="M41">
        <f>TPDDL_EOD!AO41+TPDDL_EOD!AP41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BAWANA!F42</f>
        <v>640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512</v>
      </c>
      <c r="G42">
        <f t="shared" si="5"/>
        <v>0</v>
      </c>
      <c r="H42" s="154"/>
      <c r="I42">
        <f>BRPL_EOD!AO42+BRPL_EOD!AP42</f>
        <v>0</v>
      </c>
      <c r="J42">
        <f>BYPL_EOD!AO42+BYPL_EOD!AP42</f>
        <v>0</v>
      </c>
      <c r="K42">
        <f>MES_EOD!AO42+MES_EOD!AP42</f>
        <v>0</v>
      </c>
      <c r="L42">
        <f>NDMC_EOD!AO42+NDMC_EOD!AP42</f>
        <v>0</v>
      </c>
      <c r="M42">
        <f>TPDDL_EOD!AO42+TPDDL_EOD!AP42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BAWANA!F43</f>
        <v>640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512</v>
      </c>
      <c r="G43">
        <f t="shared" si="5"/>
        <v>0</v>
      </c>
      <c r="H43" s="154"/>
      <c r="I43">
        <f>BRPL_EOD!AO43+BRPL_EOD!AP43</f>
        <v>0</v>
      </c>
      <c r="J43">
        <f>BYPL_EOD!AO43+BYPL_EOD!AP43</f>
        <v>0</v>
      </c>
      <c r="K43">
        <f>MES_EOD!AO43+MES_EOD!AP43</f>
        <v>0</v>
      </c>
      <c r="L43">
        <f>NDMC_EOD!AO43+NDMC_EOD!AP43</f>
        <v>0</v>
      </c>
      <c r="M43">
        <f>TPDDL_EOD!AO43+TPDDL_EOD!AP43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BAWANA!F44</f>
        <v>640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512</v>
      </c>
      <c r="G44">
        <f t="shared" si="5"/>
        <v>0</v>
      </c>
      <c r="H44" s="154"/>
      <c r="I44">
        <f>BRPL_EOD!AO44+BRPL_EOD!AP44</f>
        <v>0</v>
      </c>
      <c r="J44">
        <f>BYPL_EOD!AO44+BYPL_EOD!AP44</f>
        <v>0</v>
      </c>
      <c r="K44">
        <f>MES_EOD!AO44+MES_EOD!AP44</f>
        <v>0</v>
      </c>
      <c r="L44">
        <f>NDMC_EOD!AO44+NDMC_EOD!AP44</f>
        <v>0</v>
      </c>
      <c r="M44">
        <f>TPDDL_EOD!AO44+TPDDL_EOD!AP44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BAWANA!F45</f>
        <v>640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512</v>
      </c>
      <c r="G45">
        <f t="shared" si="5"/>
        <v>0</v>
      </c>
      <c r="H45" s="154"/>
      <c r="I45">
        <f>BRPL_EOD!AO45+BRPL_EOD!AP45</f>
        <v>0</v>
      </c>
      <c r="J45">
        <f>BYPL_EOD!AO45+BYPL_EOD!AP45</f>
        <v>0</v>
      </c>
      <c r="K45">
        <f>MES_EOD!AO45+MES_EOD!AP45</f>
        <v>0</v>
      </c>
      <c r="L45">
        <f>NDMC_EOD!AO45+NDMC_EOD!AP45</f>
        <v>0</v>
      </c>
      <c r="M45">
        <f>TPDDL_EOD!AO45+TPDDL_EOD!AP45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BAWANA!F46</f>
        <v>640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512</v>
      </c>
      <c r="G46">
        <f t="shared" si="5"/>
        <v>0</v>
      </c>
      <c r="H46" s="154"/>
      <c r="I46">
        <f>BRPL_EOD!AO46+BRPL_EOD!AP46</f>
        <v>0</v>
      </c>
      <c r="J46">
        <f>BYPL_EOD!AO46+BYPL_EOD!AP46</f>
        <v>0</v>
      </c>
      <c r="K46">
        <f>MES_EOD!AO46+MES_EOD!AP46</f>
        <v>0</v>
      </c>
      <c r="L46">
        <f>NDMC_EOD!AO46+NDMC_EOD!AP46</f>
        <v>0</v>
      </c>
      <c r="M46">
        <f>TPDDL_EOD!AO46+TPDDL_EOD!AP46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BAWANA!F47</f>
        <v>640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512</v>
      </c>
      <c r="G47">
        <f t="shared" si="5"/>
        <v>0</v>
      </c>
      <c r="H47" s="154"/>
      <c r="I47">
        <f>BRPL_EOD!AO47+BRPL_EOD!AP47</f>
        <v>0</v>
      </c>
      <c r="J47">
        <f>BYPL_EOD!AO47+BYPL_EOD!AP47</f>
        <v>0</v>
      </c>
      <c r="K47">
        <f>MES_EOD!AO47+MES_EOD!AP47</f>
        <v>0</v>
      </c>
      <c r="L47">
        <f>NDMC_EOD!AO47+NDMC_EOD!AP47</f>
        <v>0</v>
      </c>
      <c r="M47">
        <f>TPDDL_EOD!AO47+TPDDL_EOD!AP47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BAWANA!F48</f>
        <v>640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512</v>
      </c>
      <c r="G48">
        <f t="shared" si="5"/>
        <v>0</v>
      </c>
      <c r="H48" s="154"/>
      <c r="I48">
        <f>BRPL_EOD!AO48+BRPL_EOD!AP48</f>
        <v>0</v>
      </c>
      <c r="J48">
        <f>BYPL_EOD!AO48+BYPL_EOD!AP48</f>
        <v>0</v>
      </c>
      <c r="K48">
        <f>MES_EOD!AO48+MES_EOD!AP48</f>
        <v>0</v>
      </c>
      <c r="L48">
        <f>NDMC_EOD!AO48+NDMC_EOD!AP48</f>
        <v>0</v>
      </c>
      <c r="M48">
        <f>TPDDL_EOD!AO48+TPDDL_EOD!AP48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BAWANA!F49</f>
        <v>640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512</v>
      </c>
      <c r="G49">
        <f t="shared" si="5"/>
        <v>0</v>
      </c>
      <c r="H49" s="154"/>
      <c r="I49">
        <f>BRPL_EOD!AO49+BRPL_EOD!AP49</f>
        <v>0</v>
      </c>
      <c r="J49">
        <f>BYPL_EOD!AO49+BYPL_EOD!AP49</f>
        <v>0</v>
      </c>
      <c r="K49">
        <f>MES_EOD!AO49+MES_EOD!AP49</f>
        <v>0</v>
      </c>
      <c r="L49">
        <f>NDMC_EOD!AO49+NDMC_EOD!AP49</f>
        <v>0</v>
      </c>
      <c r="M49">
        <f>TPDDL_EOD!AO49+TPDDL_EOD!AP49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BAWANA!F50</f>
        <v>640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512</v>
      </c>
      <c r="G50">
        <f t="shared" si="5"/>
        <v>0</v>
      </c>
      <c r="H50" s="154"/>
      <c r="I50">
        <f>BRPL_EOD!AO50+BRPL_EOD!AP50</f>
        <v>0</v>
      </c>
      <c r="J50">
        <f>BYPL_EOD!AO50+BYPL_EOD!AP50</f>
        <v>0</v>
      </c>
      <c r="K50">
        <f>MES_EOD!AO50+MES_EOD!AP50</f>
        <v>0</v>
      </c>
      <c r="L50">
        <f>NDMC_EOD!AO50+NDMC_EOD!AP50</f>
        <v>0</v>
      </c>
      <c r="M50">
        <f>TPDDL_EOD!AO50+TPDDL_EOD!AP50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BAWANA!F51</f>
        <v>620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496</v>
      </c>
      <c r="G51">
        <f t="shared" si="5"/>
        <v>0</v>
      </c>
      <c r="H51" s="154"/>
      <c r="I51">
        <f>BRPL_EOD!AO51+BRPL_EOD!AP51</f>
        <v>0</v>
      </c>
      <c r="J51">
        <f>BYPL_EOD!AO51+BYPL_EOD!AP51</f>
        <v>0</v>
      </c>
      <c r="K51">
        <f>MES_EOD!AO51+MES_EOD!AP51</f>
        <v>0</v>
      </c>
      <c r="L51">
        <f>NDMC_EOD!AO51+NDMC_EOD!AP51</f>
        <v>0</v>
      </c>
      <c r="M51">
        <f>TPDDL_EOD!AO51+TPDDL_EOD!AP51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BAWANA!F52</f>
        <v>620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496</v>
      </c>
      <c r="G52">
        <f t="shared" si="5"/>
        <v>0</v>
      </c>
      <c r="H52" s="154"/>
      <c r="I52">
        <f>BRPL_EOD!AO52+BRPL_EOD!AP52</f>
        <v>0</v>
      </c>
      <c r="J52">
        <f>BYPL_EOD!AO52+BYPL_EOD!AP52</f>
        <v>0</v>
      </c>
      <c r="K52">
        <f>MES_EOD!AO52+MES_EOD!AP52</f>
        <v>0</v>
      </c>
      <c r="L52">
        <f>NDMC_EOD!AO52+NDMC_EOD!AP52</f>
        <v>0</v>
      </c>
      <c r="M52">
        <f>TPDDL_EOD!AO52+TPDDL_EOD!AP52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BAWANA!F53</f>
        <v>620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496</v>
      </c>
      <c r="G53">
        <f t="shared" si="5"/>
        <v>0</v>
      </c>
      <c r="H53" s="154"/>
      <c r="I53">
        <f>BRPL_EOD!AO53+BRPL_EOD!AP53</f>
        <v>0</v>
      </c>
      <c r="J53">
        <f>BYPL_EOD!AO53+BYPL_EOD!AP53</f>
        <v>0</v>
      </c>
      <c r="K53">
        <f>MES_EOD!AO53+MES_EOD!AP53</f>
        <v>0</v>
      </c>
      <c r="L53">
        <f>NDMC_EOD!AO53+NDMC_EOD!AP53</f>
        <v>0</v>
      </c>
      <c r="M53">
        <f>TPDDL_EOD!AO53+TPDDL_EOD!AP53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BAWANA!F54</f>
        <v>620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496</v>
      </c>
      <c r="G54">
        <f t="shared" si="5"/>
        <v>0</v>
      </c>
      <c r="H54" s="154"/>
      <c r="I54">
        <f>BRPL_EOD!AO54+BRPL_EOD!AP54</f>
        <v>0</v>
      </c>
      <c r="J54">
        <f>BYPL_EOD!AO54+BYPL_EOD!AP54</f>
        <v>0</v>
      </c>
      <c r="K54">
        <f>MES_EOD!AO54+MES_EOD!AP54</f>
        <v>0</v>
      </c>
      <c r="L54">
        <f>NDMC_EOD!AO54+NDMC_EOD!AP54</f>
        <v>0</v>
      </c>
      <c r="M54">
        <f>TPDDL_EOD!AO54+TPDDL_EOD!AP54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BAWANA!F55</f>
        <v>620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496</v>
      </c>
      <c r="G55">
        <f t="shared" si="5"/>
        <v>0</v>
      </c>
      <c r="H55" s="154"/>
      <c r="I55">
        <f>BRPL_EOD!AO55+BRPL_EOD!AP55</f>
        <v>0</v>
      </c>
      <c r="J55">
        <f>BYPL_EOD!AO55+BYPL_EOD!AP55</f>
        <v>0</v>
      </c>
      <c r="K55">
        <f>MES_EOD!AO55+MES_EOD!AP55</f>
        <v>0</v>
      </c>
      <c r="L55">
        <f>NDMC_EOD!AO55+NDMC_EOD!AP55</f>
        <v>0</v>
      </c>
      <c r="M55">
        <f>TPDDL_EOD!AO55+TPDDL_EOD!AP55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BAWANA!F56</f>
        <v>620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496</v>
      </c>
      <c r="G56">
        <f t="shared" si="5"/>
        <v>0</v>
      </c>
      <c r="H56" s="154"/>
      <c r="I56">
        <f>BRPL_EOD!AO56+BRPL_EOD!AP56</f>
        <v>0</v>
      </c>
      <c r="J56">
        <f>BYPL_EOD!AO56+BYPL_EOD!AP56</f>
        <v>0</v>
      </c>
      <c r="K56">
        <f>MES_EOD!AO56+MES_EOD!AP56</f>
        <v>0</v>
      </c>
      <c r="L56">
        <f>NDMC_EOD!AO56+NDMC_EOD!AP56</f>
        <v>0</v>
      </c>
      <c r="M56">
        <f>TPDDL_EOD!AO56+TPDDL_EOD!AP56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BAWANA!F57</f>
        <v>620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496</v>
      </c>
      <c r="G57">
        <f t="shared" si="5"/>
        <v>0</v>
      </c>
      <c r="H57" s="154"/>
      <c r="I57">
        <f>BRPL_EOD!AO57+BRPL_EOD!AP57</f>
        <v>0</v>
      </c>
      <c r="J57">
        <f>BYPL_EOD!AO57+BYPL_EOD!AP57</f>
        <v>0</v>
      </c>
      <c r="K57">
        <f>MES_EOD!AO57+MES_EOD!AP57</f>
        <v>0</v>
      </c>
      <c r="L57">
        <f>NDMC_EOD!AO57+NDMC_EOD!AP57</f>
        <v>0</v>
      </c>
      <c r="M57">
        <f>TPDDL_EOD!AO57+TPDDL_EOD!AP57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BAWANA!F58</f>
        <v>620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496</v>
      </c>
      <c r="G58">
        <f t="shared" si="5"/>
        <v>0</v>
      </c>
      <c r="H58" s="154"/>
      <c r="I58">
        <f>BRPL_EOD!AO58+BRPL_EOD!AP58</f>
        <v>0</v>
      </c>
      <c r="J58">
        <f>BYPL_EOD!AO58+BYPL_EOD!AP58</f>
        <v>0</v>
      </c>
      <c r="K58">
        <f>MES_EOD!AO58+MES_EOD!AP58</f>
        <v>0</v>
      </c>
      <c r="L58">
        <f>NDMC_EOD!AO58+NDMC_EOD!AP58</f>
        <v>0</v>
      </c>
      <c r="M58">
        <f>TPDDL_EOD!AO58+TPDDL_EOD!AP58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BAWANA!F59</f>
        <v>620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496</v>
      </c>
      <c r="G59">
        <f t="shared" si="5"/>
        <v>0</v>
      </c>
      <c r="H59" s="154"/>
      <c r="I59">
        <f>BRPL_EOD!AO59+BRPL_EOD!AP59</f>
        <v>0</v>
      </c>
      <c r="J59">
        <f>BYPL_EOD!AO59+BYPL_EOD!AP59</f>
        <v>0</v>
      </c>
      <c r="K59">
        <f>MES_EOD!AO59+MES_EOD!AP59</f>
        <v>0</v>
      </c>
      <c r="L59">
        <f>NDMC_EOD!AO59+NDMC_EOD!AP59</f>
        <v>0</v>
      </c>
      <c r="M59">
        <f>TPDDL_EOD!AO59+TPDDL_EOD!AP59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BAWANA!F60</f>
        <v>620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496</v>
      </c>
      <c r="G60">
        <f t="shared" si="5"/>
        <v>0</v>
      </c>
      <c r="H60" s="154"/>
      <c r="I60">
        <f>BRPL_EOD!AO60+BRPL_EOD!AP60</f>
        <v>0</v>
      </c>
      <c r="J60">
        <f>BYPL_EOD!AO60+BYPL_EOD!AP60</f>
        <v>0</v>
      </c>
      <c r="K60">
        <f>MES_EOD!AO60+MES_EOD!AP60</f>
        <v>0</v>
      </c>
      <c r="L60">
        <f>NDMC_EOD!AO60+NDMC_EOD!AP60</f>
        <v>0</v>
      </c>
      <c r="M60">
        <f>TPDDL_EOD!AO60+TPDDL_EOD!AP60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BAWANA!F61</f>
        <v>620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496</v>
      </c>
      <c r="G61">
        <f t="shared" si="5"/>
        <v>0</v>
      </c>
      <c r="H61" s="154"/>
      <c r="I61">
        <f>BRPL_EOD!AO61+BRPL_EOD!AP61</f>
        <v>0</v>
      </c>
      <c r="J61">
        <f>BYPL_EOD!AO61+BYPL_EOD!AP61</f>
        <v>0</v>
      </c>
      <c r="K61">
        <f>MES_EOD!AO61+MES_EOD!AP61</f>
        <v>0</v>
      </c>
      <c r="L61">
        <f>NDMC_EOD!AO61+NDMC_EOD!AP61</f>
        <v>0</v>
      </c>
      <c r="M61">
        <f>TPDDL_EOD!AO61+TPDDL_EOD!AP61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BAWANA!F62</f>
        <v>620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496</v>
      </c>
      <c r="G62">
        <f t="shared" si="5"/>
        <v>0</v>
      </c>
      <c r="H62" s="154"/>
      <c r="I62">
        <f>BRPL_EOD!AO62+BRPL_EOD!AP62</f>
        <v>0</v>
      </c>
      <c r="J62">
        <f>BYPL_EOD!AO62+BYPL_EOD!AP62</f>
        <v>0</v>
      </c>
      <c r="K62">
        <f>MES_EOD!AO62+MES_EOD!AP62</f>
        <v>0</v>
      </c>
      <c r="L62">
        <f>NDMC_EOD!AO62+NDMC_EOD!AP62</f>
        <v>0</v>
      </c>
      <c r="M62">
        <f>TPDDL_EOD!AO62+TPDDL_EOD!AP62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BAWANA!F63</f>
        <v>620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496</v>
      </c>
      <c r="G63">
        <f t="shared" si="5"/>
        <v>0</v>
      </c>
      <c r="H63" s="154"/>
      <c r="I63">
        <f>BRPL_EOD!AO63+BRPL_EOD!AP63</f>
        <v>0</v>
      </c>
      <c r="J63">
        <f>BYPL_EOD!AO63+BYPL_EOD!AP63</f>
        <v>0</v>
      </c>
      <c r="K63">
        <f>MES_EOD!AO63+MES_EOD!AP63</f>
        <v>0</v>
      </c>
      <c r="L63">
        <f>NDMC_EOD!AO63+NDMC_EOD!AP63</f>
        <v>0</v>
      </c>
      <c r="M63">
        <f>TPDDL_EOD!AO63+TPDDL_EOD!AP63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BAWANA!F64</f>
        <v>620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496</v>
      </c>
      <c r="G64">
        <f t="shared" si="5"/>
        <v>0</v>
      </c>
      <c r="H64" s="154"/>
      <c r="I64">
        <f>BRPL_EOD!AO64+BRPL_EOD!AP64</f>
        <v>0</v>
      </c>
      <c r="J64">
        <f>BYPL_EOD!AO64+BYPL_EOD!AP64</f>
        <v>0</v>
      </c>
      <c r="K64">
        <f>MES_EOD!AO64+MES_EOD!AP64</f>
        <v>0</v>
      </c>
      <c r="L64">
        <f>NDMC_EOD!AO64+NDMC_EOD!AP64</f>
        <v>0</v>
      </c>
      <c r="M64">
        <f>TPDDL_EOD!AO64+TPDDL_EOD!AP64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BAWANA!F65</f>
        <v>620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496</v>
      </c>
      <c r="G65">
        <f t="shared" si="5"/>
        <v>0</v>
      </c>
      <c r="H65" s="154"/>
      <c r="I65">
        <f>BRPL_EOD!AO65+BRPL_EOD!AP65</f>
        <v>0</v>
      </c>
      <c r="J65">
        <f>BYPL_EOD!AO65+BYPL_EOD!AP65</f>
        <v>0</v>
      </c>
      <c r="K65">
        <f>MES_EOD!AO65+MES_EOD!AP65</f>
        <v>0</v>
      </c>
      <c r="L65">
        <f>NDMC_EOD!AO65+NDMC_EOD!AP65</f>
        <v>0</v>
      </c>
      <c r="M65">
        <f>TPDDL_EOD!AO65+TPDDL_EOD!AP65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BAWANA!F66</f>
        <v>620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496</v>
      </c>
      <c r="G66">
        <f t="shared" si="5"/>
        <v>0</v>
      </c>
      <c r="H66" s="154"/>
      <c r="I66">
        <f>BRPL_EOD!AO66+BRPL_EOD!AP66</f>
        <v>0</v>
      </c>
      <c r="J66">
        <f>BYPL_EOD!AO66+BYPL_EOD!AP66</f>
        <v>0</v>
      </c>
      <c r="K66">
        <f>MES_EOD!AO66+MES_EOD!AP66</f>
        <v>0</v>
      </c>
      <c r="L66">
        <f>NDMC_EOD!AO66+NDMC_EOD!AP66</f>
        <v>0</v>
      </c>
      <c r="M66">
        <f>TPDDL_EOD!AO66+TPDDL_EOD!AP66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BAWANA!F67</f>
        <v>620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496</v>
      </c>
      <c r="G67">
        <f t="shared" si="5"/>
        <v>0</v>
      </c>
      <c r="H67" s="154"/>
      <c r="I67">
        <f>BRPL_EOD!AO67+BRPL_EOD!AP67</f>
        <v>0</v>
      </c>
      <c r="J67">
        <f>BYPL_EOD!AO67+BYPL_EOD!AP67</f>
        <v>0</v>
      </c>
      <c r="K67">
        <f>MES_EOD!AO67+MES_EOD!AP67</f>
        <v>0</v>
      </c>
      <c r="L67">
        <f>NDMC_EOD!AO67+NDMC_EOD!AP67</f>
        <v>0</v>
      </c>
      <c r="M67">
        <f>TPDDL_EOD!AO67+TPDDL_EOD!AP67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BAWANA!F68</f>
        <v>620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496</v>
      </c>
      <c r="G68">
        <f t="shared" ref="G68:G98" si="12">(D68+E68)</f>
        <v>0</v>
      </c>
      <c r="H68" s="154"/>
      <c r="I68">
        <f>BRPL_EOD!AO68+BRPL_EOD!AP68</f>
        <v>0</v>
      </c>
      <c r="J68">
        <f>BYPL_EOD!AO68+BYPL_EOD!AP68</f>
        <v>0</v>
      </c>
      <c r="K68">
        <f>MES_EOD!AO68+MES_EOD!AP68</f>
        <v>0</v>
      </c>
      <c r="L68">
        <f>NDMC_EOD!AO68+NDMC_EOD!AP68</f>
        <v>0</v>
      </c>
      <c r="M68">
        <f>TPDDL_EOD!AO68+TPDDL_EOD!AP68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BAWANA!F69</f>
        <v>620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496</v>
      </c>
      <c r="G69">
        <f t="shared" si="12"/>
        <v>0</v>
      </c>
      <c r="H69" s="154"/>
      <c r="I69">
        <f>BRPL_EOD!AO69+BRPL_EOD!AP69</f>
        <v>0</v>
      </c>
      <c r="J69">
        <f>BYPL_EOD!AO69+BYPL_EOD!AP69</f>
        <v>0</v>
      </c>
      <c r="K69">
        <f>MES_EOD!AO69+MES_EOD!AP69</f>
        <v>0</v>
      </c>
      <c r="L69">
        <f>NDMC_EOD!AO69+NDMC_EOD!AP69</f>
        <v>0</v>
      </c>
      <c r="M69">
        <f>TPDDL_EOD!AO69+TPDDL_EOD!AP69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BAWANA!F70</f>
        <v>620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496</v>
      </c>
      <c r="G70">
        <f t="shared" si="12"/>
        <v>0</v>
      </c>
      <c r="H70" s="154"/>
      <c r="I70">
        <f>BRPL_EOD!AO70+BRPL_EOD!AP70</f>
        <v>0</v>
      </c>
      <c r="J70">
        <f>BYPL_EOD!AO70+BYPL_EOD!AP70</f>
        <v>0</v>
      </c>
      <c r="K70">
        <f>MES_EOD!AO70+MES_EOD!AP70</f>
        <v>0</v>
      </c>
      <c r="L70">
        <f>NDMC_EOD!AO70+NDMC_EOD!AP70</f>
        <v>0</v>
      </c>
      <c r="M70">
        <f>TPDDL_EOD!AO70+TPDDL_EOD!AP70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BAWANA!F71</f>
        <v>620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496</v>
      </c>
      <c r="G71">
        <f t="shared" si="12"/>
        <v>0</v>
      </c>
      <c r="H71" s="154"/>
      <c r="I71">
        <f>BRPL_EOD!AO71+BRPL_EOD!AP71</f>
        <v>0</v>
      </c>
      <c r="J71">
        <f>BYPL_EOD!AO71+BYPL_EOD!AP71</f>
        <v>0</v>
      </c>
      <c r="K71">
        <f>MES_EOD!AO71+MES_EOD!AP71</f>
        <v>0</v>
      </c>
      <c r="L71">
        <f>NDMC_EOD!AO71+NDMC_EOD!AP71</f>
        <v>0</v>
      </c>
      <c r="M71">
        <f>TPDDL_EOD!AO71+TPDDL_EOD!AP71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BAWANA!F72</f>
        <v>620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496</v>
      </c>
      <c r="G72">
        <f t="shared" si="12"/>
        <v>0</v>
      </c>
      <c r="H72" s="154"/>
      <c r="I72">
        <f>BRPL_EOD!AO72+BRPL_EOD!AP72</f>
        <v>0</v>
      </c>
      <c r="J72">
        <f>BYPL_EOD!AO72+BYPL_EOD!AP72</f>
        <v>0</v>
      </c>
      <c r="K72">
        <f>MES_EOD!AO72+MES_EOD!AP72</f>
        <v>0</v>
      </c>
      <c r="L72">
        <f>NDMC_EOD!AO72+NDMC_EOD!AP72</f>
        <v>0</v>
      </c>
      <c r="M72">
        <f>TPDDL_EOD!AO72+TPDDL_EOD!AP72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BAWANA!F73</f>
        <v>620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496</v>
      </c>
      <c r="G73">
        <f t="shared" si="12"/>
        <v>0</v>
      </c>
      <c r="H73" s="154"/>
      <c r="I73">
        <f>BRPL_EOD!AO73+BRPL_EOD!AP73</f>
        <v>0</v>
      </c>
      <c r="J73">
        <f>BYPL_EOD!AO73+BYPL_EOD!AP73</f>
        <v>0</v>
      </c>
      <c r="K73">
        <f>MES_EOD!AO73+MES_EOD!AP73</f>
        <v>0</v>
      </c>
      <c r="L73">
        <f>NDMC_EOD!AO73+NDMC_EOD!AP73</f>
        <v>0</v>
      </c>
      <c r="M73">
        <f>TPDDL_EOD!AO73+TPDDL_EOD!AP73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BAWANA!F74</f>
        <v>620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496</v>
      </c>
      <c r="G74">
        <f t="shared" si="12"/>
        <v>0</v>
      </c>
      <c r="H74" s="154"/>
      <c r="I74">
        <f>BRPL_EOD!AO74+BRPL_EOD!AP74</f>
        <v>0</v>
      </c>
      <c r="J74">
        <f>BYPL_EOD!AO74+BYPL_EOD!AP74</f>
        <v>0</v>
      </c>
      <c r="K74">
        <f>MES_EOD!AO74+MES_EOD!AP74</f>
        <v>0</v>
      </c>
      <c r="L74">
        <f>NDMC_EOD!AO74+NDMC_EOD!AP74</f>
        <v>0</v>
      </c>
      <c r="M74">
        <f>TPDDL_EOD!AO74+TPDDL_EOD!AP74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BAWANA!F75</f>
        <v>640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512</v>
      </c>
      <c r="G75">
        <f t="shared" si="12"/>
        <v>0</v>
      </c>
      <c r="H75" s="154"/>
      <c r="I75">
        <f>BRPL_EOD!AO75+BRPL_EOD!AP75</f>
        <v>0</v>
      </c>
      <c r="J75">
        <f>BYPL_EOD!AO75+BYPL_EOD!AP75</f>
        <v>0</v>
      </c>
      <c r="K75">
        <f>MES_EOD!AO75+MES_EOD!AP75</f>
        <v>0</v>
      </c>
      <c r="L75">
        <f>NDMC_EOD!AO75+NDMC_EOD!AP75</f>
        <v>0</v>
      </c>
      <c r="M75">
        <f>TPDDL_EOD!AO75+TPDDL_EOD!AP75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BAWANA!F76</f>
        <v>640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512</v>
      </c>
      <c r="G76">
        <f t="shared" si="12"/>
        <v>0</v>
      </c>
      <c r="H76" s="154"/>
      <c r="I76">
        <f>BRPL_EOD!AO76+BRPL_EOD!AP76</f>
        <v>0</v>
      </c>
      <c r="J76">
        <f>BYPL_EOD!AO76+BYPL_EOD!AP76</f>
        <v>0</v>
      </c>
      <c r="K76">
        <f>MES_EOD!AO76+MES_EOD!AP76</f>
        <v>0</v>
      </c>
      <c r="L76">
        <f>NDMC_EOD!AO76+NDMC_EOD!AP76</f>
        <v>0</v>
      </c>
      <c r="M76">
        <f>TPDDL_EOD!AO76+TPDDL_EOD!AP76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BAWANA!F77</f>
        <v>640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512</v>
      </c>
      <c r="G77">
        <f t="shared" si="12"/>
        <v>0</v>
      </c>
      <c r="H77" s="154"/>
      <c r="I77">
        <f>BRPL_EOD!AO77+BRPL_EOD!AP77</f>
        <v>0</v>
      </c>
      <c r="J77">
        <f>BYPL_EOD!AO77+BYPL_EOD!AP77</f>
        <v>0</v>
      </c>
      <c r="K77">
        <f>MES_EOD!AO77+MES_EOD!AP77</f>
        <v>0</v>
      </c>
      <c r="L77">
        <f>NDMC_EOD!AO77+NDMC_EOD!AP77</f>
        <v>0</v>
      </c>
      <c r="M77">
        <f>TPDDL_EOD!AO77+TPDDL_EOD!AP77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BAWANA!F78</f>
        <v>640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512</v>
      </c>
      <c r="G78">
        <f t="shared" si="12"/>
        <v>0</v>
      </c>
      <c r="H78" s="154"/>
      <c r="I78">
        <f>BRPL_EOD!AO78+BRPL_EOD!AP78</f>
        <v>0</v>
      </c>
      <c r="J78">
        <f>BYPL_EOD!AO78+BYPL_EOD!AP78</f>
        <v>0</v>
      </c>
      <c r="K78">
        <f>MES_EOD!AO78+MES_EOD!AP78</f>
        <v>0</v>
      </c>
      <c r="L78">
        <f>NDMC_EOD!AO78+NDMC_EOD!AP78</f>
        <v>0</v>
      </c>
      <c r="M78">
        <f>TPDDL_EOD!AO78+TPDDL_EOD!AP78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BAWANA!F79</f>
        <v>640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512</v>
      </c>
      <c r="G79">
        <f t="shared" si="12"/>
        <v>0</v>
      </c>
      <c r="H79" s="154"/>
      <c r="I79">
        <f>BRPL_EOD!AO79+BRPL_EOD!AP79</f>
        <v>0</v>
      </c>
      <c r="J79">
        <f>BYPL_EOD!AO79+BYPL_EOD!AP79</f>
        <v>0</v>
      </c>
      <c r="K79">
        <f>MES_EOD!AO79+MES_EOD!AP79</f>
        <v>0</v>
      </c>
      <c r="L79">
        <f>NDMC_EOD!AO79+NDMC_EOD!AP79</f>
        <v>0</v>
      </c>
      <c r="M79">
        <f>TPDDL_EOD!AO79+TPDDL_EOD!AP79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BAWANA!F80</f>
        <v>640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512</v>
      </c>
      <c r="G80">
        <f t="shared" si="12"/>
        <v>0</v>
      </c>
      <c r="H80" s="154"/>
      <c r="I80">
        <f>BRPL_EOD!AO80+BRPL_EOD!AP80</f>
        <v>0</v>
      </c>
      <c r="J80">
        <f>BYPL_EOD!AO80+BYPL_EOD!AP80</f>
        <v>0</v>
      </c>
      <c r="K80">
        <f>MES_EOD!AO80+MES_EOD!AP80</f>
        <v>0</v>
      </c>
      <c r="L80">
        <f>NDMC_EOD!AO80+NDMC_EOD!AP80</f>
        <v>0</v>
      </c>
      <c r="M80">
        <f>TPDDL_EOD!AO80+TPDDL_EOD!AP80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BAWANA!F81</f>
        <v>640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512</v>
      </c>
      <c r="G81">
        <f t="shared" si="12"/>
        <v>0</v>
      </c>
      <c r="H81" s="154"/>
      <c r="I81">
        <f>BRPL_EOD!AO81+BRPL_EOD!AP81</f>
        <v>0</v>
      </c>
      <c r="J81">
        <f>BYPL_EOD!AO81+BYPL_EOD!AP81</f>
        <v>0</v>
      </c>
      <c r="K81">
        <f>MES_EOD!AO81+MES_EOD!AP81</f>
        <v>0</v>
      </c>
      <c r="L81">
        <f>NDMC_EOD!AO81+NDMC_EOD!AP81</f>
        <v>0</v>
      </c>
      <c r="M81">
        <f>TPDDL_EOD!AO81+TPDDL_EOD!AP81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BAWANA!F82</f>
        <v>640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512</v>
      </c>
      <c r="G82">
        <f t="shared" si="12"/>
        <v>0</v>
      </c>
      <c r="H82" s="154"/>
      <c r="I82">
        <f>BRPL_EOD!AO82+BRPL_EOD!AP82</f>
        <v>0</v>
      </c>
      <c r="J82">
        <f>BYPL_EOD!AO82+BYPL_EOD!AP82</f>
        <v>0</v>
      </c>
      <c r="K82">
        <f>MES_EOD!AO82+MES_EOD!AP82</f>
        <v>0</v>
      </c>
      <c r="L82">
        <f>NDMC_EOD!AO82+NDMC_EOD!AP82</f>
        <v>0</v>
      </c>
      <c r="M82">
        <f>TPDDL_EOD!AO82+TPDDL_EOD!AP82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BAWANA!F83</f>
        <v>640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512</v>
      </c>
      <c r="G83">
        <f t="shared" si="12"/>
        <v>0</v>
      </c>
      <c r="H83" s="154"/>
      <c r="I83">
        <f>BRPL_EOD!AO83+BRPL_EOD!AP83</f>
        <v>0</v>
      </c>
      <c r="J83">
        <f>BYPL_EOD!AO83+BYPL_EOD!AP83</f>
        <v>0</v>
      </c>
      <c r="K83">
        <f>MES_EOD!AO83+MES_EOD!AP83</f>
        <v>0</v>
      </c>
      <c r="L83">
        <f>NDMC_EOD!AO83+NDMC_EOD!AP83</f>
        <v>0</v>
      </c>
      <c r="M83">
        <f>TPDDL_EOD!AO83+TPDDL_EOD!AP83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BAWANA!F84</f>
        <v>640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512</v>
      </c>
      <c r="G84">
        <f t="shared" si="12"/>
        <v>0</v>
      </c>
      <c r="H84" s="154"/>
      <c r="I84">
        <f>BRPL_EOD!AO84+BRPL_EOD!AP84</f>
        <v>0</v>
      </c>
      <c r="J84">
        <f>BYPL_EOD!AO84+BYPL_EOD!AP84</f>
        <v>0</v>
      </c>
      <c r="K84">
        <f>MES_EOD!AO84+MES_EOD!AP84</f>
        <v>0</v>
      </c>
      <c r="L84">
        <f>NDMC_EOD!AO84+NDMC_EOD!AP84</f>
        <v>0</v>
      </c>
      <c r="M84">
        <f>TPDDL_EOD!AO84+TPDDL_EOD!AP84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BAWANA!F85</f>
        <v>640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512</v>
      </c>
      <c r="G85">
        <f t="shared" si="12"/>
        <v>0</v>
      </c>
      <c r="H85" s="154"/>
      <c r="I85">
        <f>BRPL_EOD!AO85+BRPL_EOD!AP85</f>
        <v>0</v>
      </c>
      <c r="J85">
        <f>BYPL_EOD!AO85+BYPL_EOD!AP85</f>
        <v>0</v>
      </c>
      <c r="K85">
        <f>MES_EOD!AO85+MES_EOD!AP85</f>
        <v>0</v>
      </c>
      <c r="L85">
        <f>NDMC_EOD!AO85+NDMC_EOD!AP85</f>
        <v>0</v>
      </c>
      <c r="M85">
        <f>TPDDL_EOD!AO85+TPDDL_EOD!AP85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BAWANA!F86</f>
        <v>640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512</v>
      </c>
      <c r="G86">
        <f t="shared" si="12"/>
        <v>0</v>
      </c>
      <c r="H86" s="154"/>
      <c r="I86">
        <f>BRPL_EOD!AO86+BRPL_EOD!AP86</f>
        <v>0</v>
      </c>
      <c r="J86">
        <f>BYPL_EOD!AO86+BYPL_EOD!AP86</f>
        <v>0</v>
      </c>
      <c r="K86">
        <f>MES_EOD!AO86+MES_EOD!AP86</f>
        <v>0</v>
      </c>
      <c r="L86">
        <f>NDMC_EOD!AO86+NDMC_EOD!AP86</f>
        <v>0</v>
      </c>
      <c r="M86">
        <f>TPDDL_EOD!AO86+TPDDL_EOD!AP86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BAWANA!F87</f>
        <v>640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512</v>
      </c>
      <c r="G87">
        <f t="shared" si="12"/>
        <v>0</v>
      </c>
      <c r="H87" s="154"/>
      <c r="I87">
        <f>BRPL_EOD!AO87+BRPL_EOD!AP87</f>
        <v>0</v>
      </c>
      <c r="J87">
        <f>BYPL_EOD!AO87+BYPL_EOD!AP87</f>
        <v>0</v>
      </c>
      <c r="K87">
        <f>MES_EOD!AO87+MES_EOD!AP87</f>
        <v>0</v>
      </c>
      <c r="L87">
        <f>NDMC_EOD!AO87+NDMC_EOD!AP87</f>
        <v>0</v>
      </c>
      <c r="M87">
        <f>TPDDL_EOD!AO87+TPDDL_EOD!AP87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BAWANA!F88</f>
        <v>640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512</v>
      </c>
      <c r="G88">
        <f t="shared" si="12"/>
        <v>0</v>
      </c>
      <c r="H88" s="154"/>
      <c r="I88">
        <f>BRPL_EOD!AO88+BRPL_EOD!AP88</f>
        <v>0</v>
      </c>
      <c r="J88">
        <f>BYPL_EOD!AO88+BYPL_EOD!AP88</f>
        <v>0</v>
      </c>
      <c r="K88">
        <f>MES_EOD!AO88+MES_EOD!AP88</f>
        <v>0</v>
      </c>
      <c r="L88">
        <f>NDMC_EOD!AO88+NDMC_EOD!AP88</f>
        <v>0</v>
      </c>
      <c r="M88">
        <f>TPDDL_EOD!AO88+TPDDL_EOD!AP88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BAWANA!F89</f>
        <v>640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512</v>
      </c>
      <c r="G89">
        <f t="shared" si="12"/>
        <v>0</v>
      </c>
      <c r="H89" s="154"/>
      <c r="I89">
        <f>BRPL_EOD!AO89+BRPL_EOD!AP89</f>
        <v>0</v>
      </c>
      <c r="J89">
        <f>BYPL_EOD!AO89+BYPL_EOD!AP89</f>
        <v>0</v>
      </c>
      <c r="K89">
        <f>MES_EOD!AO89+MES_EOD!AP89</f>
        <v>0</v>
      </c>
      <c r="L89">
        <f>NDMC_EOD!AO89+NDMC_EOD!AP89</f>
        <v>0</v>
      </c>
      <c r="M89">
        <f>TPDDL_EOD!AO89+TPDDL_EOD!AP89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BAWANA!F90</f>
        <v>640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512</v>
      </c>
      <c r="G90">
        <f t="shared" si="12"/>
        <v>0</v>
      </c>
      <c r="H90" s="154"/>
      <c r="I90">
        <f>BRPL_EOD!AO90+BRPL_EOD!AP90</f>
        <v>0</v>
      </c>
      <c r="J90">
        <f>BYPL_EOD!AO90+BYPL_EOD!AP90</f>
        <v>0</v>
      </c>
      <c r="K90">
        <f>MES_EOD!AO90+MES_EOD!AP90</f>
        <v>0</v>
      </c>
      <c r="L90">
        <f>NDMC_EOD!AO90+NDMC_EOD!AP90</f>
        <v>0</v>
      </c>
      <c r="M90">
        <f>TPDDL_EOD!AO90+TPDDL_EOD!AP90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BAWANA!F91</f>
        <v>640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512</v>
      </c>
      <c r="G91">
        <f t="shared" si="12"/>
        <v>0</v>
      </c>
      <c r="H91" s="154"/>
      <c r="I91">
        <f>BRPL_EOD!AO91+BRPL_EOD!AP91</f>
        <v>0</v>
      </c>
      <c r="J91">
        <f>BYPL_EOD!AO91+BYPL_EOD!AP91</f>
        <v>0</v>
      </c>
      <c r="K91">
        <f>MES_EOD!AO91+MES_EOD!AP91</f>
        <v>0</v>
      </c>
      <c r="L91">
        <f>NDMC_EOD!AO91+NDMC_EOD!AP91</f>
        <v>0</v>
      </c>
      <c r="M91">
        <f>TPDDL_EOD!AO91+TPDDL_EOD!AP91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BAWANA!F92</f>
        <v>640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512</v>
      </c>
      <c r="G92">
        <f t="shared" si="12"/>
        <v>0</v>
      </c>
      <c r="H92" s="154"/>
      <c r="I92">
        <f>BRPL_EOD!AO92+BRPL_EOD!AP92</f>
        <v>0</v>
      </c>
      <c r="J92">
        <f>BYPL_EOD!AO92+BYPL_EOD!AP92</f>
        <v>0</v>
      </c>
      <c r="K92">
        <f>MES_EOD!AO92+MES_EOD!AP92</f>
        <v>0</v>
      </c>
      <c r="L92">
        <f>NDMC_EOD!AO92+NDMC_EOD!AP92</f>
        <v>0</v>
      </c>
      <c r="M92">
        <f>TPDDL_EOD!AO92+TPDDL_EOD!AP92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BAWANA!F93</f>
        <v>640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512</v>
      </c>
      <c r="G93">
        <f t="shared" si="12"/>
        <v>0</v>
      </c>
      <c r="H93" s="154"/>
      <c r="I93">
        <f>BRPL_EOD!AO93+BRPL_EOD!AP93</f>
        <v>0</v>
      </c>
      <c r="J93">
        <f>BYPL_EOD!AO93+BYPL_EOD!AP93</f>
        <v>0</v>
      </c>
      <c r="K93">
        <f>MES_EOD!AO93+MES_EOD!AP93</f>
        <v>0</v>
      </c>
      <c r="L93">
        <f>NDMC_EOD!AO93+NDMC_EOD!AP93</f>
        <v>0</v>
      </c>
      <c r="M93">
        <f>TPDDL_EOD!AO93+TPDDL_EOD!AP93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BAWANA!F94</f>
        <v>640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512</v>
      </c>
      <c r="G94">
        <f t="shared" si="12"/>
        <v>0</v>
      </c>
      <c r="H94" s="154"/>
      <c r="I94">
        <f>BRPL_EOD!AO94+BRPL_EOD!AP94</f>
        <v>0</v>
      </c>
      <c r="J94">
        <f>BYPL_EOD!AO94+BYPL_EOD!AP94</f>
        <v>0</v>
      </c>
      <c r="K94">
        <f>MES_EOD!AO94+MES_EOD!AP94</f>
        <v>0</v>
      </c>
      <c r="L94">
        <f>NDMC_EOD!AO94+NDMC_EOD!AP94</f>
        <v>0</v>
      </c>
      <c r="M94">
        <f>TPDDL_EOD!AO94+TPDDL_EOD!AP94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BAWANA!F95</f>
        <v>640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512</v>
      </c>
      <c r="G95">
        <f t="shared" si="12"/>
        <v>0</v>
      </c>
      <c r="H95" s="154"/>
      <c r="I95">
        <f>BRPL_EOD!AO95+BRPL_EOD!AP95</f>
        <v>0</v>
      </c>
      <c r="J95">
        <f>BYPL_EOD!AO95+BYPL_EOD!AP95</f>
        <v>0</v>
      </c>
      <c r="K95">
        <f>MES_EOD!AO95+MES_EOD!AP95</f>
        <v>0</v>
      </c>
      <c r="L95">
        <f>NDMC_EOD!AO95+NDMC_EOD!AP95</f>
        <v>0</v>
      </c>
      <c r="M95">
        <f>TPDDL_EOD!AO95+TPDDL_EOD!AP95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BAWANA!F96</f>
        <v>640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512</v>
      </c>
      <c r="G96">
        <f t="shared" si="12"/>
        <v>0</v>
      </c>
      <c r="H96" s="154"/>
      <c r="I96">
        <f>BRPL_EOD!AO96+BRPL_EOD!AP96</f>
        <v>0</v>
      </c>
      <c r="J96">
        <f>BYPL_EOD!AO96+BYPL_EOD!AP96</f>
        <v>0</v>
      </c>
      <c r="K96">
        <f>MES_EOD!AO96+MES_EOD!AP96</f>
        <v>0</v>
      </c>
      <c r="L96">
        <f>NDMC_EOD!AO96+NDMC_EOD!AP96</f>
        <v>0</v>
      </c>
      <c r="M96">
        <f>TPDDL_EOD!AO96+TPDDL_EOD!AP96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BAWANA!F97</f>
        <v>640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512</v>
      </c>
      <c r="G97">
        <f t="shared" si="12"/>
        <v>0</v>
      </c>
      <c r="H97" s="154"/>
      <c r="I97">
        <f>BRPL_EOD!AO97+BRPL_EOD!AP97</f>
        <v>0</v>
      </c>
      <c r="J97">
        <f>BYPL_EOD!AO97+BYPL_EOD!AP97</f>
        <v>0</v>
      </c>
      <c r="K97">
        <f>MES_EOD!AO97+MES_EOD!AP97</f>
        <v>0</v>
      </c>
      <c r="L97">
        <f>NDMC_EOD!AO97+NDMC_EOD!AP97</f>
        <v>0</v>
      </c>
      <c r="M97">
        <f>TPDDL_EOD!AO97+TPDDL_EOD!AP97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BAWANA!F98</f>
        <v>640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512</v>
      </c>
      <c r="G98">
        <f t="shared" si="12"/>
        <v>0</v>
      </c>
      <c r="H98" s="154"/>
      <c r="I98">
        <f>BRPL_EOD!AO98+BRPL_EOD!AP98</f>
        <v>0</v>
      </c>
      <c r="J98">
        <f>BYPL_EOD!AO98+BYPL_EOD!AP98</f>
        <v>0</v>
      </c>
      <c r="K98">
        <f>MES_EOD!AO98+MES_EOD!AP98</f>
        <v>0</v>
      </c>
      <c r="L98">
        <f>NDMC_EOD!AO98+NDMC_EOD!AP98</f>
        <v>0</v>
      </c>
      <c r="M98">
        <f>TPDDL_EOD!AO98+TPDDL_EOD!AP98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15.24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12.192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DJ102"/>
  <sheetViews>
    <sheetView workbookViewId="0">
      <pane xSplit="1" ySplit="2" topLeftCell="AN3" activePane="bottomRight" state="frozen"/>
      <selection sqref="A1:D35"/>
      <selection pane="topRight" sqref="A1:D35"/>
      <selection pane="bottomLeft" sqref="A1:D35"/>
      <selection pane="bottomRight" activeCell="AZ90" sqref="AZ90"/>
    </sheetView>
  </sheetViews>
  <sheetFormatPr defaultRowHeight="15"/>
  <cols>
    <col min="1" max="1" width="12" customWidth="1"/>
    <col min="20" max="20" width="12.140625" bestFit="1" customWidth="1"/>
    <col min="55" max="55" width="18.140625" bestFit="1" customWidth="1"/>
  </cols>
  <sheetData>
    <row r="1" spans="1:11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19" t="s">
        <v>142</v>
      </c>
      <c r="BD1" t="s">
        <v>454</v>
      </c>
      <c r="BE1" t="s">
        <v>455</v>
      </c>
      <c r="BF1" t="s">
        <v>456</v>
      </c>
      <c r="BG1" t="s">
        <v>457</v>
      </c>
      <c r="BH1" t="s">
        <v>458</v>
      </c>
      <c r="BI1" t="s">
        <v>459</v>
      </c>
      <c r="BJ1" t="s">
        <v>460</v>
      </c>
      <c r="BK1" t="s">
        <v>461</v>
      </c>
      <c r="BL1" t="s">
        <v>462</v>
      </c>
      <c r="BM1" t="s">
        <v>463</v>
      </c>
      <c r="BN1" t="s">
        <v>464</v>
      </c>
      <c r="BO1" t="s">
        <v>426</v>
      </c>
      <c r="BP1" t="s">
        <v>436</v>
      </c>
      <c r="BQ1" t="s">
        <v>465</v>
      </c>
      <c r="BR1" t="s">
        <v>466</v>
      </c>
      <c r="BS1" t="s">
        <v>432</v>
      </c>
      <c r="BT1" t="s">
        <v>467</v>
      </c>
      <c r="BU1" t="s">
        <v>468</v>
      </c>
      <c r="BV1" t="s">
        <v>469</v>
      </c>
      <c r="BW1" t="s">
        <v>423</v>
      </c>
      <c r="BX1" t="s">
        <v>470</v>
      </c>
      <c r="BY1" t="s">
        <v>433</v>
      </c>
      <c r="BZ1" t="s">
        <v>471</v>
      </c>
      <c r="CA1" t="s">
        <v>472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473</v>
      </c>
      <c r="CI1" t="s">
        <v>434</v>
      </c>
      <c r="CJ1" t="s">
        <v>435</v>
      </c>
      <c r="CK1" t="s">
        <v>429</v>
      </c>
      <c r="CL1" t="s">
        <v>474</v>
      </c>
      <c r="CM1" t="s">
        <v>475</v>
      </c>
      <c r="CN1" t="s">
        <v>476</v>
      </c>
      <c r="CO1" t="s">
        <v>427</v>
      </c>
      <c r="CP1" t="s">
        <v>477</v>
      </c>
      <c r="CQ1" t="s">
        <v>478</v>
      </c>
      <c r="CR1" t="s">
        <v>428</v>
      </c>
      <c r="CS1" t="s">
        <v>479</v>
      </c>
      <c r="CT1" t="s">
        <v>480</v>
      </c>
      <c r="CU1" t="s">
        <v>481</v>
      </c>
      <c r="CV1" t="s">
        <v>482</v>
      </c>
      <c r="CW1" t="s">
        <v>483</v>
      </c>
      <c r="DJ1" t="s">
        <v>439</v>
      </c>
    </row>
    <row r="2" spans="1:114">
      <c r="A2" s="219"/>
      <c r="AS2" s="19"/>
      <c r="AT2" s="169"/>
      <c r="AU2" s="169"/>
      <c r="AV2" s="169"/>
      <c r="AW2" s="169"/>
      <c r="AX2" s="169"/>
      <c r="AY2" s="169"/>
      <c r="AZ2" s="169"/>
      <c r="BA2" s="219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8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>SUM(B99:AZ99)</f>
        <v>0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ref="BJ99:CW99" si="8">SUM(BJ3:BJ98)/4000</f>
        <v>0</v>
      </c>
      <c r="BK99">
        <f t="shared" si="8"/>
        <v>0</v>
      </c>
      <c r="BL99">
        <f t="shared" si="8"/>
        <v>0</v>
      </c>
      <c r="BM99">
        <f t="shared" si="8"/>
        <v>0</v>
      </c>
      <c r="BN99">
        <f t="shared" si="8"/>
        <v>0</v>
      </c>
      <c r="BO99">
        <f t="shared" si="8"/>
        <v>0</v>
      </c>
      <c r="BP99">
        <f t="shared" si="8"/>
        <v>0</v>
      </c>
      <c r="BQ99">
        <f t="shared" si="8"/>
        <v>0</v>
      </c>
      <c r="BR99">
        <f t="shared" si="8"/>
        <v>0</v>
      </c>
      <c r="BS99">
        <f t="shared" si="8"/>
        <v>0</v>
      </c>
      <c r="BT99">
        <f t="shared" si="8"/>
        <v>0</v>
      </c>
      <c r="BU99">
        <f t="shared" si="8"/>
        <v>0</v>
      </c>
      <c r="BV99">
        <f t="shared" si="8"/>
        <v>0</v>
      </c>
      <c r="BW99">
        <f t="shared" si="8"/>
        <v>0</v>
      </c>
      <c r="BX99">
        <f t="shared" si="8"/>
        <v>0</v>
      </c>
      <c r="BY99">
        <f t="shared" si="8"/>
        <v>0</v>
      </c>
      <c r="BZ99">
        <f t="shared" si="8"/>
        <v>0</v>
      </c>
      <c r="CA99">
        <f t="shared" si="8"/>
        <v>0</v>
      </c>
      <c r="CB99">
        <f t="shared" si="8"/>
        <v>0</v>
      </c>
      <c r="CC99">
        <f t="shared" si="8"/>
        <v>0</v>
      </c>
      <c r="CD99">
        <f t="shared" si="8"/>
        <v>0</v>
      </c>
      <c r="CE99">
        <f t="shared" si="8"/>
        <v>0</v>
      </c>
      <c r="CF99">
        <f t="shared" si="8"/>
        <v>0</v>
      </c>
      <c r="CG99">
        <f t="shared" si="8"/>
        <v>0</v>
      </c>
      <c r="CH99">
        <f t="shared" si="8"/>
        <v>0</v>
      </c>
      <c r="CI99">
        <f t="shared" si="8"/>
        <v>0</v>
      </c>
      <c r="CJ99">
        <f t="shared" si="8"/>
        <v>0</v>
      </c>
      <c r="CK99">
        <f t="shared" si="8"/>
        <v>0</v>
      </c>
      <c r="CL99">
        <f t="shared" si="8"/>
        <v>0</v>
      </c>
      <c r="CM99">
        <f t="shared" si="8"/>
        <v>0</v>
      </c>
      <c r="CN99">
        <f t="shared" si="8"/>
        <v>0</v>
      </c>
      <c r="CO99">
        <f t="shared" si="8"/>
        <v>0</v>
      </c>
      <c r="CP99">
        <f t="shared" si="8"/>
        <v>0</v>
      </c>
      <c r="CQ99">
        <f t="shared" si="8"/>
        <v>0</v>
      </c>
      <c r="CR99">
        <f t="shared" si="8"/>
        <v>0</v>
      </c>
      <c r="CS99">
        <f t="shared" si="8"/>
        <v>0</v>
      </c>
      <c r="CT99">
        <f t="shared" si="8"/>
        <v>0</v>
      </c>
      <c r="CU99">
        <f t="shared" si="8"/>
        <v>0</v>
      </c>
      <c r="CV99">
        <f t="shared" si="8"/>
        <v>0</v>
      </c>
      <c r="CW99">
        <f t="shared" si="8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</row>
    <row r="102" spans="1:11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DJ102"/>
  <sheetViews>
    <sheetView workbookViewId="0">
      <pane xSplit="1" ySplit="2" topLeftCell="BO3" activePane="bottomRight" state="frozen"/>
      <selection sqref="A1:D35"/>
      <selection pane="topRight" sqref="A1:D35"/>
      <selection pane="bottomLeft" sqref="A1:D35"/>
      <selection pane="bottomRight" activeCell="BZ3" sqref="BZ3:BZ98"/>
    </sheetView>
  </sheetViews>
  <sheetFormatPr defaultRowHeight="15"/>
  <cols>
    <col min="1" max="1" width="12" customWidth="1"/>
  </cols>
  <sheetData>
    <row r="1" spans="1:11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486</v>
      </c>
      <c r="BA1" s="219" t="s">
        <v>142</v>
      </c>
      <c r="BD1" s="78" t="s">
        <v>434</v>
      </c>
      <c r="BE1" s="78" t="s">
        <v>435</v>
      </c>
      <c r="BF1" s="78" t="s">
        <v>427</v>
      </c>
      <c r="BG1" s="78" t="s">
        <v>429</v>
      </c>
      <c r="BH1" s="78" t="s">
        <v>423</v>
      </c>
      <c r="BI1" s="78" t="s">
        <v>431</v>
      </c>
      <c r="BJ1" s="78" t="s">
        <v>430</v>
      </c>
      <c r="BK1" s="78" t="s">
        <v>437</v>
      </c>
      <c r="BL1" s="78" t="s">
        <v>425</v>
      </c>
      <c r="BM1" s="78" t="s">
        <v>438</v>
      </c>
      <c r="BN1" s="78" t="s">
        <v>428</v>
      </c>
      <c r="BO1" s="78" t="s">
        <v>424</v>
      </c>
      <c r="BP1" s="78" t="s">
        <v>433</v>
      </c>
      <c r="BQ1" s="78" t="s">
        <v>426</v>
      </c>
      <c r="BR1" s="78" t="s">
        <v>436</v>
      </c>
      <c r="BS1" s="78" t="s">
        <v>432</v>
      </c>
      <c r="BT1" s="192" t="s">
        <v>468</v>
      </c>
      <c r="BU1" s="192" t="s">
        <v>469</v>
      </c>
      <c r="BV1" s="192" t="s">
        <v>479</v>
      </c>
      <c r="BW1" s="192" t="s">
        <v>480</v>
      </c>
      <c r="BX1" s="192" t="s">
        <v>481</v>
      </c>
      <c r="BY1" s="192" t="s">
        <v>482</v>
      </c>
      <c r="BZ1" s="192" t="s">
        <v>483</v>
      </c>
      <c r="CA1" s="117" t="s">
        <v>460</v>
      </c>
      <c r="CB1" s="117" t="s">
        <v>461</v>
      </c>
      <c r="CC1" s="117" t="s">
        <v>462</v>
      </c>
      <c r="CD1" s="117" t="s">
        <v>463</v>
      </c>
      <c r="CE1" s="117" t="s">
        <v>464</v>
      </c>
      <c r="CF1" s="77" t="s">
        <v>455</v>
      </c>
      <c r="CG1" s="77" t="s">
        <v>456</v>
      </c>
      <c r="CH1" s="77" t="s">
        <v>457</v>
      </c>
      <c r="CI1" s="77" t="s">
        <v>458</v>
      </c>
      <c r="CJ1" t="s">
        <v>474</v>
      </c>
      <c r="CK1" t="s">
        <v>475</v>
      </c>
      <c r="CL1" t="s">
        <v>471</v>
      </c>
      <c r="CM1" t="s">
        <v>472</v>
      </c>
      <c r="CN1" t="s">
        <v>476</v>
      </c>
      <c r="CO1" t="s">
        <v>454</v>
      </c>
      <c r="CP1" t="s">
        <v>470</v>
      </c>
      <c r="CQ1" t="s">
        <v>465</v>
      </c>
      <c r="CR1" t="s">
        <v>459</v>
      </c>
      <c r="CS1" t="s">
        <v>478</v>
      </c>
      <c r="CT1" s="117" t="s">
        <v>466</v>
      </c>
      <c r="CU1" s="117" t="s">
        <v>467</v>
      </c>
      <c r="CV1" s="117" t="s">
        <v>473</v>
      </c>
      <c r="CW1" s="117" t="s">
        <v>477</v>
      </c>
      <c r="DJ1" t="s">
        <v>486</v>
      </c>
    </row>
    <row r="2" spans="1:114" ht="30">
      <c r="A2" s="219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8" t="s">
        <v>43</v>
      </c>
      <c r="AT2" s="208" t="s">
        <v>368</v>
      </c>
      <c r="AU2" s="169"/>
      <c r="AV2" s="208" t="s">
        <v>375</v>
      </c>
      <c r="AW2" s="208" t="s">
        <v>376</v>
      </c>
      <c r="AX2" s="208" t="s">
        <v>377</v>
      </c>
      <c r="AY2" s="169"/>
      <c r="AZ2" s="196"/>
      <c r="BA2" s="219"/>
      <c r="BD2" t="s">
        <v>434</v>
      </c>
      <c r="BE2" t="s">
        <v>435</v>
      </c>
      <c r="BF2" t="s">
        <v>427</v>
      </c>
      <c r="BG2" t="s">
        <v>429</v>
      </c>
      <c r="BH2" t="s">
        <v>423</v>
      </c>
      <c r="BI2" t="s">
        <v>431</v>
      </c>
      <c r="BJ2" t="s">
        <v>430</v>
      </c>
      <c r="BK2" t="s">
        <v>437</v>
      </c>
      <c r="BL2" t="s">
        <v>425</v>
      </c>
      <c r="BM2" t="s">
        <v>438</v>
      </c>
      <c r="BN2" t="s">
        <v>428</v>
      </c>
      <c r="BO2" t="s">
        <v>424</v>
      </c>
      <c r="BP2" t="s">
        <v>433</v>
      </c>
      <c r="BQ2" t="s">
        <v>426</v>
      </c>
      <c r="BR2" t="s">
        <v>436</v>
      </c>
      <c r="BS2" t="s">
        <v>432</v>
      </c>
      <c r="BT2" t="s">
        <v>468</v>
      </c>
      <c r="BU2" t="s">
        <v>469</v>
      </c>
      <c r="BV2" t="s">
        <v>479</v>
      </c>
      <c r="BW2" t="s">
        <v>480</v>
      </c>
      <c r="BX2" t="s">
        <v>481</v>
      </c>
      <c r="BY2" t="s">
        <v>482</v>
      </c>
      <c r="BZ2" t="s">
        <v>483</v>
      </c>
      <c r="CA2" t="s">
        <v>460</v>
      </c>
      <c r="CB2" t="s">
        <v>461</v>
      </c>
      <c r="CC2" t="s">
        <v>462</v>
      </c>
      <c r="CD2" t="s">
        <v>463</v>
      </c>
      <c r="CE2" t="s">
        <v>464</v>
      </c>
      <c r="CF2" t="s">
        <v>455</v>
      </c>
      <c r="CG2" t="s">
        <v>456</v>
      </c>
      <c r="CH2" t="s">
        <v>457</v>
      </c>
      <c r="CI2" t="s">
        <v>458</v>
      </c>
      <c r="CJ2" t="s">
        <v>474</v>
      </c>
      <c r="CK2" t="s">
        <v>475</v>
      </c>
      <c r="CL2" t="s">
        <v>471</v>
      </c>
      <c r="CM2" t="s">
        <v>472</v>
      </c>
      <c r="CN2" t="s">
        <v>476</v>
      </c>
      <c r="CO2" t="s">
        <v>454</v>
      </c>
      <c r="CP2" t="s">
        <v>470</v>
      </c>
      <c r="CQ2" t="s">
        <v>465</v>
      </c>
      <c r="CR2" t="s">
        <v>459</v>
      </c>
      <c r="CS2" t="s">
        <v>478</v>
      </c>
      <c r="CT2" t="s">
        <v>466</v>
      </c>
      <c r="CU2" t="s">
        <v>467</v>
      </c>
      <c r="CV2" t="s">
        <v>473</v>
      </c>
      <c r="CW2" t="s">
        <v>477</v>
      </c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296.1662</v>
      </c>
      <c r="L3">
        <v>0</v>
      </c>
      <c r="M3">
        <v>47.195999999999998</v>
      </c>
      <c r="N3">
        <v>120.65625</v>
      </c>
      <c r="O3">
        <v>126.47812500000001</v>
      </c>
      <c r="P3">
        <v>125.587</v>
      </c>
      <c r="Q3">
        <v>0</v>
      </c>
      <c r="R3">
        <v>14.690200000000001</v>
      </c>
      <c r="S3">
        <v>18.2789</v>
      </c>
      <c r="T3">
        <v>0</v>
      </c>
      <c r="U3">
        <v>275.625</v>
      </c>
      <c r="V3">
        <v>14.571683</v>
      </c>
      <c r="W3">
        <v>46.399079999999998</v>
      </c>
      <c r="X3">
        <v>147.26089999999999</v>
      </c>
      <c r="Y3">
        <v>0</v>
      </c>
      <c r="Z3">
        <v>6.5537999999999998</v>
      </c>
      <c r="AA3">
        <v>0</v>
      </c>
      <c r="AB3">
        <v>0</v>
      </c>
      <c r="AC3">
        <v>0</v>
      </c>
      <c r="AD3">
        <v>8.3762000000000008</v>
      </c>
      <c r="AE3">
        <v>14.443</v>
      </c>
      <c r="AF3">
        <v>9.0630000000000006</v>
      </c>
      <c r="AG3">
        <v>42.822000000000003</v>
      </c>
      <c r="AH3">
        <v>0</v>
      </c>
      <c r="AI3">
        <v>0</v>
      </c>
      <c r="AJ3">
        <v>0</v>
      </c>
      <c r="AK3">
        <v>53.129100000000001</v>
      </c>
      <c r="AL3">
        <v>11.62</v>
      </c>
      <c r="AM3">
        <v>0</v>
      </c>
      <c r="AN3">
        <v>0.60233000000000003</v>
      </c>
      <c r="AO3">
        <v>6.9972000000000003</v>
      </c>
      <c r="AP3">
        <v>11.529</v>
      </c>
      <c r="AQ3">
        <v>0</v>
      </c>
      <c r="AR3">
        <v>16.559999999999999</v>
      </c>
      <c r="AS3">
        <v>24.617159999999998</v>
      </c>
      <c r="AT3">
        <v>12.8544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78.984116</v>
      </c>
      <c r="BA3">
        <f>SUM(B3:AZ3)</f>
        <v>1531.0606439999997</v>
      </c>
      <c r="BB3">
        <v>0</v>
      </c>
      <c r="BD3">
        <v>6.48</v>
      </c>
      <c r="BE3">
        <v>1.92</v>
      </c>
      <c r="BF3">
        <v>2.25</v>
      </c>
      <c r="BG3">
        <v>1.79</v>
      </c>
      <c r="BH3">
        <v>6.3</v>
      </c>
      <c r="BI3">
        <v>0.96</v>
      </c>
      <c r="BJ3">
        <v>0.49</v>
      </c>
      <c r="BK3">
        <v>1.96</v>
      </c>
      <c r="BL3">
        <v>0</v>
      </c>
      <c r="BM3">
        <v>0.18</v>
      </c>
      <c r="BN3">
        <v>3.52</v>
      </c>
      <c r="BO3">
        <v>1.89</v>
      </c>
      <c r="BP3">
        <v>0.26</v>
      </c>
      <c r="BQ3">
        <v>2</v>
      </c>
      <c r="BR3">
        <v>2.1800000000000002</v>
      </c>
      <c r="BS3">
        <v>1.63</v>
      </c>
      <c r="BT3">
        <v>2.8932340000000001</v>
      </c>
      <c r="BU3">
        <v>1.3481259999999999</v>
      </c>
      <c r="BV3">
        <v>1.9795</v>
      </c>
      <c r="BW3">
        <v>1.9268540000000001</v>
      </c>
      <c r="BX3">
        <v>1.943438</v>
      </c>
      <c r="BY3">
        <v>2.69625</v>
      </c>
      <c r="BZ3">
        <v>1.333745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3.55905</v>
      </c>
      <c r="CK3">
        <v>1.849688</v>
      </c>
      <c r="CL3">
        <v>1.339218</v>
      </c>
      <c r="CM3">
        <v>3.5355379999999998</v>
      </c>
      <c r="CN3">
        <v>3.55905</v>
      </c>
      <c r="CO3">
        <v>4.3140000000000001</v>
      </c>
      <c r="CP3">
        <v>4.2765000000000004</v>
      </c>
      <c r="CQ3">
        <v>3.55905</v>
      </c>
      <c r="CR3">
        <v>0.32389499999999999</v>
      </c>
      <c r="CS3">
        <v>2.24878</v>
      </c>
      <c r="CT3">
        <v>0</v>
      </c>
      <c r="CU3">
        <v>0</v>
      </c>
      <c r="CV3">
        <v>0</v>
      </c>
      <c r="CW3">
        <v>2.4882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78.984116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296.1662</v>
      </c>
      <c r="L4">
        <v>0</v>
      </c>
      <c r="M4">
        <v>47.195999999999998</v>
      </c>
      <c r="N4">
        <v>120.65625</v>
      </c>
      <c r="O4">
        <v>126.47812500000001</v>
      </c>
      <c r="P4">
        <v>125.587</v>
      </c>
      <c r="Q4">
        <v>0</v>
      </c>
      <c r="R4">
        <v>14.690200000000001</v>
      </c>
      <c r="S4">
        <v>18.2789</v>
      </c>
      <c r="T4">
        <v>0</v>
      </c>
      <c r="U4">
        <v>275.625</v>
      </c>
      <c r="V4">
        <v>14.571683</v>
      </c>
      <c r="W4">
        <v>46.399079999999998</v>
      </c>
      <c r="X4">
        <v>147.26089999999999</v>
      </c>
      <c r="Y4">
        <v>0</v>
      </c>
      <c r="Z4">
        <v>6.5537999999999998</v>
      </c>
      <c r="AA4">
        <v>0</v>
      </c>
      <c r="AB4">
        <v>0</v>
      </c>
      <c r="AC4">
        <v>0</v>
      </c>
      <c r="AD4">
        <v>8.3762000000000008</v>
      </c>
      <c r="AE4">
        <v>14.443</v>
      </c>
      <c r="AF4">
        <v>9.0630000000000006</v>
      </c>
      <c r="AG4">
        <v>42.822000000000003</v>
      </c>
      <c r="AH4">
        <v>0</v>
      </c>
      <c r="AI4">
        <v>0</v>
      </c>
      <c r="AJ4">
        <v>0</v>
      </c>
      <c r="AK4">
        <v>53.129100000000001</v>
      </c>
      <c r="AL4">
        <v>11.62</v>
      </c>
      <c r="AM4">
        <v>0</v>
      </c>
      <c r="AN4">
        <v>0.60233000000000003</v>
      </c>
      <c r="AO4">
        <v>6.9972000000000003</v>
      </c>
      <c r="AP4">
        <v>11.529</v>
      </c>
      <c r="AQ4">
        <v>0</v>
      </c>
      <c r="AR4">
        <v>16.559999999999999</v>
      </c>
      <c r="AS4">
        <v>24.617159999999998</v>
      </c>
      <c r="AT4">
        <v>12.8544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78.984116</v>
      </c>
      <c r="BA4">
        <f t="shared" ref="BA4:BA67" si="1">SUM(B4:AZ4)</f>
        <v>1531.0606439999997</v>
      </c>
      <c r="BB4">
        <v>1</v>
      </c>
      <c r="BD4">
        <v>6.48</v>
      </c>
      <c r="BE4">
        <v>1.92</v>
      </c>
      <c r="BF4">
        <v>2.25</v>
      </c>
      <c r="BG4">
        <v>1.79</v>
      </c>
      <c r="BH4">
        <v>6.3</v>
      </c>
      <c r="BI4">
        <v>0.96</v>
      </c>
      <c r="BJ4">
        <v>0.49</v>
      </c>
      <c r="BK4">
        <v>1.96</v>
      </c>
      <c r="BL4">
        <v>0</v>
      </c>
      <c r="BM4">
        <v>0.18</v>
      </c>
      <c r="BN4">
        <v>3.52</v>
      </c>
      <c r="BO4">
        <v>1.89</v>
      </c>
      <c r="BP4">
        <v>0.26</v>
      </c>
      <c r="BQ4">
        <v>2</v>
      </c>
      <c r="BR4">
        <v>2.1800000000000002</v>
      </c>
      <c r="BS4">
        <v>1.63</v>
      </c>
      <c r="BT4">
        <v>2.8932340000000001</v>
      </c>
      <c r="BU4">
        <v>1.3481259999999999</v>
      </c>
      <c r="BV4">
        <v>1.9795</v>
      </c>
      <c r="BW4">
        <v>1.9268540000000001</v>
      </c>
      <c r="BX4">
        <v>1.943438</v>
      </c>
      <c r="BY4">
        <v>2.69625</v>
      </c>
      <c r="BZ4">
        <v>1.333745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3.55905</v>
      </c>
      <c r="CK4">
        <v>1.849688</v>
      </c>
      <c r="CL4">
        <v>1.339218</v>
      </c>
      <c r="CM4">
        <v>3.5355379999999998</v>
      </c>
      <c r="CN4">
        <v>3.55905</v>
      </c>
      <c r="CO4">
        <v>4.3140000000000001</v>
      </c>
      <c r="CP4">
        <v>4.2765000000000004</v>
      </c>
      <c r="CQ4">
        <v>3.55905</v>
      </c>
      <c r="CR4">
        <v>0.32389499999999999</v>
      </c>
      <c r="CS4">
        <v>2.24878</v>
      </c>
      <c r="CT4">
        <v>0</v>
      </c>
      <c r="CU4">
        <v>0</v>
      </c>
      <c r="CV4">
        <v>0</v>
      </c>
      <c r="CW4">
        <v>2.4882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78.984116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296.1662</v>
      </c>
      <c r="L5">
        <v>0</v>
      </c>
      <c r="M5">
        <v>47.195999999999998</v>
      </c>
      <c r="N5">
        <v>120.65625</v>
      </c>
      <c r="O5">
        <v>126.47812500000001</v>
      </c>
      <c r="P5">
        <v>125.587</v>
      </c>
      <c r="Q5">
        <v>0</v>
      </c>
      <c r="R5">
        <v>14.690200000000001</v>
      </c>
      <c r="S5">
        <v>18.2789</v>
      </c>
      <c r="T5">
        <v>0</v>
      </c>
      <c r="U5">
        <v>275.625</v>
      </c>
      <c r="V5">
        <v>14.571683</v>
      </c>
      <c r="W5">
        <v>46.399079999999998</v>
      </c>
      <c r="X5">
        <v>147.26089999999999</v>
      </c>
      <c r="Y5">
        <v>0</v>
      </c>
      <c r="Z5">
        <v>6.5537999999999998</v>
      </c>
      <c r="AA5">
        <v>0</v>
      </c>
      <c r="AB5">
        <v>0</v>
      </c>
      <c r="AC5">
        <v>0</v>
      </c>
      <c r="AD5">
        <v>8.3762000000000008</v>
      </c>
      <c r="AE5">
        <v>14.443</v>
      </c>
      <c r="AF5">
        <v>9.0630000000000006</v>
      </c>
      <c r="AG5">
        <v>42.822000000000003</v>
      </c>
      <c r="AH5">
        <v>0</v>
      </c>
      <c r="AI5">
        <v>0</v>
      </c>
      <c r="AJ5">
        <v>0</v>
      </c>
      <c r="AK5">
        <v>53.129100000000001</v>
      </c>
      <c r="AL5">
        <v>11.62</v>
      </c>
      <c r="AM5">
        <v>0</v>
      </c>
      <c r="AN5">
        <v>0.60233000000000003</v>
      </c>
      <c r="AO5">
        <v>6.9972000000000003</v>
      </c>
      <c r="AP5">
        <v>11.529</v>
      </c>
      <c r="AQ5">
        <v>0</v>
      </c>
      <c r="AR5">
        <v>11.04</v>
      </c>
      <c r="AS5">
        <v>24.617159999999998</v>
      </c>
      <c r="AT5">
        <v>12.8544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78.984116</v>
      </c>
      <c r="BA5">
        <f t="shared" si="1"/>
        <v>1525.5406439999997</v>
      </c>
      <c r="BB5">
        <v>2</v>
      </c>
      <c r="BD5">
        <v>6.48</v>
      </c>
      <c r="BE5">
        <v>1.92</v>
      </c>
      <c r="BF5">
        <v>2.25</v>
      </c>
      <c r="BG5">
        <v>1.79</v>
      </c>
      <c r="BH5">
        <v>6.3</v>
      </c>
      <c r="BI5">
        <v>0.96</v>
      </c>
      <c r="BJ5">
        <v>0.49</v>
      </c>
      <c r="BK5">
        <v>1.96</v>
      </c>
      <c r="BL5">
        <v>0</v>
      </c>
      <c r="BM5">
        <v>0.18</v>
      </c>
      <c r="BN5">
        <v>3.52</v>
      </c>
      <c r="BO5">
        <v>1.89</v>
      </c>
      <c r="BP5">
        <v>0.26</v>
      </c>
      <c r="BQ5">
        <v>2</v>
      </c>
      <c r="BR5">
        <v>2.1800000000000002</v>
      </c>
      <c r="BS5">
        <v>1.63</v>
      </c>
      <c r="BT5">
        <v>2.8932340000000001</v>
      </c>
      <c r="BU5">
        <v>1.3481259999999999</v>
      </c>
      <c r="BV5">
        <v>1.9795</v>
      </c>
      <c r="BW5">
        <v>1.9268540000000001</v>
      </c>
      <c r="BX5">
        <v>1.943438</v>
      </c>
      <c r="BY5">
        <v>2.69625</v>
      </c>
      <c r="BZ5">
        <v>1.333745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3.55905</v>
      </c>
      <c r="CK5">
        <v>1.849688</v>
      </c>
      <c r="CL5">
        <v>1.339218</v>
      </c>
      <c r="CM5">
        <v>3.5355379999999998</v>
      </c>
      <c r="CN5">
        <v>3.55905</v>
      </c>
      <c r="CO5">
        <v>4.3140000000000001</v>
      </c>
      <c r="CP5">
        <v>4.2765000000000004</v>
      </c>
      <c r="CQ5">
        <v>3.55905</v>
      </c>
      <c r="CR5">
        <v>0.32389499999999999</v>
      </c>
      <c r="CS5">
        <v>2.24878</v>
      </c>
      <c r="CT5">
        <v>0</v>
      </c>
      <c r="CU5">
        <v>0</v>
      </c>
      <c r="CV5">
        <v>0</v>
      </c>
      <c r="CW5">
        <v>2.4882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78.984116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296.1662</v>
      </c>
      <c r="L6">
        <v>0</v>
      </c>
      <c r="M6">
        <v>47.195999999999998</v>
      </c>
      <c r="N6">
        <v>120.65625</v>
      </c>
      <c r="O6">
        <v>126.47812500000001</v>
      </c>
      <c r="P6">
        <v>125.587</v>
      </c>
      <c r="Q6">
        <v>0</v>
      </c>
      <c r="R6">
        <v>12.306800000000001</v>
      </c>
      <c r="S6">
        <v>14.373034000000001</v>
      </c>
      <c r="T6">
        <v>0</v>
      </c>
      <c r="U6">
        <v>275.625</v>
      </c>
      <c r="V6">
        <v>14.571683</v>
      </c>
      <c r="W6">
        <v>37.164499999999997</v>
      </c>
      <c r="X6">
        <v>147.26089999999999</v>
      </c>
      <c r="Y6">
        <v>0</v>
      </c>
      <c r="Z6">
        <v>6.5537999999999998</v>
      </c>
      <c r="AA6">
        <v>0</v>
      </c>
      <c r="AB6">
        <v>0</v>
      </c>
      <c r="AC6">
        <v>0</v>
      </c>
      <c r="AD6">
        <v>8.3762000000000008</v>
      </c>
      <c r="AE6">
        <v>14.443</v>
      </c>
      <c r="AF6">
        <v>9.0630000000000006</v>
      </c>
      <c r="AG6">
        <v>42.822000000000003</v>
      </c>
      <c r="AH6">
        <v>0</v>
      </c>
      <c r="AI6">
        <v>0</v>
      </c>
      <c r="AJ6">
        <v>0</v>
      </c>
      <c r="AK6">
        <v>53.129100000000001</v>
      </c>
      <c r="AL6">
        <v>11.62</v>
      </c>
      <c r="AM6">
        <v>0</v>
      </c>
      <c r="AN6">
        <v>0.60233000000000003</v>
      </c>
      <c r="AO6">
        <v>6.9972000000000003</v>
      </c>
      <c r="AP6">
        <v>11.529</v>
      </c>
      <c r="AQ6">
        <v>0</v>
      </c>
      <c r="AR6">
        <v>11.04</v>
      </c>
      <c r="AS6">
        <v>24.617159999999998</v>
      </c>
      <c r="AT6">
        <v>12.8544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78.984116</v>
      </c>
      <c r="BA6">
        <f t="shared" si="1"/>
        <v>1510.0167979999997</v>
      </c>
      <c r="BB6">
        <v>3</v>
      </c>
      <c r="BD6">
        <v>6.48</v>
      </c>
      <c r="BE6">
        <v>1.92</v>
      </c>
      <c r="BF6">
        <v>2.25</v>
      </c>
      <c r="BG6">
        <v>1.79</v>
      </c>
      <c r="BH6">
        <v>6.3</v>
      </c>
      <c r="BI6">
        <v>0.96</v>
      </c>
      <c r="BJ6">
        <v>0.49</v>
      </c>
      <c r="BK6">
        <v>1.96</v>
      </c>
      <c r="BL6">
        <v>0</v>
      </c>
      <c r="BM6">
        <v>0.18</v>
      </c>
      <c r="BN6">
        <v>3.52</v>
      </c>
      <c r="BO6">
        <v>1.89</v>
      </c>
      <c r="BP6">
        <v>0.26</v>
      </c>
      <c r="BQ6">
        <v>2</v>
      </c>
      <c r="BR6">
        <v>2.1800000000000002</v>
      </c>
      <c r="BS6">
        <v>1.63</v>
      </c>
      <c r="BT6">
        <v>2.8932340000000001</v>
      </c>
      <c r="BU6">
        <v>1.3481259999999999</v>
      </c>
      <c r="BV6">
        <v>1.9795</v>
      </c>
      <c r="BW6">
        <v>1.9268540000000001</v>
      </c>
      <c r="BX6">
        <v>1.943438</v>
      </c>
      <c r="BY6">
        <v>2.69625</v>
      </c>
      <c r="BZ6">
        <v>1.333745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3.55905</v>
      </c>
      <c r="CK6">
        <v>1.849688</v>
      </c>
      <c r="CL6">
        <v>1.339218</v>
      </c>
      <c r="CM6">
        <v>3.5355379999999998</v>
      </c>
      <c r="CN6">
        <v>3.55905</v>
      </c>
      <c r="CO6">
        <v>4.3140000000000001</v>
      </c>
      <c r="CP6">
        <v>4.2765000000000004</v>
      </c>
      <c r="CQ6">
        <v>3.55905</v>
      </c>
      <c r="CR6">
        <v>0.32389499999999999</v>
      </c>
      <c r="CS6">
        <v>2.24878</v>
      </c>
      <c r="CT6">
        <v>0</v>
      </c>
      <c r="CU6">
        <v>0</v>
      </c>
      <c r="CV6">
        <v>0</v>
      </c>
      <c r="CW6">
        <v>2.4882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78.984116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253</v>
      </c>
      <c r="L7">
        <v>0</v>
      </c>
      <c r="M7">
        <v>47.195999999999998</v>
      </c>
      <c r="N7">
        <v>120.65625</v>
      </c>
      <c r="O7">
        <v>126.47812500000001</v>
      </c>
      <c r="P7">
        <v>125.587</v>
      </c>
      <c r="Q7">
        <v>0</v>
      </c>
      <c r="R7">
        <v>12.306800000000001</v>
      </c>
      <c r="S7">
        <v>14.373034000000001</v>
      </c>
      <c r="T7">
        <v>0</v>
      </c>
      <c r="U7">
        <v>281.25</v>
      </c>
      <c r="V7">
        <v>14.571683</v>
      </c>
      <c r="W7">
        <v>37.164499999999997</v>
      </c>
      <c r="X7">
        <v>147.26089999999999</v>
      </c>
      <c r="Y7">
        <v>0</v>
      </c>
      <c r="Z7">
        <v>6.5537999999999998</v>
      </c>
      <c r="AA7">
        <v>0</v>
      </c>
      <c r="AB7">
        <v>0</v>
      </c>
      <c r="AC7">
        <v>0</v>
      </c>
      <c r="AD7">
        <v>8.3762000000000008</v>
      </c>
      <c r="AE7">
        <v>14.443</v>
      </c>
      <c r="AF7">
        <v>9.0630000000000006</v>
      </c>
      <c r="AG7">
        <v>42.822000000000003</v>
      </c>
      <c r="AH7">
        <v>0</v>
      </c>
      <c r="AI7">
        <v>0</v>
      </c>
      <c r="AJ7">
        <v>0</v>
      </c>
      <c r="AK7">
        <v>53.129100000000001</v>
      </c>
      <c r="AL7">
        <v>11.62</v>
      </c>
      <c r="AM7">
        <v>0</v>
      </c>
      <c r="AN7">
        <v>0.60233000000000003</v>
      </c>
      <c r="AO7">
        <v>6.9972000000000003</v>
      </c>
      <c r="AP7">
        <v>11.529</v>
      </c>
      <c r="AQ7">
        <v>0</v>
      </c>
      <c r="AR7">
        <v>39.744</v>
      </c>
      <c r="AS7">
        <v>24.617159999999998</v>
      </c>
      <c r="AT7">
        <v>11.027663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78.984116</v>
      </c>
      <c r="BA7">
        <f t="shared" si="1"/>
        <v>1499.3528610000001</v>
      </c>
      <c r="BB7">
        <v>4</v>
      </c>
      <c r="BD7">
        <v>6.48</v>
      </c>
      <c r="BE7">
        <v>1.92</v>
      </c>
      <c r="BF7">
        <v>2.25</v>
      </c>
      <c r="BG7">
        <v>1.79</v>
      </c>
      <c r="BH7">
        <v>6.3</v>
      </c>
      <c r="BI7">
        <v>0.96</v>
      </c>
      <c r="BJ7">
        <v>0.49</v>
      </c>
      <c r="BK7">
        <v>1.96</v>
      </c>
      <c r="BL7">
        <v>0</v>
      </c>
      <c r="BM7">
        <v>0.18</v>
      </c>
      <c r="BN7">
        <v>3.52</v>
      </c>
      <c r="BO7">
        <v>1.89</v>
      </c>
      <c r="BP7">
        <v>0.26</v>
      </c>
      <c r="BQ7">
        <v>2</v>
      </c>
      <c r="BR7">
        <v>2.1800000000000002</v>
      </c>
      <c r="BS7">
        <v>1.63</v>
      </c>
      <c r="BT7">
        <v>2.8932340000000001</v>
      </c>
      <c r="BU7">
        <v>1.3481259999999999</v>
      </c>
      <c r="BV7">
        <v>1.9795</v>
      </c>
      <c r="BW7">
        <v>1.9268540000000001</v>
      </c>
      <c r="BX7">
        <v>1.943438</v>
      </c>
      <c r="BY7">
        <v>2.69625</v>
      </c>
      <c r="BZ7">
        <v>1.333745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3.55905</v>
      </c>
      <c r="CK7">
        <v>1.849688</v>
      </c>
      <c r="CL7">
        <v>1.339218</v>
      </c>
      <c r="CM7">
        <v>3.5355379999999998</v>
      </c>
      <c r="CN7">
        <v>3.55905</v>
      </c>
      <c r="CO7">
        <v>4.3140000000000001</v>
      </c>
      <c r="CP7">
        <v>4.2765000000000004</v>
      </c>
      <c r="CQ7">
        <v>3.55905</v>
      </c>
      <c r="CR7">
        <v>0.32389499999999999</v>
      </c>
      <c r="CS7">
        <v>2.24878</v>
      </c>
      <c r="CT7">
        <v>0</v>
      </c>
      <c r="CU7">
        <v>0</v>
      </c>
      <c r="CV7">
        <v>0</v>
      </c>
      <c r="CW7">
        <v>2.4882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78.984116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253</v>
      </c>
      <c r="L8">
        <v>0</v>
      </c>
      <c r="M8">
        <v>47.195999999999998</v>
      </c>
      <c r="N8">
        <v>120.65625</v>
      </c>
      <c r="O8">
        <v>126.47812500000001</v>
      </c>
      <c r="P8">
        <v>125.587</v>
      </c>
      <c r="Q8">
        <v>0</v>
      </c>
      <c r="R8">
        <v>12.306800000000001</v>
      </c>
      <c r="S8">
        <v>14.373034000000001</v>
      </c>
      <c r="T8">
        <v>0</v>
      </c>
      <c r="U8">
        <v>285.75</v>
      </c>
      <c r="V8">
        <v>14.571683</v>
      </c>
      <c r="W8">
        <v>37.164499999999997</v>
      </c>
      <c r="X8">
        <v>147.26089999999999</v>
      </c>
      <c r="Y8">
        <v>0</v>
      </c>
      <c r="Z8">
        <v>6.5537999999999998</v>
      </c>
      <c r="AA8">
        <v>0</v>
      </c>
      <c r="AB8">
        <v>0</v>
      </c>
      <c r="AC8">
        <v>0</v>
      </c>
      <c r="AD8">
        <v>8.3762000000000008</v>
      </c>
      <c r="AE8">
        <v>14.443</v>
      </c>
      <c r="AF8">
        <v>9.0630000000000006</v>
      </c>
      <c r="AG8">
        <v>42.822000000000003</v>
      </c>
      <c r="AH8">
        <v>0</v>
      </c>
      <c r="AI8">
        <v>0</v>
      </c>
      <c r="AJ8">
        <v>0</v>
      </c>
      <c r="AK8">
        <v>53.129100000000001</v>
      </c>
      <c r="AL8">
        <v>11.62</v>
      </c>
      <c r="AM8">
        <v>0</v>
      </c>
      <c r="AN8">
        <v>0.60233000000000003</v>
      </c>
      <c r="AO8">
        <v>6.9972000000000003</v>
      </c>
      <c r="AP8">
        <v>11.529</v>
      </c>
      <c r="AQ8">
        <v>0</v>
      </c>
      <c r="AR8">
        <v>39.744</v>
      </c>
      <c r="AS8">
        <v>24.617159999999998</v>
      </c>
      <c r="AT8">
        <v>11.020326000000001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78.984116</v>
      </c>
      <c r="BA8">
        <f t="shared" si="1"/>
        <v>1503.8455240000001</v>
      </c>
      <c r="BB8">
        <v>5</v>
      </c>
      <c r="BD8">
        <v>6.48</v>
      </c>
      <c r="BE8">
        <v>1.92</v>
      </c>
      <c r="BF8">
        <v>2.25</v>
      </c>
      <c r="BG8">
        <v>1.79</v>
      </c>
      <c r="BH8">
        <v>6.3</v>
      </c>
      <c r="BI8">
        <v>0.96</v>
      </c>
      <c r="BJ8">
        <v>0.49</v>
      </c>
      <c r="BK8">
        <v>1.96</v>
      </c>
      <c r="BL8">
        <v>0</v>
      </c>
      <c r="BM8">
        <v>0.18</v>
      </c>
      <c r="BN8">
        <v>3.52</v>
      </c>
      <c r="BO8">
        <v>1.89</v>
      </c>
      <c r="BP8">
        <v>0.26</v>
      </c>
      <c r="BQ8">
        <v>2</v>
      </c>
      <c r="BR8">
        <v>2.1800000000000002</v>
      </c>
      <c r="BS8">
        <v>1.63</v>
      </c>
      <c r="BT8">
        <v>2.8932340000000001</v>
      </c>
      <c r="BU8">
        <v>1.3481259999999999</v>
      </c>
      <c r="BV8">
        <v>1.9795</v>
      </c>
      <c r="BW8">
        <v>1.9268540000000001</v>
      </c>
      <c r="BX8">
        <v>1.943438</v>
      </c>
      <c r="BY8">
        <v>2.69625</v>
      </c>
      <c r="BZ8">
        <v>1.333745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3.55905</v>
      </c>
      <c r="CK8">
        <v>1.849688</v>
      </c>
      <c r="CL8">
        <v>1.339218</v>
      </c>
      <c r="CM8">
        <v>3.5355379999999998</v>
      </c>
      <c r="CN8">
        <v>3.55905</v>
      </c>
      <c r="CO8">
        <v>4.3140000000000001</v>
      </c>
      <c r="CP8">
        <v>4.2765000000000004</v>
      </c>
      <c r="CQ8">
        <v>3.55905</v>
      </c>
      <c r="CR8">
        <v>0.32389499999999999</v>
      </c>
      <c r="CS8">
        <v>2.24878</v>
      </c>
      <c r="CT8">
        <v>0</v>
      </c>
      <c r="CU8">
        <v>0</v>
      </c>
      <c r="CV8">
        <v>0</v>
      </c>
      <c r="CW8">
        <v>2.4882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78.984116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253</v>
      </c>
      <c r="L9">
        <v>0</v>
      </c>
      <c r="M9">
        <v>47.195999999999998</v>
      </c>
      <c r="N9">
        <v>120.65625</v>
      </c>
      <c r="O9">
        <v>126.47812500000001</v>
      </c>
      <c r="P9">
        <v>125.587</v>
      </c>
      <c r="Q9">
        <v>0</v>
      </c>
      <c r="R9">
        <v>12.306800000000001</v>
      </c>
      <c r="S9">
        <v>14.373034000000001</v>
      </c>
      <c r="T9">
        <v>0</v>
      </c>
      <c r="U9">
        <v>292.5</v>
      </c>
      <c r="V9">
        <v>14.571683</v>
      </c>
      <c r="W9">
        <v>37.164499999999997</v>
      </c>
      <c r="X9">
        <v>147.26089999999999</v>
      </c>
      <c r="Y9">
        <v>0</v>
      </c>
      <c r="Z9">
        <v>0</v>
      </c>
      <c r="AA9">
        <v>0</v>
      </c>
      <c r="AB9">
        <v>0</v>
      </c>
      <c r="AC9">
        <v>0</v>
      </c>
      <c r="AD9">
        <v>8.3762000000000008</v>
      </c>
      <c r="AE9">
        <v>14.443</v>
      </c>
      <c r="AF9">
        <v>9.0630000000000006</v>
      </c>
      <c r="AG9">
        <v>42.822000000000003</v>
      </c>
      <c r="AH9">
        <v>0</v>
      </c>
      <c r="AI9">
        <v>0</v>
      </c>
      <c r="AJ9">
        <v>0</v>
      </c>
      <c r="AK9">
        <v>53.129100000000001</v>
      </c>
      <c r="AL9">
        <v>11.62</v>
      </c>
      <c r="AM9">
        <v>0</v>
      </c>
      <c r="AN9">
        <v>0.60233000000000003</v>
      </c>
      <c r="AO9">
        <v>6.9972000000000003</v>
      </c>
      <c r="AP9">
        <v>6.4050000000000002</v>
      </c>
      <c r="AQ9">
        <v>0</v>
      </c>
      <c r="AR9">
        <v>11.04</v>
      </c>
      <c r="AS9">
        <v>24.617159999999998</v>
      </c>
      <c r="AT9">
        <v>6.6393760000000004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78.974116000000009</v>
      </c>
      <c r="BA9">
        <f t="shared" si="1"/>
        <v>1465.822774</v>
      </c>
      <c r="BB9">
        <v>6</v>
      </c>
      <c r="BD9">
        <v>6.48</v>
      </c>
      <c r="BE9">
        <v>1.92</v>
      </c>
      <c r="BF9">
        <v>2.25</v>
      </c>
      <c r="BG9">
        <v>1.79</v>
      </c>
      <c r="BH9">
        <v>6.3</v>
      </c>
      <c r="BI9">
        <v>0.96</v>
      </c>
      <c r="BJ9">
        <v>0.49</v>
      </c>
      <c r="BK9">
        <v>1.96</v>
      </c>
      <c r="BL9">
        <v>0</v>
      </c>
      <c r="BM9">
        <v>0.17</v>
      </c>
      <c r="BN9">
        <v>3.52</v>
      </c>
      <c r="BO9">
        <v>1.89</v>
      </c>
      <c r="BP9">
        <v>0.26</v>
      </c>
      <c r="BQ9">
        <v>2</v>
      </c>
      <c r="BR9">
        <v>2.1800000000000002</v>
      </c>
      <c r="BS9">
        <v>1.63</v>
      </c>
      <c r="BT9">
        <v>2.8932340000000001</v>
      </c>
      <c r="BU9">
        <v>1.3481259999999999</v>
      </c>
      <c r="BV9">
        <v>1.9795</v>
      </c>
      <c r="BW9">
        <v>1.9268540000000001</v>
      </c>
      <c r="BX9">
        <v>1.943438</v>
      </c>
      <c r="BY9">
        <v>2.69625</v>
      </c>
      <c r="BZ9">
        <v>1.333745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3.55905</v>
      </c>
      <c r="CK9">
        <v>1.849688</v>
      </c>
      <c r="CL9">
        <v>1.339218</v>
      </c>
      <c r="CM9">
        <v>3.5355379999999998</v>
      </c>
      <c r="CN9">
        <v>3.55905</v>
      </c>
      <c r="CO9">
        <v>4.3140000000000001</v>
      </c>
      <c r="CP9">
        <v>4.2765000000000004</v>
      </c>
      <c r="CQ9">
        <v>3.55905</v>
      </c>
      <c r="CR9">
        <v>0.32389499999999999</v>
      </c>
      <c r="CS9">
        <v>2.24878</v>
      </c>
      <c r="CT9">
        <v>0</v>
      </c>
      <c r="CU9">
        <v>0</v>
      </c>
      <c r="CV9">
        <v>0</v>
      </c>
      <c r="CW9">
        <v>2.4882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78.974116000000009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253</v>
      </c>
      <c r="L10">
        <v>0</v>
      </c>
      <c r="M10">
        <v>47.195999999999998</v>
      </c>
      <c r="N10">
        <v>120.65625</v>
      </c>
      <c r="O10">
        <v>126.47812500000001</v>
      </c>
      <c r="P10">
        <v>125.587</v>
      </c>
      <c r="Q10">
        <v>0</v>
      </c>
      <c r="R10">
        <v>12.306800000000001</v>
      </c>
      <c r="S10">
        <v>14.373034000000001</v>
      </c>
      <c r="T10">
        <v>0</v>
      </c>
      <c r="U10">
        <v>292.5</v>
      </c>
      <c r="V10">
        <v>9.9671000000000003</v>
      </c>
      <c r="W10">
        <v>30.378900000000002</v>
      </c>
      <c r="X10">
        <v>129.79079999999999</v>
      </c>
      <c r="Y10">
        <v>0</v>
      </c>
      <c r="Z10">
        <v>0</v>
      </c>
      <c r="AA10">
        <v>0</v>
      </c>
      <c r="AB10">
        <v>0</v>
      </c>
      <c r="AC10">
        <v>0</v>
      </c>
      <c r="AD10">
        <v>8.3762000000000008</v>
      </c>
      <c r="AE10">
        <v>0</v>
      </c>
      <c r="AF10">
        <v>9.0630000000000006</v>
      </c>
      <c r="AG10">
        <v>42.822000000000003</v>
      </c>
      <c r="AH10">
        <v>0</v>
      </c>
      <c r="AI10">
        <v>0</v>
      </c>
      <c r="AJ10">
        <v>0</v>
      </c>
      <c r="AK10">
        <v>53.129100000000001</v>
      </c>
      <c r="AL10">
        <v>11.62</v>
      </c>
      <c r="AM10">
        <v>0</v>
      </c>
      <c r="AN10">
        <v>0.60233000000000003</v>
      </c>
      <c r="AO10">
        <v>6.9972000000000003</v>
      </c>
      <c r="AP10">
        <v>6.4050000000000002</v>
      </c>
      <c r="AQ10">
        <v>0</v>
      </c>
      <c r="AR10">
        <v>11.04</v>
      </c>
      <c r="AS10">
        <v>24.617159999999998</v>
      </c>
      <c r="AT10">
        <v>11.023941000000001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78.974116000000009</v>
      </c>
      <c r="BA10">
        <f t="shared" si="1"/>
        <v>1426.9040559999996</v>
      </c>
      <c r="BB10">
        <v>7</v>
      </c>
      <c r="BD10">
        <v>6.48</v>
      </c>
      <c r="BE10">
        <v>1.92</v>
      </c>
      <c r="BF10">
        <v>2.25</v>
      </c>
      <c r="BG10">
        <v>1.79</v>
      </c>
      <c r="BH10">
        <v>6.3</v>
      </c>
      <c r="BI10">
        <v>0.96</v>
      </c>
      <c r="BJ10">
        <v>0.49</v>
      </c>
      <c r="BK10">
        <v>1.96</v>
      </c>
      <c r="BL10">
        <v>0</v>
      </c>
      <c r="BM10">
        <v>0.17</v>
      </c>
      <c r="BN10">
        <v>3.52</v>
      </c>
      <c r="BO10">
        <v>1.89</v>
      </c>
      <c r="BP10">
        <v>0.26</v>
      </c>
      <c r="BQ10">
        <v>2</v>
      </c>
      <c r="BR10">
        <v>2.1800000000000002</v>
      </c>
      <c r="BS10">
        <v>1.63</v>
      </c>
      <c r="BT10">
        <v>2.8932340000000001</v>
      </c>
      <c r="BU10">
        <v>1.3481259999999999</v>
      </c>
      <c r="BV10">
        <v>1.9795</v>
      </c>
      <c r="BW10">
        <v>1.9268540000000001</v>
      </c>
      <c r="BX10">
        <v>1.943438</v>
      </c>
      <c r="BY10">
        <v>2.69625</v>
      </c>
      <c r="BZ10">
        <v>1.333745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3.55905</v>
      </c>
      <c r="CK10">
        <v>1.849688</v>
      </c>
      <c r="CL10">
        <v>1.339218</v>
      </c>
      <c r="CM10">
        <v>3.5355379999999998</v>
      </c>
      <c r="CN10">
        <v>3.55905</v>
      </c>
      <c r="CO10">
        <v>4.3140000000000001</v>
      </c>
      <c r="CP10">
        <v>4.2765000000000004</v>
      </c>
      <c r="CQ10">
        <v>3.55905</v>
      </c>
      <c r="CR10">
        <v>0.32389499999999999</v>
      </c>
      <c r="CS10">
        <v>2.24878</v>
      </c>
      <c r="CT10">
        <v>0</v>
      </c>
      <c r="CU10">
        <v>0</v>
      </c>
      <c r="CV10">
        <v>0</v>
      </c>
      <c r="CW10">
        <v>2.4882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78.974116000000009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253</v>
      </c>
      <c r="L11">
        <v>0</v>
      </c>
      <c r="M11">
        <v>47.195999999999998</v>
      </c>
      <c r="N11">
        <v>120.65625</v>
      </c>
      <c r="O11">
        <v>126.47812500000001</v>
      </c>
      <c r="P11">
        <v>125.587</v>
      </c>
      <c r="Q11">
        <v>0</v>
      </c>
      <c r="R11">
        <v>10.385315</v>
      </c>
      <c r="S11">
        <v>11.939745</v>
      </c>
      <c r="T11">
        <v>0</v>
      </c>
      <c r="U11">
        <v>292.5</v>
      </c>
      <c r="V11">
        <v>2</v>
      </c>
      <c r="W11">
        <v>30.378900000000002</v>
      </c>
      <c r="X11">
        <v>129.79079999999999</v>
      </c>
      <c r="Y11">
        <v>0</v>
      </c>
      <c r="Z11">
        <v>0</v>
      </c>
      <c r="AA11">
        <v>0</v>
      </c>
      <c r="AB11">
        <v>0</v>
      </c>
      <c r="AC11">
        <v>0</v>
      </c>
      <c r="AD11">
        <v>8.3762000000000008</v>
      </c>
      <c r="AE11">
        <v>0</v>
      </c>
      <c r="AF11">
        <v>9.0630000000000006</v>
      </c>
      <c r="AG11">
        <v>42.822000000000003</v>
      </c>
      <c r="AH11">
        <v>0</v>
      </c>
      <c r="AI11">
        <v>0</v>
      </c>
      <c r="AJ11">
        <v>0</v>
      </c>
      <c r="AK11">
        <v>53.129100000000001</v>
      </c>
      <c r="AL11">
        <v>11.62</v>
      </c>
      <c r="AM11">
        <v>0</v>
      </c>
      <c r="AN11">
        <v>0.60233000000000003</v>
      </c>
      <c r="AO11">
        <v>6.9972000000000003</v>
      </c>
      <c r="AP11">
        <v>6.4050000000000002</v>
      </c>
      <c r="AQ11">
        <v>0</v>
      </c>
      <c r="AR11">
        <v>16.559999999999999</v>
      </c>
      <c r="AS11">
        <v>16.142399999999999</v>
      </c>
      <c r="AT11">
        <v>10.717153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78.984116</v>
      </c>
      <c r="BA11">
        <f t="shared" si="1"/>
        <v>1411.3306339999999</v>
      </c>
      <c r="BB11">
        <v>8</v>
      </c>
      <c r="BD11">
        <v>6.48</v>
      </c>
      <c r="BE11">
        <v>1.92</v>
      </c>
      <c r="BF11">
        <v>2.25</v>
      </c>
      <c r="BG11">
        <v>1.79</v>
      </c>
      <c r="BH11">
        <v>6.3</v>
      </c>
      <c r="BI11">
        <v>0.96</v>
      </c>
      <c r="BJ11">
        <v>0.49</v>
      </c>
      <c r="BK11">
        <v>1.96</v>
      </c>
      <c r="BL11">
        <v>0</v>
      </c>
      <c r="BM11">
        <v>0.18</v>
      </c>
      <c r="BN11">
        <v>3.52</v>
      </c>
      <c r="BO11">
        <v>1.89</v>
      </c>
      <c r="BP11">
        <v>0.26</v>
      </c>
      <c r="BQ11">
        <v>2</v>
      </c>
      <c r="BR11">
        <v>2.1800000000000002</v>
      </c>
      <c r="BS11">
        <v>1.63</v>
      </c>
      <c r="BT11">
        <v>2.8932340000000001</v>
      </c>
      <c r="BU11">
        <v>1.3481259999999999</v>
      </c>
      <c r="BV11">
        <v>1.9795</v>
      </c>
      <c r="BW11">
        <v>1.9268540000000001</v>
      </c>
      <c r="BX11">
        <v>1.943438</v>
      </c>
      <c r="BY11">
        <v>2.69625</v>
      </c>
      <c r="BZ11">
        <v>1.333745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3.55905</v>
      </c>
      <c r="CK11">
        <v>1.849688</v>
      </c>
      <c r="CL11">
        <v>1.339218</v>
      </c>
      <c r="CM11">
        <v>3.5355379999999998</v>
      </c>
      <c r="CN11">
        <v>3.55905</v>
      </c>
      <c r="CO11">
        <v>4.3140000000000001</v>
      </c>
      <c r="CP11">
        <v>4.2765000000000004</v>
      </c>
      <c r="CQ11">
        <v>3.55905</v>
      </c>
      <c r="CR11">
        <v>0.32389499999999999</v>
      </c>
      <c r="CS11">
        <v>2.24878</v>
      </c>
      <c r="CT11">
        <v>0</v>
      </c>
      <c r="CU11">
        <v>0</v>
      </c>
      <c r="CV11">
        <v>0</v>
      </c>
      <c r="CW11">
        <v>2.4882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78.984116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253</v>
      </c>
      <c r="L12">
        <v>0</v>
      </c>
      <c r="M12">
        <v>47.195999999999998</v>
      </c>
      <c r="N12">
        <v>120.65625</v>
      </c>
      <c r="O12">
        <v>126.47812500000001</v>
      </c>
      <c r="P12">
        <v>125.587</v>
      </c>
      <c r="Q12">
        <v>0</v>
      </c>
      <c r="R12">
        <v>10.385315</v>
      </c>
      <c r="S12">
        <v>11.939745</v>
      </c>
      <c r="T12">
        <v>0</v>
      </c>
      <c r="U12">
        <v>292.5</v>
      </c>
      <c r="V12">
        <v>2</v>
      </c>
      <c r="W12">
        <v>30.378900000000002</v>
      </c>
      <c r="X12">
        <v>129.79079999999999</v>
      </c>
      <c r="Y12">
        <v>0</v>
      </c>
      <c r="Z12">
        <v>0</v>
      </c>
      <c r="AA12">
        <v>0</v>
      </c>
      <c r="AB12">
        <v>0</v>
      </c>
      <c r="AC12">
        <v>0</v>
      </c>
      <c r="AD12">
        <v>8.3762000000000008</v>
      </c>
      <c r="AE12">
        <v>0</v>
      </c>
      <c r="AF12">
        <v>9.0630000000000006</v>
      </c>
      <c r="AG12">
        <v>42.822000000000003</v>
      </c>
      <c r="AH12">
        <v>0</v>
      </c>
      <c r="AI12">
        <v>0</v>
      </c>
      <c r="AJ12">
        <v>0</v>
      </c>
      <c r="AK12">
        <v>53.129100000000001</v>
      </c>
      <c r="AL12">
        <v>11.62</v>
      </c>
      <c r="AM12">
        <v>0</v>
      </c>
      <c r="AN12">
        <v>0.60233000000000003</v>
      </c>
      <c r="AO12">
        <v>6.9972000000000003</v>
      </c>
      <c r="AP12">
        <v>6.4050000000000002</v>
      </c>
      <c r="AQ12">
        <v>0</v>
      </c>
      <c r="AR12">
        <v>16.559999999999999</v>
      </c>
      <c r="AS12">
        <v>16.142399999999999</v>
      </c>
      <c r="AT12">
        <v>12.8544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78.984116</v>
      </c>
      <c r="BA12">
        <f t="shared" si="1"/>
        <v>1413.4678809999998</v>
      </c>
      <c r="BB12">
        <v>9</v>
      </c>
      <c r="BD12">
        <v>6.48</v>
      </c>
      <c r="BE12">
        <v>1.92</v>
      </c>
      <c r="BF12">
        <v>2.25</v>
      </c>
      <c r="BG12">
        <v>1.79</v>
      </c>
      <c r="BH12">
        <v>6.3</v>
      </c>
      <c r="BI12">
        <v>0.96</v>
      </c>
      <c r="BJ12">
        <v>0.49</v>
      </c>
      <c r="BK12">
        <v>1.96</v>
      </c>
      <c r="BL12">
        <v>0</v>
      </c>
      <c r="BM12">
        <v>0.18</v>
      </c>
      <c r="BN12">
        <v>3.52</v>
      </c>
      <c r="BO12">
        <v>1.89</v>
      </c>
      <c r="BP12">
        <v>0.26</v>
      </c>
      <c r="BQ12">
        <v>2</v>
      </c>
      <c r="BR12">
        <v>2.1800000000000002</v>
      </c>
      <c r="BS12">
        <v>1.63</v>
      </c>
      <c r="BT12">
        <v>2.8932340000000001</v>
      </c>
      <c r="BU12">
        <v>1.3481259999999999</v>
      </c>
      <c r="BV12">
        <v>1.9795</v>
      </c>
      <c r="BW12">
        <v>1.9268540000000001</v>
      </c>
      <c r="BX12">
        <v>1.943438</v>
      </c>
      <c r="BY12">
        <v>2.69625</v>
      </c>
      <c r="BZ12">
        <v>1.333745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3.55905</v>
      </c>
      <c r="CK12">
        <v>1.849688</v>
      </c>
      <c r="CL12">
        <v>1.339218</v>
      </c>
      <c r="CM12">
        <v>3.5355379999999998</v>
      </c>
      <c r="CN12">
        <v>3.55905</v>
      </c>
      <c r="CO12">
        <v>4.3140000000000001</v>
      </c>
      <c r="CP12">
        <v>4.2765000000000004</v>
      </c>
      <c r="CQ12">
        <v>3.55905</v>
      </c>
      <c r="CR12">
        <v>0.32389499999999999</v>
      </c>
      <c r="CS12">
        <v>2.24878</v>
      </c>
      <c r="CT12">
        <v>0</v>
      </c>
      <c r="CU12">
        <v>0</v>
      </c>
      <c r="CV12">
        <v>0</v>
      </c>
      <c r="CW12">
        <v>2.4882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78.984116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253</v>
      </c>
      <c r="L13">
        <v>0</v>
      </c>
      <c r="M13">
        <v>47.195999999999998</v>
      </c>
      <c r="N13">
        <v>120.65625</v>
      </c>
      <c r="O13">
        <v>126.47812500000001</v>
      </c>
      <c r="P13">
        <v>125.587</v>
      </c>
      <c r="Q13">
        <v>0</v>
      </c>
      <c r="R13">
        <v>10.385315</v>
      </c>
      <c r="S13">
        <v>11.939745</v>
      </c>
      <c r="T13">
        <v>0</v>
      </c>
      <c r="U13">
        <v>309.375</v>
      </c>
      <c r="V13">
        <v>2</v>
      </c>
      <c r="W13">
        <v>29.378900000000002</v>
      </c>
      <c r="X13">
        <v>121.7908</v>
      </c>
      <c r="Y13">
        <v>0</v>
      </c>
      <c r="Z13">
        <v>0</v>
      </c>
      <c r="AA13">
        <v>0</v>
      </c>
      <c r="AB13">
        <v>0</v>
      </c>
      <c r="AC13">
        <v>0</v>
      </c>
      <c r="AD13">
        <v>8.3762000000000008</v>
      </c>
      <c r="AE13">
        <v>0</v>
      </c>
      <c r="AF13">
        <v>9.0630000000000006</v>
      </c>
      <c r="AG13">
        <v>42.822000000000003</v>
      </c>
      <c r="AH13">
        <v>0</v>
      </c>
      <c r="AI13">
        <v>0</v>
      </c>
      <c r="AJ13">
        <v>0</v>
      </c>
      <c r="AK13">
        <v>53.129100000000001</v>
      </c>
      <c r="AL13">
        <v>11.62</v>
      </c>
      <c r="AM13">
        <v>0</v>
      </c>
      <c r="AN13">
        <v>0.60233000000000003</v>
      </c>
      <c r="AO13">
        <v>6.9972000000000003</v>
      </c>
      <c r="AP13">
        <v>6.4050000000000002</v>
      </c>
      <c r="AQ13">
        <v>0</v>
      </c>
      <c r="AR13">
        <v>11.04</v>
      </c>
      <c r="AS13">
        <v>16.142399999999999</v>
      </c>
      <c r="AT13">
        <v>10.08465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78.984116</v>
      </c>
      <c r="BA13">
        <f t="shared" si="1"/>
        <v>1413.0531309999999</v>
      </c>
      <c r="BB13">
        <v>10</v>
      </c>
      <c r="BD13">
        <v>6.48</v>
      </c>
      <c r="BE13">
        <v>1.92</v>
      </c>
      <c r="BF13">
        <v>2.25</v>
      </c>
      <c r="BG13">
        <v>1.79</v>
      </c>
      <c r="BH13">
        <v>6.3</v>
      </c>
      <c r="BI13">
        <v>0.96</v>
      </c>
      <c r="BJ13">
        <v>0.49</v>
      </c>
      <c r="BK13">
        <v>1.96</v>
      </c>
      <c r="BL13">
        <v>0</v>
      </c>
      <c r="BM13">
        <v>0.18</v>
      </c>
      <c r="BN13">
        <v>3.52</v>
      </c>
      <c r="BO13">
        <v>1.89</v>
      </c>
      <c r="BP13">
        <v>0.26</v>
      </c>
      <c r="BQ13">
        <v>2</v>
      </c>
      <c r="BR13">
        <v>2.1800000000000002</v>
      </c>
      <c r="BS13">
        <v>1.63</v>
      </c>
      <c r="BT13">
        <v>2.8932340000000001</v>
      </c>
      <c r="BU13">
        <v>1.3481259999999999</v>
      </c>
      <c r="BV13">
        <v>1.9795</v>
      </c>
      <c r="BW13">
        <v>1.9268540000000001</v>
      </c>
      <c r="BX13">
        <v>1.943438</v>
      </c>
      <c r="BY13">
        <v>2.69625</v>
      </c>
      <c r="BZ13">
        <v>1.333745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3.55905</v>
      </c>
      <c r="CK13">
        <v>1.849688</v>
      </c>
      <c r="CL13">
        <v>1.339218</v>
      </c>
      <c r="CM13">
        <v>3.5355379999999998</v>
      </c>
      <c r="CN13">
        <v>3.55905</v>
      </c>
      <c r="CO13">
        <v>4.3140000000000001</v>
      </c>
      <c r="CP13">
        <v>4.2765000000000004</v>
      </c>
      <c r="CQ13">
        <v>3.55905</v>
      </c>
      <c r="CR13">
        <v>0.32389499999999999</v>
      </c>
      <c r="CS13">
        <v>2.24878</v>
      </c>
      <c r="CT13">
        <v>0</v>
      </c>
      <c r="CU13">
        <v>0</v>
      </c>
      <c r="CV13">
        <v>0</v>
      </c>
      <c r="CW13">
        <v>2.4882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78.984116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253</v>
      </c>
      <c r="L14">
        <v>0</v>
      </c>
      <c r="M14">
        <v>47.195999999999998</v>
      </c>
      <c r="N14">
        <v>120.65625</v>
      </c>
      <c r="O14">
        <v>126.47812500000001</v>
      </c>
      <c r="P14">
        <v>125.587</v>
      </c>
      <c r="Q14">
        <v>0</v>
      </c>
      <c r="R14">
        <v>10.385315</v>
      </c>
      <c r="S14">
        <v>11.939745</v>
      </c>
      <c r="T14">
        <v>0</v>
      </c>
      <c r="U14">
        <v>320.625</v>
      </c>
      <c r="V14">
        <v>2</v>
      </c>
      <c r="W14">
        <v>29.378900000000002</v>
      </c>
      <c r="X14">
        <v>121.7908</v>
      </c>
      <c r="Y14">
        <v>0</v>
      </c>
      <c r="Z14">
        <v>0</v>
      </c>
      <c r="AA14">
        <v>0</v>
      </c>
      <c r="AB14">
        <v>0</v>
      </c>
      <c r="AC14">
        <v>0</v>
      </c>
      <c r="AD14">
        <v>8.3762000000000008</v>
      </c>
      <c r="AE14">
        <v>0</v>
      </c>
      <c r="AF14">
        <v>9.0630000000000006</v>
      </c>
      <c r="AG14">
        <v>42.822000000000003</v>
      </c>
      <c r="AH14">
        <v>0</v>
      </c>
      <c r="AI14">
        <v>0</v>
      </c>
      <c r="AJ14">
        <v>0</v>
      </c>
      <c r="AK14">
        <v>53.129100000000001</v>
      </c>
      <c r="AL14">
        <v>11.62</v>
      </c>
      <c r="AM14">
        <v>0</v>
      </c>
      <c r="AN14">
        <v>0.60233000000000003</v>
      </c>
      <c r="AO14">
        <v>6.9972000000000003</v>
      </c>
      <c r="AP14">
        <v>6.4050000000000002</v>
      </c>
      <c r="AQ14">
        <v>0</v>
      </c>
      <c r="AR14">
        <v>11.04</v>
      </c>
      <c r="AS14">
        <v>16.142399999999999</v>
      </c>
      <c r="AT14">
        <v>12.772791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78.984116</v>
      </c>
      <c r="BA14">
        <f t="shared" si="1"/>
        <v>1426.991272</v>
      </c>
      <c r="BB14">
        <v>11</v>
      </c>
      <c r="BD14">
        <v>6.48</v>
      </c>
      <c r="BE14">
        <v>1.92</v>
      </c>
      <c r="BF14">
        <v>2.25</v>
      </c>
      <c r="BG14">
        <v>1.79</v>
      </c>
      <c r="BH14">
        <v>6.3</v>
      </c>
      <c r="BI14">
        <v>0.96</v>
      </c>
      <c r="BJ14">
        <v>0.49</v>
      </c>
      <c r="BK14">
        <v>1.96</v>
      </c>
      <c r="BL14">
        <v>0</v>
      </c>
      <c r="BM14">
        <v>0.18</v>
      </c>
      <c r="BN14">
        <v>3.52</v>
      </c>
      <c r="BO14">
        <v>1.89</v>
      </c>
      <c r="BP14">
        <v>0.26</v>
      </c>
      <c r="BQ14">
        <v>2</v>
      </c>
      <c r="BR14">
        <v>2.1800000000000002</v>
      </c>
      <c r="BS14">
        <v>1.63</v>
      </c>
      <c r="BT14">
        <v>2.8932340000000001</v>
      </c>
      <c r="BU14">
        <v>1.3481259999999999</v>
      </c>
      <c r="BV14">
        <v>1.9795</v>
      </c>
      <c r="BW14">
        <v>1.9268540000000001</v>
      </c>
      <c r="BX14">
        <v>1.943438</v>
      </c>
      <c r="BY14">
        <v>2.69625</v>
      </c>
      <c r="BZ14">
        <v>1.333745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3.55905</v>
      </c>
      <c r="CK14">
        <v>1.849688</v>
      </c>
      <c r="CL14">
        <v>1.339218</v>
      </c>
      <c r="CM14">
        <v>3.5355379999999998</v>
      </c>
      <c r="CN14">
        <v>3.55905</v>
      </c>
      <c r="CO14">
        <v>4.3140000000000001</v>
      </c>
      <c r="CP14">
        <v>4.2765000000000004</v>
      </c>
      <c r="CQ14">
        <v>3.55905</v>
      </c>
      <c r="CR14">
        <v>0.32389499999999999</v>
      </c>
      <c r="CS14">
        <v>2.24878</v>
      </c>
      <c r="CT14">
        <v>0</v>
      </c>
      <c r="CU14">
        <v>0</v>
      </c>
      <c r="CV14">
        <v>0</v>
      </c>
      <c r="CW14">
        <v>2.4882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78.984116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253</v>
      </c>
      <c r="L15">
        <v>0</v>
      </c>
      <c r="M15">
        <v>47.195999999999998</v>
      </c>
      <c r="N15">
        <v>120.65625</v>
      </c>
      <c r="O15">
        <v>126.47812500000001</v>
      </c>
      <c r="P15">
        <v>125.587</v>
      </c>
      <c r="Q15">
        <v>0</v>
      </c>
      <c r="R15">
        <v>10.385315</v>
      </c>
      <c r="S15">
        <v>11.939745</v>
      </c>
      <c r="T15">
        <v>0</v>
      </c>
      <c r="U15">
        <v>327.375</v>
      </c>
      <c r="V15">
        <v>2</v>
      </c>
      <c r="W15">
        <v>29.378900000000002</v>
      </c>
      <c r="X15">
        <v>121.7908</v>
      </c>
      <c r="Y15">
        <v>0</v>
      </c>
      <c r="Z15">
        <v>0</v>
      </c>
      <c r="AA15">
        <v>0</v>
      </c>
      <c r="AB15">
        <v>0</v>
      </c>
      <c r="AC15">
        <v>0</v>
      </c>
      <c r="AD15">
        <v>8.3762000000000008</v>
      </c>
      <c r="AE15">
        <v>0</v>
      </c>
      <c r="AF15">
        <v>9.0630000000000006</v>
      </c>
      <c r="AG15">
        <v>42.822000000000003</v>
      </c>
      <c r="AH15">
        <v>0</v>
      </c>
      <c r="AI15">
        <v>0</v>
      </c>
      <c r="AJ15">
        <v>0</v>
      </c>
      <c r="AK15">
        <v>53.129100000000001</v>
      </c>
      <c r="AL15">
        <v>11.62</v>
      </c>
      <c r="AM15">
        <v>0</v>
      </c>
      <c r="AN15">
        <v>0.60233000000000003</v>
      </c>
      <c r="AO15">
        <v>6.9972000000000003</v>
      </c>
      <c r="AP15">
        <v>6.4050000000000002</v>
      </c>
      <c r="AQ15">
        <v>0</v>
      </c>
      <c r="AR15">
        <v>39.744</v>
      </c>
      <c r="AS15">
        <v>16.142399999999999</v>
      </c>
      <c r="AT15">
        <v>14.007999999999999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78.984116</v>
      </c>
      <c r="BA15">
        <f t="shared" si="1"/>
        <v>1463.6804809999999</v>
      </c>
      <c r="BB15">
        <v>12</v>
      </c>
      <c r="BD15">
        <v>6.48</v>
      </c>
      <c r="BE15">
        <v>1.92</v>
      </c>
      <c r="BF15">
        <v>2.25</v>
      </c>
      <c r="BG15">
        <v>1.79</v>
      </c>
      <c r="BH15">
        <v>6.3</v>
      </c>
      <c r="BI15">
        <v>0.96</v>
      </c>
      <c r="BJ15">
        <v>0.49</v>
      </c>
      <c r="BK15">
        <v>1.96</v>
      </c>
      <c r="BL15">
        <v>0</v>
      </c>
      <c r="BM15">
        <v>0.18</v>
      </c>
      <c r="BN15">
        <v>3.52</v>
      </c>
      <c r="BO15">
        <v>1.89</v>
      </c>
      <c r="BP15">
        <v>0.26</v>
      </c>
      <c r="BQ15">
        <v>2</v>
      </c>
      <c r="BR15">
        <v>2.1800000000000002</v>
      </c>
      <c r="BS15">
        <v>1.63</v>
      </c>
      <c r="BT15">
        <v>2.8932340000000001</v>
      </c>
      <c r="BU15">
        <v>1.3481259999999999</v>
      </c>
      <c r="BV15">
        <v>1.9795</v>
      </c>
      <c r="BW15">
        <v>1.9268540000000001</v>
      </c>
      <c r="BX15">
        <v>1.943438</v>
      </c>
      <c r="BY15">
        <v>2.69625</v>
      </c>
      <c r="BZ15">
        <v>1.333745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3.55905</v>
      </c>
      <c r="CK15">
        <v>1.849688</v>
      </c>
      <c r="CL15">
        <v>1.339218</v>
      </c>
      <c r="CM15">
        <v>3.5355379999999998</v>
      </c>
      <c r="CN15">
        <v>3.55905</v>
      </c>
      <c r="CO15">
        <v>4.3140000000000001</v>
      </c>
      <c r="CP15">
        <v>4.2765000000000004</v>
      </c>
      <c r="CQ15">
        <v>3.55905</v>
      </c>
      <c r="CR15">
        <v>0.32389499999999999</v>
      </c>
      <c r="CS15">
        <v>2.24878</v>
      </c>
      <c r="CT15">
        <v>0</v>
      </c>
      <c r="CU15">
        <v>0</v>
      </c>
      <c r="CV15">
        <v>0</v>
      </c>
      <c r="CW15">
        <v>2.4882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78.984116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253</v>
      </c>
      <c r="L16">
        <v>0</v>
      </c>
      <c r="M16">
        <v>47.195999999999998</v>
      </c>
      <c r="N16">
        <v>120.65625</v>
      </c>
      <c r="O16">
        <v>126.47812500000001</v>
      </c>
      <c r="P16">
        <v>125.587</v>
      </c>
      <c r="Q16">
        <v>0</v>
      </c>
      <c r="R16">
        <v>10.385315</v>
      </c>
      <c r="S16">
        <v>11.939745</v>
      </c>
      <c r="T16">
        <v>0</v>
      </c>
      <c r="U16">
        <v>333</v>
      </c>
      <c r="V16">
        <v>2</v>
      </c>
      <c r="W16">
        <v>29.378900000000002</v>
      </c>
      <c r="X16">
        <v>121.7908</v>
      </c>
      <c r="Y16">
        <v>0</v>
      </c>
      <c r="Z16">
        <v>0</v>
      </c>
      <c r="AA16">
        <v>0</v>
      </c>
      <c r="AB16">
        <v>0</v>
      </c>
      <c r="AC16">
        <v>0</v>
      </c>
      <c r="AD16">
        <v>8.3762000000000008</v>
      </c>
      <c r="AE16">
        <v>0</v>
      </c>
      <c r="AF16">
        <v>9.0630000000000006</v>
      </c>
      <c r="AG16">
        <v>42.822000000000003</v>
      </c>
      <c r="AH16">
        <v>0</v>
      </c>
      <c r="AI16">
        <v>0</v>
      </c>
      <c r="AJ16">
        <v>0</v>
      </c>
      <c r="AK16">
        <v>53.129100000000001</v>
      </c>
      <c r="AL16">
        <v>11.62</v>
      </c>
      <c r="AM16">
        <v>0</v>
      </c>
      <c r="AN16">
        <v>0.60233000000000003</v>
      </c>
      <c r="AO16">
        <v>6.9972000000000003</v>
      </c>
      <c r="AP16">
        <v>6.4050000000000002</v>
      </c>
      <c r="AQ16">
        <v>0</v>
      </c>
      <c r="AR16">
        <v>39.744</v>
      </c>
      <c r="AS16">
        <v>16.142399999999999</v>
      </c>
      <c r="AT16">
        <v>9.4667139999999996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78.984116</v>
      </c>
      <c r="BA16">
        <f t="shared" si="1"/>
        <v>1464.7641949999997</v>
      </c>
      <c r="BB16">
        <v>13</v>
      </c>
      <c r="BD16">
        <v>6.48</v>
      </c>
      <c r="BE16">
        <v>1.92</v>
      </c>
      <c r="BF16">
        <v>2.25</v>
      </c>
      <c r="BG16">
        <v>1.79</v>
      </c>
      <c r="BH16">
        <v>6.3</v>
      </c>
      <c r="BI16">
        <v>0.96</v>
      </c>
      <c r="BJ16">
        <v>0.49</v>
      </c>
      <c r="BK16">
        <v>1.96</v>
      </c>
      <c r="BL16">
        <v>0</v>
      </c>
      <c r="BM16">
        <v>0.18</v>
      </c>
      <c r="BN16">
        <v>3.52</v>
      </c>
      <c r="BO16">
        <v>1.89</v>
      </c>
      <c r="BP16">
        <v>0.26</v>
      </c>
      <c r="BQ16">
        <v>2</v>
      </c>
      <c r="BR16">
        <v>2.1800000000000002</v>
      </c>
      <c r="BS16">
        <v>1.63</v>
      </c>
      <c r="BT16">
        <v>2.8932340000000001</v>
      </c>
      <c r="BU16">
        <v>1.3481259999999999</v>
      </c>
      <c r="BV16">
        <v>1.9795</v>
      </c>
      <c r="BW16">
        <v>1.9268540000000001</v>
      </c>
      <c r="BX16">
        <v>1.943438</v>
      </c>
      <c r="BY16">
        <v>2.69625</v>
      </c>
      <c r="BZ16">
        <v>1.333745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3.55905</v>
      </c>
      <c r="CK16">
        <v>1.849688</v>
      </c>
      <c r="CL16">
        <v>1.339218</v>
      </c>
      <c r="CM16">
        <v>3.5355379999999998</v>
      </c>
      <c r="CN16">
        <v>3.55905</v>
      </c>
      <c r="CO16">
        <v>4.3140000000000001</v>
      </c>
      <c r="CP16">
        <v>4.2765000000000004</v>
      </c>
      <c r="CQ16">
        <v>3.55905</v>
      </c>
      <c r="CR16">
        <v>0.32389499999999999</v>
      </c>
      <c r="CS16">
        <v>2.24878</v>
      </c>
      <c r="CT16">
        <v>0</v>
      </c>
      <c r="CU16">
        <v>0</v>
      </c>
      <c r="CV16">
        <v>0</v>
      </c>
      <c r="CW16">
        <v>2.4882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78.984116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253</v>
      </c>
      <c r="L17">
        <v>0</v>
      </c>
      <c r="M17">
        <v>47.195999999999998</v>
      </c>
      <c r="N17">
        <v>120.65625</v>
      </c>
      <c r="O17">
        <v>126.47812500000001</v>
      </c>
      <c r="P17">
        <v>125.587</v>
      </c>
      <c r="Q17">
        <v>0</v>
      </c>
      <c r="R17">
        <v>10.385315</v>
      </c>
      <c r="S17">
        <v>11.939745</v>
      </c>
      <c r="T17">
        <v>0</v>
      </c>
      <c r="U17">
        <v>338.625</v>
      </c>
      <c r="V17">
        <v>2</v>
      </c>
      <c r="W17">
        <v>29.378900000000002</v>
      </c>
      <c r="X17">
        <v>121.7908</v>
      </c>
      <c r="Y17">
        <v>0</v>
      </c>
      <c r="Z17">
        <v>0</v>
      </c>
      <c r="AA17">
        <v>0</v>
      </c>
      <c r="AB17">
        <v>0</v>
      </c>
      <c r="AC17">
        <v>0</v>
      </c>
      <c r="AD17">
        <v>8.3762000000000008</v>
      </c>
      <c r="AE17">
        <v>0</v>
      </c>
      <c r="AF17">
        <v>9.0630000000000006</v>
      </c>
      <c r="AG17">
        <v>42.822000000000003</v>
      </c>
      <c r="AH17">
        <v>0</v>
      </c>
      <c r="AI17">
        <v>0</v>
      </c>
      <c r="AJ17">
        <v>0</v>
      </c>
      <c r="AK17">
        <v>53.129100000000001</v>
      </c>
      <c r="AL17">
        <v>11.62</v>
      </c>
      <c r="AM17">
        <v>0</v>
      </c>
      <c r="AN17">
        <v>0.60233000000000003</v>
      </c>
      <c r="AO17">
        <v>6.9972000000000003</v>
      </c>
      <c r="AP17">
        <v>6.4050000000000002</v>
      </c>
      <c r="AQ17">
        <v>0</v>
      </c>
      <c r="AR17">
        <v>11.04</v>
      </c>
      <c r="AS17">
        <v>24.617159999999998</v>
      </c>
      <c r="AT17">
        <v>14.9968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78.984116</v>
      </c>
      <c r="BA17">
        <f t="shared" si="1"/>
        <v>1455.6900409999998</v>
      </c>
      <c r="BB17">
        <v>14</v>
      </c>
      <c r="BD17">
        <v>6.48</v>
      </c>
      <c r="BE17">
        <v>1.92</v>
      </c>
      <c r="BF17">
        <v>2.25</v>
      </c>
      <c r="BG17">
        <v>1.79</v>
      </c>
      <c r="BH17">
        <v>6.3</v>
      </c>
      <c r="BI17">
        <v>0.96</v>
      </c>
      <c r="BJ17">
        <v>0.49</v>
      </c>
      <c r="BK17">
        <v>1.96</v>
      </c>
      <c r="BL17">
        <v>0</v>
      </c>
      <c r="BM17">
        <v>0.18</v>
      </c>
      <c r="BN17">
        <v>3.52</v>
      </c>
      <c r="BO17">
        <v>1.89</v>
      </c>
      <c r="BP17">
        <v>0.26</v>
      </c>
      <c r="BQ17">
        <v>2</v>
      </c>
      <c r="BR17">
        <v>2.1800000000000002</v>
      </c>
      <c r="BS17">
        <v>1.63</v>
      </c>
      <c r="BT17">
        <v>2.8932340000000001</v>
      </c>
      <c r="BU17">
        <v>1.3481259999999999</v>
      </c>
      <c r="BV17">
        <v>1.9795</v>
      </c>
      <c r="BW17">
        <v>1.9268540000000001</v>
      </c>
      <c r="BX17">
        <v>1.943438</v>
      </c>
      <c r="BY17">
        <v>2.69625</v>
      </c>
      <c r="BZ17">
        <v>1.333745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3.55905</v>
      </c>
      <c r="CK17">
        <v>1.849688</v>
      </c>
      <c r="CL17">
        <v>1.339218</v>
      </c>
      <c r="CM17">
        <v>3.5355379999999998</v>
      </c>
      <c r="CN17">
        <v>3.55905</v>
      </c>
      <c r="CO17">
        <v>4.3140000000000001</v>
      </c>
      <c r="CP17">
        <v>4.2765000000000004</v>
      </c>
      <c r="CQ17">
        <v>3.55905</v>
      </c>
      <c r="CR17">
        <v>0.32389499999999999</v>
      </c>
      <c r="CS17">
        <v>2.24878</v>
      </c>
      <c r="CT17">
        <v>0</v>
      </c>
      <c r="CU17">
        <v>0</v>
      </c>
      <c r="CV17">
        <v>0</v>
      </c>
      <c r="CW17">
        <v>2.4882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78.984116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253</v>
      </c>
      <c r="L18">
        <v>0</v>
      </c>
      <c r="M18">
        <v>47.195999999999998</v>
      </c>
      <c r="N18">
        <v>120.65625</v>
      </c>
      <c r="O18">
        <v>126.47812500000001</v>
      </c>
      <c r="P18">
        <v>125.587</v>
      </c>
      <c r="Q18">
        <v>0</v>
      </c>
      <c r="R18">
        <v>10.385315</v>
      </c>
      <c r="S18">
        <v>11.939745</v>
      </c>
      <c r="T18">
        <v>0</v>
      </c>
      <c r="U18">
        <v>344.25</v>
      </c>
      <c r="V18">
        <v>2</v>
      </c>
      <c r="W18">
        <v>29.378900000000002</v>
      </c>
      <c r="X18">
        <v>121.7908</v>
      </c>
      <c r="Y18">
        <v>0</v>
      </c>
      <c r="Z18">
        <v>0</v>
      </c>
      <c r="AA18">
        <v>0</v>
      </c>
      <c r="AB18">
        <v>0</v>
      </c>
      <c r="AC18">
        <v>0</v>
      </c>
      <c r="AD18">
        <v>8.3762000000000008</v>
      </c>
      <c r="AE18">
        <v>0</v>
      </c>
      <c r="AF18">
        <v>9.0630000000000006</v>
      </c>
      <c r="AG18">
        <v>42.822000000000003</v>
      </c>
      <c r="AH18">
        <v>0</v>
      </c>
      <c r="AI18">
        <v>0</v>
      </c>
      <c r="AJ18">
        <v>0</v>
      </c>
      <c r="AK18">
        <v>53.129100000000001</v>
      </c>
      <c r="AL18">
        <v>11.62</v>
      </c>
      <c r="AM18">
        <v>0</v>
      </c>
      <c r="AN18">
        <v>0.60233000000000003</v>
      </c>
      <c r="AO18">
        <v>6.9972000000000003</v>
      </c>
      <c r="AP18">
        <v>6.4050000000000002</v>
      </c>
      <c r="AQ18">
        <v>0</v>
      </c>
      <c r="AR18">
        <v>11.04</v>
      </c>
      <c r="AS18">
        <v>24.617159999999998</v>
      </c>
      <c r="AT18">
        <v>14.9968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78.984116</v>
      </c>
      <c r="BA18">
        <f t="shared" si="1"/>
        <v>1461.3150409999998</v>
      </c>
      <c r="BB18">
        <v>15</v>
      </c>
      <c r="BD18">
        <v>6.48</v>
      </c>
      <c r="BE18">
        <v>1.92</v>
      </c>
      <c r="BF18">
        <v>2.25</v>
      </c>
      <c r="BG18">
        <v>1.79</v>
      </c>
      <c r="BH18">
        <v>6.3</v>
      </c>
      <c r="BI18">
        <v>0.96</v>
      </c>
      <c r="BJ18">
        <v>0.49</v>
      </c>
      <c r="BK18">
        <v>1.96</v>
      </c>
      <c r="BL18">
        <v>0</v>
      </c>
      <c r="BM18">
        <v>0.18</v>
      </c>
      <c r="BN18">
        <v>3.52</v>
      </c>
      <c r="BO18">
        <v>1.89</v>
      </c>
      <c r="BP18">
        <v>0.26</v>
      </c>
      <c r="BQ18">
        <v>2</v>
      </c>
      <c r="BR18">
        <v>2.1800000000000002</v>
      </c>
      <c r="BS18">
        <v>1.63</v>
      </c>
      <c r="BT18">
        <v>2.8932340000000001</v>
      </c>
      <c r="BU18">
        <v>1.3481259999999999</v>
      </c>
      <c r="BV18">
        <v>1.9795</v>
      </c>
      <c r="BW18">
        <v>1.9268540000000001</v>
      </c>
      <c r="BX18">
        <v>1.943438</v>
      </c>
      <c r="BY18">
        <v>2.69625</v>
      </c>
      <c r="BZ18">
        <v>1.333745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3.55905</v>
      </c>
      <c r="CK18">
        <v>1.849688</v>
      </c>
      <c r="CL18">
        <v>1.339218</v>
      </c>
      <c r="CM18">
        <v>3.5355379999999998</v>
      </c>
      <c r="CN18">
        <v>3.55905</v>
      </c>
      <c r="CO18">
        <v>4.3140000000000001</v>
      </c>
      <c r="CP18">
        <v>4.2765000000000004</v>
      </c>
      <c r="CQ18">
        <v>3.55905</v>
      </c>
      <c r="CR18">
        <v>0.32389499999999999</v>
      </c>
      <c r="CS18">
        <v>2.24878</v>
      </c>
      <c r="CT18">
        <v>0</v>
      </c>
      <c r="CU18">
        <v>0</v>
      </c>
      <c r="CV18">
        <v>0</v>
      </c>
      <c r="CW18">
        <v>2.4882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78.984116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253</v>
      </c>
      <c r="L19">
        <v>0</v>
      </c>
      <c r="M19">
        <v>47.195999999999998</v>
      </c>
      <c r="N19">
        <v>120.65625</v>
      </c>
      <c r="O19">
        <v>126.47812500000001</v>
      </c>
      <c r="P19">
        <v>125.587</v>
      </c>
      <c r="Q19">
        <v>0</v>
      </c>
      <c r="R19">
        <v>10.385315</v>
      </c>
      <c r="S19">
        <v>11.939745</v>
      </c>
      <c r="T19">
        <v>0</v>
      </c>
      <c r="U19">
        <v>348.97500000000002</v>
      </c>
      <c r="V19">
        <v>2</v>
      </c>
      <c r="W19">
        <v>29.378900000000002</v>
      </c>
      <c r="X19">
        <v>121.7908</v>
      </c>
      <c r="Y19">
        <v>0</v>
      </c>
      <c r="Z19">
        <v>0</v>
      </c>
      <c r="AA19">
        <v>0</v>
      </c>
      <c r="AB19">
        <v>0</v>
      </c>
      <c r="AC19">
        <v>0</v>
      </c>
      <c r="AD19">
        <v>8.3762000000000008</v>
      </c>
      <c r="AE19">
        <v>0</v>
      </c>
      <c r="AF19">
        <v>9.0630000000000006</v>
      </c>
      <c r="AG19">
        <v>42.822000000000003</v>
      </c>
      <c r="AH19">
        <v>0</v>
      </c>
      <c r="AI19">
        <v>0</v>
      </c>
      <c r="AJ19">
        <v>0</v>
      </c>
      <c r="AK19">
        <v>53.129100000000001</v>
      </c>
      <c r="AL19">
        <v>11.62</v>
      </c>
      <c r="AM19">
        <v>0</v>
      </c>
      <c r="AN19">
        <v>0.60233000000000003</v>
      </c>
      <c r="AO19">
        <v>6.9972000000000003</v>
      </c>
      <c r="AP19">
        <v>6.4050000000000002</v>
      </c>
      <c r="AQ19">
        <v>0</v>
      </c>
      <c r="AR19">
        <v>11.04</v>
      </c>
      <c r="AS19">
        <v>24.617159999999998</v>
      </c>
      <c r="AT19">
        <v>14.9968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78.984116</v>
      </c>
      <c r="BA19">
        <f t="shared" si="1"/>
        <v>1466.0400409999997</v>
      </c>
      <c r="BB19">
        <v>16</v>
      </c>
      <c r="BD19">
        <v>6.48</v>
      </c>
      <c r="BE19">
        <v>1.92</v>
      </c>
      <c r="BF19">
        <v>2.25</v>
      </c>
      <c r="BG19">
        <v>1.79</v>
      </c>
      <c r="BH19">
        <v>6.3</v>
      </c>
      <c r="BI19">
        <v>0.96</v>
      </c>
      <c r="BJ19">
        <v>0.49</v>
      </c>
      <c r="BK19">
        <v>1.96</v>
      </c>
      <c r="BL19">
        <v>0</v>
      </c>
      <c r="BM19">
        <v>0.18</v>
      </c>
      <c r="BN19">
        <v>3.52</v>
      </c>
      <c r="BO19">
        <v>1.89</v>
      </c>
      <c r="BP19">
        <v>0.26</v>
      </c>
      <c r="BQ19">
        <v>2</v>
      </c>
      <c r="BR19">
        <v>2.1800000000000002</v>
      </c>
      <c r="BS19">
        <v>1.63</v>
      </c>
      <c r="BT19">
        <v>2.8932340000000001</v>
      </c>
      <c r="BU19">
        <v>1.3481259999999999</v>
      </c>
      <c r="BV19">
        <v>1.9795</v>
      </c>
      <c r="BW19">
        <v>1.9268540000000001</v>
      </c>
      <c r="BX19">
        <v>1.943438</v>
      </c>
      <c r="BY19">
        <v>2.69625</v>
      </c>
      <c r="BZ19">
        <v>1.333745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3.55905</v>
      </c>
      <c r="CK19">
        <v>1.849688</v>
      </c>
      <c r="CL19">
        <v>1.339218</v>
      </c>
      <c r="CM19">
        <v>3.5355379999999998</v>
      </c>
      <c r="CN19">
        <v>3.55905</v>
      </c>
      <c r="CO19">
        <v>4.3140000000000001</v>
      </c>
      <c r="CP19">
        <v>4.2765000000000004</v>
      </c>
      <c r="CQ19">
        <v>3.55905</v>
      </c>
      <c r="CR19">
        <v>0.32389499999999999</v>
      </c>
      <c r="CS19">
        <v>2.24878</v>
      </c>
      <c r="CT19">
        <v>0</v>
      </c>
      <c r="CU19">
        <v>0</v>
      </c>
      <c r="CV19">
        <v>0</v>
      </c>
      <c r="CW19">
        <v>2.4882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78.984116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253</v>
      </c>
      <c r="L20">
        <v>0</v>
      </c>
      <c r="M20">
        <v>47.195999999999998</v>
      </c>
      <c r="N20">
        <v>120.65625</v>
      </c>
      <c r="O20">
        <v>126.47812500000001</v>
      </c>
      <c r="P20">
        <v>125.587</v>
      </c>
      <c r="Q20">
        <v>0</v>
      </c>
      <c r="R20">
        <v>10.385315</v>
      </c>
      <c r="S20">
        <v>11.939745</v>
      </c>
      <c r="T20">
        <v>0</v>
      </c>
      <c r="U20">
        <v>348.97500000000002</v>
      </c>
      <c r="V20">
        <v>2</v>
      </c>
      <c r="W20">
        <v>29.378900000000002</v>
      </c>
      <c r="X20">
        <v>121.7908</v>
      </c>
      <c r="Y20">
        <v>0</v>
      </c>
      <c r="Z20">
        <v>0</v>
      </c>
      <c r="AA20">
        <v>0</v>
      </c>
      <c r="AB20">
        <v>0</v>
      </c>
      <c r="AC20">
        <v>0</v>
      </c>
      <c r="AD20">
        <v>8.3762000000000008</v>
      </c>
      <c r="AE20">
        <v>0</v>
      </c>
      <c r="AF20">
        <v>9.0630000000000006</v>
      </c>
      <c r="AG20">
        <v>42.822000000000003</v>
      </c>
      <c r="AH20">
        <v>0</v>
      </c>
      <c r="AI20">
        <v>0</v>
      </c>
      <c r="AJ20">
        <v>0</v>
      </c>
      <c r="AK20">
        <v>53.129100000000001</v>
      </c>
      <c r="AL20">
        <v>11.62</v>
      </c>
      <c r="AM20">
        <v>0</v>
      </c>
      <c r="AN20">
        <v>0.60233000000000003</v>
      </c>
      <c r="AO20">
        <v>6.9972000000000003</v>
      </c>
      <c r="AP20">
        <v>6.4050000000000002</v>
      </c>
      <c r="AQ20">
        <v>0</v>
      </c>
      <c r="AR20">
        <v>11.04</v>
      </c>
      <c r="AS20">
        <v>24.617159999999998</v>
      </c>
      <c r="AT20">
        <v>14.681361000000001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78.984116</v>
      </c>
      <c r="BA20">
        <f t="shared" si="1"/>
        <v>1465.7246019999998</v>
      </c>
      <c r="BB20">
        <v>17</v>
      </c>
      <c r="BD20">
        <v>6.48</v>
      </c>
      <c r="BE20">
        <v>1.92</v>
      </c>
      <c r="BF20">
        <v>2.25</v>
      </c>
      <c r="BG20">
        <v>1.79</v>
      </c>
      <c r="BH20">
        <v>6.3</v>
      </c>
      <c r="BI20">
        <v>0.96</v>
      </c>
      <c r="BJ20">
        <v>0.49</v>
      </c>
      <c r="BK20">
        <v>1.96</v>
      </c>
      <c r="BL20">
        <v>0</v>
      </c>
      <c r="BM20">
        <v>0.18</v>
      </c>
      <c r="BN20">
        <v>3.52</v>
      </c>
      <c r="BO20">
        <v>1.89</v>
      </c>
      <c r="BP20">
        <v>0.26</v>
      </c>
      <c r="BQ20">
        <v>2</v>
      </c>
      <c r="BR20">
        <v>2.1800000000000002</v>
      </c>
      <c r="BS20">
        <v>1.63</v>
      </c>
      <c r="BT20">
        <v>2.8932340000000001</v>
      </c>
      <c r="BU20">
        <v>1.3481259999999999</v>
      </c>
      <c r="BV20">
        <v>1.9795</v>
      </c>
      <c r="BW20">
        <v>1.9268540000000001</v>
      </c>
      <c r="BX20">
        <v>1.943438</v>
      </c>
      <c r="BY20">
        <v>2.69625</v>
      </c>
      <c r="BZ20">
        <v>1.333745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3.55905</v>
      </c>
      <c r="CK20">
        <v>1.849688</v>
      </c>
      <c r="CL20">
        <v>1.339218</v>
      </c>
      <c r="CM20">
        <v>3.5355379999999998</v>
      </c>
      <c r="CN20">
        <v>3.55905</v>
      </c>
      <c r="CO20">
        <v>4.3140000000000001</v>
      </c>
      <c r="CP20">
        <v>4.2765000000000004</v>
      </c>
      <c r="CQ20">
        <v>3.55905</v>
      </c>
      <c r="CR20">
        <v>0.32389499999999999</v>
      </c>
      <c r="CS20">
        <v>2.24878</v>
      </c>
      <c r="CT20">
        <v>0</v>
      </c>
      <c r="CU20">
        <v>0</v>
      </c>
      <c r="CV20">
        <v>0</v>
      </c>
      <c r="CW20">
        <v>2.4882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78.984116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253</v>
      </c>
      <c r="L21">
        <v>0</v>
      </c>
      <c r="M21">
        <v>47.195999999999998</v>
      </c>
      <c r="N21">
        <v>120.65625</v>
      </c>
      <c r="O21">
        <v>126.47812500000001</v>
      </c>
      <c r="P21">
        <v>125.587</v>
      </c>
      <c r="Q21">
        <v>0</v>
      </c>
      <c r="R21">
        <v>10.385315</v>
      </c>
      <c r="S21">
        <v>11.939745</v>
      </c>
      <c r="T21">
        <v>0</v>
      </c>
      <c r="U21">
        <v>348.97500000000002</v>
      </c>
      <c r="V21">
        <v>2</v>
      </c>
      <c r="W21">
        <v>37.164499999999997</v>
      </c>
      <c r="X21">
        <v>145.28905599999999</v>
      </c>
      <c r="Y21">
        <v>0</v>
      </c>
      <c r="Z21">
        <v>0</v>
      </c>
      <c r="AA21">
        <v>0</v>
      </c>
      <c r="AB21">
        <v>0</v>
      </c>
      <c r="AC21">
        <v>0</v>
      </c>
      <c r="AD21">
        <v>8.3762000000000008</v>
      </c>
      <c r="AE21">
        <v>0</v>
      </c>
      <c r="AF21">
        <v>9.0630000000000006</v>
      </c>
      <c r="AG21">
        <v>42.822000000000003</v>
      </c>
      <c r="AH21">
        <v>0</v>
      </c>
      <c r="AI21">
        <v>0</v>
      </c>
      <c r="AJ21">
        <v>0</v>
      </c>
      <c r="AK21">
        <v>53.129100000000001</v>
      </c>
      <c r="AL21">
        <v>11.62</v>
      </c>
      <c r="AM21">
        <v>0</v>
      </c>
      <c r="AN21">
        <v>0.60233000000000003</v>
      </c>
      <c r="AO21">
        <v>6.9972000000000003</v>
      </c>
      <c r="AP21">
        <v>6.4050000000000002</v>
      </c>
      <c r="AQ21">
        <v>0</v>
      </c>
      <c r="AR21">
        <v>16.559999999999999</v>
      </c>
      <c r="AS21">
        <v>16.142399999999999</v>
      </c>
      <c r="AT21">
        <v>14.9968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78.964116000000004</v>
      </c>
      <c r="BA21">
        <f t="shared" si="1"/>
        <v>1494.3491370000002</v>
      </c>
      <c r="BB21">
        <v>18</v>
      </c>
      <c r="BD21">
        <v>6.48</v>
      </c>
      <c r="BE21">
        <v>1.92</v>
      </c>
      <c r="BF21">
        <v>2.25</v>
      </c>
      <c r="BG21">
        <v>1.79</v>
      </c>
      <c r="BH21">
        <v>6.3</v>
      </c>
      <c r="BI21">
        <v>0.96</v>
      </c>
      <c r="BJ21">
        <v>0.47</v>
      </c>
      <c r="BK21">
        <v>1.96</v>
      </c>
      <c r="BL21">
        <v>0</v>
      </c>
      <c r="BM21">
        <v>0.18</v>
      </c>
      <c r="BN21">
        <v>3.52</v>
      </c>
      <c r="BO21">
        <v>1.89</v>
      </c>
      <c r="BP21">
        <v>0.26</v>
      </c>
      <c r="BQ21">
        <v>2</v>
      </c>
      <c r="BR21">
        <v>2.1800000000000002</v>
      </c>
      <c r="BS21">
        <v>1.63</v>
      </c>
      <c r="BT21">
        <v>2.8932340000000001</v>
      </c>
      <c r="BU21">
        <v>1.3481259999999999</v>
      </c>
      <c r="BV21">
        <v>1.9795</v>
      </c>
      <c r="BW21">
        <v>1.9268540000000001</v>
      </c>
      <c r="BX21">
        <v>1.943438</v>
      </c>
      <c r="BY21">
        <v>2.69625</v>
      </c>
      <c r="BZ21">
        <v>1.333745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3.55905</v>
      </c>
      <c r="CK21">
        <v>1.849688</v>
      </c>
      <c r="CL21">
        <v>1.339218</v>
      </c>
      <c r="CM21">
        <v>3.5355379999999998</v>
      </c>
      <c r="CN21">
        <v>3.55905</v>
      </c>
      <c r="CO21">
        <v>4.3140000000000001</v>
      </c>
      <c r="CP21">
        <v>4.2765000000000004</v>
      </c>
      <c r="CQ21">
        <v>3.55905</v>
      </c>
      <c r="CR21">
        <v>0.32389499999999999</v>
      </c>
      <c r="CS21">
        <v>2.24878</v>
      </c>
      <c r="CT21">
        <v>0</v>
      </c>
      <c r="CU21">
        <v>0</v>
      </c>
      <c r="CV21">
        <v>0</v>
      </c>
      <c r="CW21">
        <v>2.4882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78.964116000000004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253</v>
      </c>
      <c r="L22">
        <v>0</v>
      </c>
      <c r="M22">
        <v>47.195999999999998</v>
      </c>
      <c r="N22">
        <v>120.65625</v>
      </c>
      <c r="O22">
        <v>126.47812500000001</v>
      </c>
      <c r="P22">
        <v>125.587</v>
      </c>
      <c r="Q22">
        <v>0</v>
      </c>
      <c r="R22">
        <v>10.385315</v>
      </c>
      <c r="S22">
        <v>11.939745</v>
      </c>
      <c r="T22">
        <v>0</v>
      </c>
      <c r="U22">
        <v>348.97500000000002</v>
      </c>
      <c r="V22">
        <v>2</v>
      </c>
      <c r="W22">
        <v>46.399079999999998</v>
      </c>
      <c r="X22">
        <v>147.26089999999999</v>
      </c>
      <c r="Y22">
        <v>0</v>
      </c>
      <c r="Z22">
        <v>0</v>
      </c>
      <c r="AA22">
        <v>0</v>
      </c>
      <c r="AB22">
        <v>0</v>
      </c>
      <c r="AC22">
        <v>0</v>
      </c>
      <c r="AD22">
        <v>8.3762000000000008</v>
      </c>
      <c r="AE22">
        <v>0</v>
      </c>
      <c r="AF22">
        <v>9.0630000000000006</v>
      </c>
      <c r="AG22">
        <v>42.822000000000003</v>
      </c>
      <c r="AH22">
        <v>9.67</v>
      </c>
      <c r="AI22">
        <v>0</v>
      </c>
      <c r="AJ22">
        <v>0</v>
      </c>
      <c r="AK22">
        <v>53.129100000000001</v>
      </c>
      <c r="AL22">
        <v>11.62</v>
      </c>
      <c r="AM22">
        <v>0</v>
      </c>
      <c r="AN22">
        <v>0.60233000000000003</v>
      </c>
      <c r="AO22">
        <v>6.9972000000000003</v>
      </c>
      <c r="AP22">
        <v>6.4050000000000002</v>
      </c>
      <c r="AQ22">
        <v>0</v>
      </c>
      <c r="AR22">
        <v>16.559999999999999</v>
      </c>
      <c r="AS22">
        <v>16.142399999999999</v>
      </c>
      <c r="AT22">
        <v>14.9968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79.017316000000008</v>
      </c>
      <c r="BA22">
        <f t="shared" si="1"/>
        <v>1515.2787609999996</v>
      </c>
      <c r="BB22">
        <v>19</v>
      </c>
      <c r="BD22">
        <v>6.48</v>
      </c>
      <c r="BE22">
        <v>1.92</v>
      </c>
      <c r="BF22">
        <v>2.25</v>
      </c>
      <c r="BG22">
        <v>1.79</v>
      </c>
      <c r="BH22">
        <v>6.3</v>
      </c>
      <c r="BI22">
        <v>0.96</v>
      </c>
      <c r="BJ22">
        <v>0.47</v>
      </c>
      <c r="BK22">
        <v>1.96</v>
      </c>
      <c r="BL22">
        <v>0</v>
      </c>
      <c r="BM22">
        <v>0.18</v>
      </c>
      <c r="BN22">
        <v>3.52</v>
      </c>
      <c r="BO22">
        <v>1.89</v>
      </c>
      <c r="BP22">
        <v>0.26</v>
      </c>
      <c r="BQ22">
        <v>2</v>
      </c>
      <c r="BR22">
        <v>2.1800000000000002</v>
      </c>
      <c r="BS22">
        <v>1.63</v>
      </c>
      <c r="BT22">
        <v>2.8932340000000001</v>
      </c>
      <c r="BU22">
        <v>1.3481259999999999</v>
      </c>
      <c r="BV22">
        <v>1.9795</v>
      </c>
      <c r="BW22">
        <v>1.9268540000000001</v>
      </c>
      <c r="BX22">
        <v>1.943438</v>
      </c>
      <c r="BY22">
        <v>2.69625</v>
      </c>
      <c r="BZ22">
        <v>1.333745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3.55905</v>
      </c>
      <c r="CK22">
        <v>1.849688</v>
      </c>
      <c r="CL22">
        <v>1.339218</v>
      </c>
      <c r="CM22">
        <v>3.5355379999999998</v>
      </c>
      <c r="CN22">
        <v>3.55905</v>
      </c>
      <c r="CO22">
        <v>4.3140000000000001</v>
      </c>
      <c r="CP22">
        <v>4.2765000000000004</v>
      </c>
      <c r="CQ22">
        <v>3.55905</v>
      </c>
      <c r="CR22">
        <v>0.32389499999999999</v>
      </c>
      <c r="CS22">
        <v>2.24878</v>
      </c>
      <c r="CT22">
        <v>0</v>
      </c>
      <c r="CU22">
        <v>0</v>
      </c>
      <c r="CV22">
        <v>5.3199999999999997E-2</v>
      </c>
      <c r="CW22">
        <v>2.4882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79.017316000000008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253</v>
      </c>
      <c r="L23">
        <v>0</v>
      </c>
      <c r="M23">
        <v>47.195999999999998</v>
      </c>
      <c r="N23">
        <v>120.65625</v>
      </c>
      <c r="O23">
        <v>126.47812500000001</v>
      </c>
      <c r="P23">
        <v>125.587</v>
      </c>
      <c r="Q23">
        <v>0</v>
      </c>
      <c r="R23">
        <v>8.3393800000000002</v>
      </c>
      <c r="S23">
        <v>9.6158950000000001</v>
      </c>
      <c r="T23">
        <v>0</v>
      </c>
      <c r="U23">
        <v>348.97500000000002</v>
      </c>
      <c r="V23">
        <v>6.6075999999999997</v>
      </c>
      <c r="W23">
        <v>46.399079999999998</v>
      </c>
      <c r="X23">
        <v>147.26089999999999</v>
      </c>
      <c r="Y23">
        <v>0</v>
      </c>
      <c r="Z23">
        <v>0</v>
      </c>
      <c r="AA23">
        <v>0</v>
      </c>
      <c r="AB23">
        <v>0</v>
      </c>
      <c r="AC23">
        <v>0</v>
      </c>
      <c r="AD23">
        <v>8.3762000000000008</v>
      </c>
      <c r="AE23">
        <v>0</v>
      </c>
      <c r="AF23">
        <v>9.0630000000000006</v>
      </c>
      <c r="AG23">
        <v>42.822000000000003</v>
      </c>
      <c r="AH23">
        <v>19.34</v>
      </c>
      <c r="AI23">
        <v>0</v>
      </c>
      <c r="AJ23">
        <v>0</v>
      </c>
      <c r="AK23">
        <v>53.129100000000001</v>
      </c>
      <c r="AL23">
        <v>11.62</v>
      </c>
      <c r="AM23">
        <v>0</v>
      </c>
      <c r="AN23">
        <v>0.60233000000000003</v>
      </c>
      <c r="AO23">
        <v>6.9972000000000003</v>
      </c>
      <c r="AP23">
        <v>6.4050000000000002</v>
      </c>
      <c r="AQ23">
        <v>0</v>
      </c>
      <c r="AR23">
        <v>16.559999999999999</v>
      </c>
      <c r="AS23">
        <v>16.142399999999999</v>
      </c>
      <c r="AT23">
        <v>14.690294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79.068616000000006</v>
      </c>
      <c r="BA23">
        <f t="shared" si="1"/>
        <v>1524.93137</v>
      </c>
      <c r="BB23">
        <v>20</v>
      </c>
      <c r="BD23">
        <v>6.48</v>
      </c>
      <c r="BE23">
        <v>1.92</v>
      </c>
      <c r="BF23">
        <v>2.25</v>
      </c>
      <c r="BG23">
        <v>1.79</v>
      </c>
      <c r="BH23">
        <v>6.3</v>
      </c>
      <c r="BI23">
        <v>0.96</v>
      </c>
      <c r="BJ23">
        <v>0.47</v>
      </c>
      <c r="BK23">
        <v>1.96</v>
      </c>
      <c r="BL23">
        <v>0</v>
      </c>
      <c r="BM23">
        <v>0.18</v>
      </c>
      <c r="BN23">
        <v>3.52</v>
      </c>
      <c r="BO23">
        <v>1.89</v>
      </c>
      <c r="BP23">
        <v>0.26</v>
      </c>
      <c r="BQ23">
        <v>2</v>
      </c>
      <c r="BR23">
        <v>2.1800000000000002</v>
      </c>
      <c r="BS23">
        <v>1.63</v>
      </c>
      <c r="BT23">
        <v>2.8932340000000001</v>
      </c>
      <c r="BU23">
        <v>1.3481259999999999</v>
      </c>
      <c r="BV23">
        <v>1.9795</v>
      </c>
      <c r="BW23">
        <v>1.9268540000000001</v>
      </c>
      <c r="BX23">
        <v>1.943438</v>
      </c>
      <c r="BY23">
        <v>2.69625</v>
      </c>
      <c r="BZ23">
        <v>1.333745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3.55905</v>
      </c>
      <c r="CK23">
        <v>1.849688</v>
      </c>
      <c r="CL23">
        <v>1.339218</v>
      </c>
      <c r="CM23">
        <v>3.5355379999999998</v>
      </c>
      <c r="CN23">
        <v>3.55905</v>
      </c>
      <c r="CO23">
        <v>4.3140000000000001</v>
      </c>
      <c r="CP23">
        <v>4.2765000000000004</v>
      </c>
      <c r="CQ23">
        <v>3.55905</v>
      </c>
      <c r="CR23">
        <v>0.32389499999999999</v>
      </c>
      <c r="CS23">
        <v>2.24878</v>
      </c>
      <c r="CT23">
        <v>0</v>
      </c>
      <c r="CU23">
        <v>0</v>
      </c>
      <c r="CV23">
        <v>0.1045</v>
      </c>
      <c r="CW23">
        <v>2.4882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79.068616000000006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253</v>
      </c>
      <c r="L24">
        <v>0</v>
      </c>
      <c r="M24">
        <v>47.195999999999998</v>
      </c>
      <c r="N24">
        <v>120.65625</v>
      </c>
      <c r="O24">
        <v>126.47812500000001</v>
      </c>
      <c r="P24">
        <v>125.587</v>
      </c>
      <c r="Q24">
        <v>0</v>
      </c>
      <c r="R24">
        <v>9.9885070000000002</v>
      </c>
      <c r="S24">
        <v>12.172713999999999</v>
      </c>
      <c r="T24">
        <v>0</v>
      </c>
      <c r="U24">
        <v>348.97500000000002</v>
      </c>
      <c r="V24">
        <v>6.6075999999999997</v>
      </c>
      <c r="W24">
        <v>46.399079999999998</v>
      </c>
      <c r="X24">
        <v>147.26089999999999</v>
      </c>
      <c r="Y24">
        <v>0</v>
      </c>
      <c r="Z24">
        <v>0</v>
      </c>
      <c r="AA24">
        <v>0</v>
      </c>
      <c r="AB24">
        <v>0</v>
      </c>
      <c r="AC24">
        <v>0</v>
      </c>
      <c r="AD24">
        <v>8.3762000000000008</v>
      </c>
      <c r="AE24">
        <v>15.756</v>
      </c>
      <c r="AF24">
        <v>9.0630000000000006</v>
      </c>
      <c r="AG24">
        <v>42.822000000000003</v>
      </c>
      <c r="AH24">
        <v>38.68</v>
      </c>
      <c r="AI24">
        <v>0</v>
      </c>
      <c r="AJ24">
        <v>0</v>
      </c>
      <c r="AK24">
        <v>53.129100000000001</v>
      </c>
      <c r="AL24">
        <v>11.62</v>
      </c>
      <c r="AM24">
        <v>0</v>
      </c>
      <c r="AN24">
        <v>0.60233000000000003</v>
      </c>
      <c r="AO24">
        <v>6.9972000000000003</v>
      </c>
      <c r="AP24">
        <v>6.4050000000000002</v>
      </c>
      <c r="AQ24">
        <v>16.055</v>
      </c>
      <c r="AR24">
        <v>16.559999999999999</v>
      </c>
      <c r="AS24">
        <v>16.142399999999999</v>
      </c>
      <c r="AT24">
        <v>14.9968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79.450316000000001</v>
      </c>
      <c r="BA24">
        <f t="shared" si="1"/>
        <v>1580.9765219999999</v>
      </c>
      <c r="BB24">
        <v>21</v>
      </c>
      <c r="BD24">
        <v>6.48</v>
      </c>
      <c r="BE24">
        <v>1.92</v>
      </c>
      <c r="BF24">
        <v>2.25</v>
      </c>
      <c r="BG24">
        <v>1.79</v>
      </c>
      <c r="BH24">
        <v>6.3</v>
      </c>
      <c r="BI24">
        <v>0.96</v>
      </c>
      <c r="BJ24">
        <v>0.47</v>
      </c>
      <c r="BK24">
        <v>1.96</v>
      </c>
      <c r="BL24">
        <v>0</v>
      </c>
      <c r="BM24">
        <v>0.18</v>
      </c>
      <c r="BN24">
        <v>3.52</v>
      </c>
      <c r="BO24">
        <v>1.89</v>
      </c>
      <c r="BP24">
        <v>0.26</v>
      </c>
      <c r="BQ24">
        <v>2</v>
      </c>
      <c r="BR24">
        <v>2.1800000000000002</v>
      </c>
      <c r="BS24">
        <v>1.63</v>
      </c>
      <c r="BT24">
        <v>2.8932340000000001</v>
      </c>
      <c r="BU24">
        <v>1.3481259999999999</v>
      </c>
      <c r="BV24">
        <v>1.9795</v>
      </c>
      <c r="BW24">
        <v>1.9268540000000001</v>
      </c>
      <c r="BX24">
        <v>1.943438</v>
      </c>
      <c r="BY24">
        <v>2.69625</v>
      </c>
      <c r="BZ24">
        <v>1.333745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3.55905</v>
      </c>
      <c r="CK24">
        <v>1.849688</v>
      </c>
      <c r="CL24">
        <v>1.339218</v>
      </c>
      <c r="CM24">
        <v>3.5355379999999998</v>
      </c>
      <c r="CN24">
        <v>3.55905</v>
      </c>
      <c r="CO24">
        <v>4.3140000000000001</v>
      </c>
      <c r="CP24">
        <v>4.2765000000000004</v>
      </c>
      <c r="CQ24">
        <v>3.55905</v>
      </c>
      <c r="CR24">
        <v>0.32389499999999999</v>
      </c>
      <c r="CS24">
        <v>2.24878</v>
      </c>
      <c r="CT24">
        <v>0</v>
      </c>
      <c r="CU24">
        <v>0.2772</v>
      </c>
      <c r="CV24">
        <v>0.20899999999999999</v>
      </c>
      <c r="CW24">
        <v>2.4882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79.450316000000001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253</v>
      </c>
      <c r="L25">
        <v>0</v>
      </c>
      <c r="M25">
        <v>47.195999999999998</v>
      </c>
      <c r="N25">
        <v>120.65625</v>
      </c>
      <c r="O25">
        <v>126.47812500000001</v>
      </c>
      <c r="P25">
        <v>125.587</v>
      </c>
      <c r="Q25">
        <v>0</v>
      </c>
      <c r="R25">
        <v>14.690200000000001</v>
      </c>
      <c r="S25">
        <v>18.2789</v>
      </c>
      <c r="T25">
        <v>0</v>
      </c>
      <c r="U25">
        <v>348.97500000000002</v>
      </c>
      <c r="V25">
        <v>14.571683</v>
      </c>
      <c r="W25">
        <v>46.399079999999998</v>
      </c>
      <c r="X25">
        <v>147.26089999999999</v>
      </c>
      <c r="Y25">
        <v>0</v>
      </c>
      <c r="Z25">
        <v>6.5537999999999998</v>
      </c>
      <c r="AA25">
        <v>0</v>
      </c>
      <c r="AB25">
        <v>0</v>
      </c>
      <c r="AC25">
        <v>9.9058399999999995</v>
      </c>
      <c r="AD25">
        <v>8.3762000000000008</v>
      </c>
      <c r="AE25">
        <v>31.512</v>
      </c>
      <c r="AF25">
        <v>9.0630000000000006</v>
      </c>
      <c r="AG25">
        <v>42.822000000000003</v>
      </c>
      <c r="AH25">
        <v>67.69</v>
      </c>
      <c r="AI25">
        <v>0</v>
      </c>
      <c r="AJ25">
        <v>0</v>
      </c>
      <c r="AK25">
        <v>53.129100000000001</v>
      </c>
      <c r="AL25">
        <v>23.24</v>
      </c>
      <c r="AM25">
        <v>0</v>
      </c>
      <c r="AN25">
        <v>0.60233000000000003</v>
      </c>
      <c r="AO25">
        <v>6.1151999999999997</v>
      </c>
      <c r="AP25">
        <v>6.4050000000000002</v>
      </c>
      <c r="AQ25">
        <v>32.11</v>
      </c>
      <c r="AR25">
        <v>16.559999999999999</v>
      </c>
      <c r="AS25">
        <v>16.142399999999999</v>
      </c>
      <c r="AT25">
        <v>14.9968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79.885216</v>
      </c>
      <c r="BA25">
        <f t="shared" si="1"/>
        <v>1688.2020239999995</v>
      </c>
      <c r="BB25">
        <v>22</v>
      </c>
      <c r="BD25">
        <v>6.48</v>
      </c>
      <c r="BE25">
        <v>1.92</v>
      </c>
      <c r="BF25">
        <v>2.25</v>
      </c>
      <c r="BG25">
        <v>1.79</v>
      </c>
      <c r="BH25">
        <v>6.3</v>
      </c>
      <c r="BI25">
        <v>0.96</v>
      </c>
      <c r="BJ25">
        <v>0.47</v>
      </c>
      <c r="BK25">
        <v>1.96</v>
      </c>
      <c r="BL25">
        <v>0</v>
      </c>
      <c r="BM25">
        <v>0.18</v>
      </c>
      <c r="BN25">
        <v>3.52</v>
      </c>
      <c r="BO25">
        <v>1.89</v>
      </c>
      <c r="BP25">
        <v>0.26</v>
      </c>
      <c r="BQ25">
        <v>2</v>
      </c>
      <c r="BR25">
        <v>2.1800000000000002</v>
      </c>
      <c r="BS25">
        <v>1.63</v>
      </c>
      <c r="BT25">
        <v>2.8932340000000001</v>
      </c>
      <c r="BU25">
        <v>1.3481259999999999</v>
      </c>
      <c r="BV25">
        <v>1.9795</v>
      </c>
      <c r="BW25">
        <v>1.9268540000000001</v>
      </c>
      <c r="BX25">
        <v>1.943438</v>
      </c>
      <c r="BY25">
        <v>2.69625</v>
      </c>
      <c r="BZ25">
        <v>1.333745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3.55905</v>
      </c>
      <c r="CK25">
        <v>1.849688</v>
      </c>
      <c r="CL25">
        <v>1.339218</v>
      </c>
      <c r="CM25">
        <v>3.5355379999999998</v>
      </c>
      <c r="CN25">
        <v>3.55905</v>
      </c>
      <c r="CO25">
        <v>4.3140000000000001</v>
      </c>
      <c r="CP25">
        <v>4.2765000000000004</v>
      </c>
      <c r="CQ25">
        <v>3.55905</v>
      </c>
      <c r="CR25">
        <v>0.32389499999999999</v>
      </c>
      <c r="CS25">
        <v>2.24878</v>
      </c>
      <c r="CT25">
        <v>0</v>
      </c>
      <c r="CU25">
        <v>0.5544</v>
      </c>
      <c r="CV25">
        <v>0.36670000000000003</v>
      </c>
      <c r="CW25">
        <v>2.4882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79.885216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253</v>
      </c>
      <c r="L26">
        <v>0</v>
      </c>
      <c r="M26">
        <v>47.195999999999998</v>
      </c>
      <c r="N26">
        <v>120.65625</v>
      </c>
      <c r="O26">
        <v>126.47812500000001</v>
      </c>
      <c r="P26">
        <v>125.587</v>
      </c>
      <c r="Q26">
        <v>0</v>
      </c>
      <c r="R26">
        <v>21.1921</v>
      </c>
      <c r="S26">
        <v>26.375</v>
      </c>
      <c r="T26">
        <v>0</v>
      </c>
      <c r="U26">
        <v>348.97500000000002</v>
      </c>
      <c r="V26">
        <v>18.140333999999999</v>
      </c>
      <c r="W26">
        <v>46.399079999999998</v>
      </c>
      <c r="X26">
        <v>147.26089999999999</v>
      </c>
      <c r="Y26">
        <v>0</v>
      </c>
      <c r="Z26">
        <v>6.5537999999999998</v>
      </c>
      <c r="AA26">
        <v>0</v>
      </c>
      <c r="AB26">
        <v>13.426</v>
      </c>
      <c r="AC26">
        <v>9.9058399999999995</v>
      </c>
      <c r="AD26">
        <v>8.3762000000000008</v>
      </c>
      <c r="AE26">
        <v>42.147300000000001</v>
      </c>
      <c r="AF26">
        <v>9.0630000000000006</v>
      </c>
      <c r="AG26">
        <v>42.822000000000003</v>
      </c>
      <c r="AH26">
        <v>87.03</v>
      </c>
      <c r="AI26">
        <v>0</v>
      </c>
      <c r="AJ26">
        <v>0</v>
      </c>
      <c r="AK26">
        <v>53.129100000000001</v>
      </c>
      <c r="AL26">
        <v>69.72</v>
      </c>
      <c r="AM26">
        <v>5.3196000000000003</v>
      </c>
      <c r="AN26">
        <v>0.60233000000000003</v>
      </c>
      <c r="AO26">
        <v>6.1151999999999997</v>
      </c>
      <c r="AP26">
        <v>6.4050000000000002</v>
      </c>
      <c r="AQ26">
        <v>32.11</v>
      </c>
      <c r="AR26">
        <v>16.559999999999999</v>
      </c>
      <c r="AS26">
        <v>16.142399999999999</v>
      </c>
      <c r="AT26">
        <v>14.9968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80.642955999999998</v>
      </c>
      <c r="BA26">
        <f t="shared" si="1"/>
        <v>1802.3273149999993</v>
      </c>
      <c r="BB26">
        <v>23</v>
      </c>
      <c r="BD26">
        <v>6.48</v>
      </c>
      <c r="BE26">
        <v>1.92</v>
      </c>
      <c r="BF26">
        <v>2.25</v>
      </c>
      <c r="BG26">
        <v>1.79</v>
      </c>
      <c r="BH26">
        <v>6.3</v>
      </c>
      <c r="BI26">
        <v>1</v>
      </c>
      <c r="BJ26">
        <v>0.48</v>
      </c>
      <c r="BK26">
        <v>1.96</v>
      </c>
      <c r="BL26">
        <v>0</v>
      </c>
      <c r="BM26">
        <v>0.18</v>
      </c>
      <c r="BN26">
        <v>3.52</v>
      </c>
      <c r="BO26">
        <v>1.89</v>
      </c>
      <c r="BP26">
        <v>0.26</v>
      </c>
      <c r="BQ26">
        <v>2</v>
      </c>
      <c r="BR26">
        <v>2.1800000000000002</v>
      </c>
      <c r="BS26">
        <v>1.63</v>
      </c>
      <c r="BT26">
        <v>2.8932340000000001</v>
      </c>
      <c r="BU26">
        <v>1.3481259999999999</v>
      </c>
      <c r="BV26">
        <v>1.9795</v>
      </c>
      <c r="BW26">
        <v>1.9268540000000001</v>
      </c>
      <c r="BX26">
        <v>1.943438</v>
      </c>
      <c r="BY26">
        <v>2.69625</v>
      </c>
      <c r="BZ26">
        <v>1.333745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3.55905</v>
      </c>
      <c r="CK26">
        <v>1.849688</v>
      </c>
      <c r="CL26">
        <v>1.339218</v>
      </c>
      <c r="CM26">
        <v>3.5355379999999998</v>
      </c>
      <c r="CN26">
        <v>3.55905</v>
      </c>
      <c r="CO26">
        <v>4.3140000000000001</v>
      </c>
      <c r="CP26">
        <v>4.2765000000000004</v>
      </c>
      <c r="CQ26">
        <v>3.55905</v>
      </c>
      <c r="CR26">
        <v>0.32389499999999999</v>
      </c>
      <c r="CS26">
        <v>2.24878</v>
      </c>
      <c r="CT26">
        <v>0.32604</v>
      </c>
      <c r="CU26">
        <v>0.83160000000000001</v>
      </c>
      <c r="CV26">
        <v>0.47120000000000001</v>
      </c>
      <c r="CW26">
        <v>2.4882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80.642955999999998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300.85379999999998</v>
      </c>
      <c r="L27">
        <v>0</v>
      </c>
      <c r="M27">
        <v>47.195999999999998</v>
      </c>
      <c r="N27">
        <v>120.65625</v>
      </c>
      <c r="O27">
        <v>126.47812500000001</v>
      </c>
      <c r="P27">
        <v>125.587</v>
      </c>
      <c r="Q27">
        <v>0</v>
      </c>
      <c r="R27">
        <v>21.1921</v>
      </c>
      <c r="S27">
        <v>26.375</v>
      </c>
      <c r="T27">
        <v>0</v>
      </c>
      <c r="U27">
        <v>348.97500000000002</v>
      </c>
      <c r="V27">
        <v>12.748483999999999</v>
      </c>
      <c r="W27">
        <v>46.399079999999998</v>
      </c>
      <c r="X27">
        <v>147.26089999999999</v>
      </c>
      <c r="Y27">
        <v>0</v>
      </c>
      <c r="Z27">
        <v>13.1076</v>
      </c>
      <c r="AA27">
        <v>14.04936</v>
      </c>
      <c r="AB27">
        <v>40.6068</v>
      </c>
      <c r="AC27">
        <v>29.747499000000001</v>
      </c>
      <c r="AD27">
        <v>18.643799999999999</v>
      </c>
      <c r="AE27">
        <v>50.5505</v>
      </c>
      <c r="AF27">
        <v>9.0630000000000006</v>
      </c>
      <c r="AG27">
        <v>42.822000000000003</v>
      </c>
      <c r="AH27">
        <v>111.205</v>
      </c>
      <c r="AI27">
        <v>2.6059999999999999</v>
      </c>
      <c r="AJ27">
        <v>0</v>
      </c>
      <c r="AK27">
        <v>53.129100000000001</v>
      </c>
      <c r="AL27">
        <v>69.72</v>
      </c>
      <c r="AM27">
        <v>10.639200000000001</v>
      </c>
      <c r="AN27">
        <v>0.60233000000000003</v>
      </c>
      <c r="AO27">
        <v>6.1151999999999997</v>
      </c>
      <c r="AP27">
        <v>6.4050000000000002</v>
      </c>
      <c r="AQ27">
        <v>48.164999999999999</v>
      </c>
      <c r="AR27">
        <v>16.559999999999999</v>
      </c>
      <c r="AS27">
        <v>15.87336</v>
      </c>
      <c r="AT27">
        <v>14.9968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80.999356000000006</v>
      </c>
      <c r="BA27">
        <f t="shared" si="1"/>
        <v>1979.3286440000002</v>
      </c>
      <c r="BB27">
        <v>24</v>
      </c>
      <c r="BD27">
        <v>6.48</v>
      </c>
      <c r="BE27">
        <v>1.92</v>
      </c>
      <c r="BF27">
        <v>2.25</v>
      </c>
      <c r="BG27">
        <v>1.79</v>
      </c>
      <c r="BH27">
        <v>6.3</v>
      </c>
      <c r="BI27">
        <v>0.95</v>
      </c>
      <c r="BJ27">
        <v>0.48</v>
      </c>
      <c r="BK27">
        <v>1.96</v>
      </c>
      <c r="BL27">
        <v>0</v>
      </c>
      <c r="BM27">
        <v>0.18</v>
      </c>
      <c r="BN27">
        <v>3.52</v>
      </c>
      <c r="BO27">
        <v>1.89</v>
      </c>
      <c r="BP27">
        <v>0.26</v>
      </c>
      <c r="BQ27">
        <v>2</v>
      </c>
      <c r="BR27">
        <v>2.1800000000000002</v>
      </c>
      <c r="BS27">
        <v>1.63</v>
      </c>
      <c r="BT27">
        <v>2.8932340000000001</v>
      </c>
      <c r="BU27">
        <v>1.3481259999999999</v>
      </c>
      <c r="BV27">
        <v>1.9795</v>
      </c>
      <c r="BW27">
        <v>1.9268540000000001</v>
      </c>
      <c r="BX27">
        <v>1.943438</v>
      </c>
      <c r="BY27">
        <v>2.69625</v>
      </c>
      <c r="BZ27">
        <v>1.333745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3.55905</v>
      </c>
      <c r="CK27">
        <v>1.849688</v>
      </c>
      <c r="CL27">
        <v>1.339218</v>
      </c>
      <c r="CM27">
        <v>3.5355379999999998</v>
      </c>
      <c r="CN27">
        <v>3.55905</v>
      </c>
      <c r="CO27">
        <v>4.3140000000000001</v>
      </c>
      <c r="CP27">
        <v>4.2765000000000004</v>
      </c>
      <c r="CQ27">
        <v>3.55905</v>
      </c>
      <c r="CR27">
        <v>0.32389499999999999</v>
      </c>
      <c r="CS27">
        <v>2.24878</v>
      </c>
      <c r="CT27">
        <v>0.32604</v>
      </c>
      <c r="CU27">
        <v>1.1088</v>
      </c>
      <c r="CV27">
        <v>0.60040000000000004</v>
      </c>
      <c r="CW27">
        <v>2.4882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80.999356000000006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300.85379999999998</v>
      </c>
      <c r="L28">
        <v>0</v>
      </c>
      <c r="M28">
        <v>47.195999999999998</v>
      </c>
      <c r="N28">
        <v>120.65625</v>
      </c>
      <c r="O28">
        <v>126.47812500000001</v>
      </c>
      <c r="P28">
        <v>125.587</v>
      </c>
      <c r="Q28">
        <v>0</v>
      </c>
      <c r="R28">
        <v>21.1921</v>
      </c>
      <c r="S28">
        <v>26.375</v>
      </c>
      <c r="T28">
        <v>0</v>
      </c>
      <c r="U28">
        <v>348.97500000000002</v>
      </c>
      <c r="V28">
        <v>12.748483999999999</v>
      </c>
      <c r="W28">
        <v>46.399079999999998</v>
      </c>
      <c r="X28">
        <v>147.26089999999999</v>
      </c>
      <c r="Y28">
        <v>0</v>
      </c>
      <c r="Z28">
        <v>13.1076</v>
      </c>
      <c r="AA28">
        <v>28.09872</v>
      </c>
      <c r="AB28">
        <v>40.6068</v>
      </c>
      <c r="AC28">
        <v>29.747499000000001</v>
      </c>
      <c r="AD28">
        <v>18.643799999999999</v>
      </c>
      <c r="AE28">
        <v>50.5505</v>
      </c>
      <c r="AF28">
        <v>20.14</v>
      </c>
      <c r="AG28">
        <v>42.822000000000003</v>
      </c>
      <c r="AH28">
        <v>143.30940000000001</v>
      </c>
      <c r="AI28">
        <v>5.2119999999999997</v>
      </c>
      <c r="AJ28">
        <v>0</v>
      </c>
      <c r="AK28">
        <v>53.129100000000001</v>
      </c>
      <c r="AL28">
        <v>69.72</v>
      </c>
      <c r="AM28">
        <v>16.204319999999999</v>
      </c>
      <c r="AN28">
        <v>0.60233000000000003</v>
      </c>
      <c r="AO28">
        <v>6.1151999999999997</v>
      </c>
      <c r="AP28">
        <v>6.4050000000000002</v>
      </c>
      <c r="AQ28">
        <v>64.22</v>
      </c>
      <c r="AR28">
        <v>16.559999999999999</v>
      </c>
      <c r="AS28">
        <v>15.87336</v>
      </c>
      <c r="AT28">
        <v>14.9968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81.826236000000009</v>
      </c>
      <c r="BA28">
        <f t="shared" si="1"/>
        <v>2061.612404</v>
      </c>
      <c r="BB28">
        <v>25</v>
      </c>
      <c r="BD28">
        <v>6.48</v>
      </c>
      <c r="BE28">
        <v>1.92</v>
      </c>
      <c r="BF28">
        <v>2.25</v>
      </c>
      <c r="BG28">
        <v>1.79</v>
      </c>
      <c r="BH28">
        <v>6.3</v>
      </c>
      <c r="BI28">
        <v>0.95</v>
      </c>
      <c r="BJ28">
        <v>0.48</v>
      </c>
      <c r="BK28">
        <v>1.96</v>
      </c>
      <c r="BL28">
        <v>0</v>
      </c>
      <c r="BM28">
        <v>0.18</v>
      </c>
      <c r="BN28">
        <v>3.52</v>
      </c>
      <c r="BO28">
        <v>1.89</v>
      </c>
      <c r="BP28">
        <v>0.26</v>
      </c>
      <c r="BQ28">
        <v>2</v>
      </c>
      <c r="BR28">
        <v>2.1800000000000002</v>
      </c>
      <c r="BS28">
        <v>1.63</v>
      </c>
      <c r="BT28">
        <v>2.8932340000000001</v>
      </c>
      <c r="BU28">
        <v>1.3481259999999999</v>
      </c>
      <c r="BV28">
        <v>1.9795</v>
      </c>
      <c r="BW28">
        <v>1.9268540000000001</v>
      </c>
      <c r="BX28">
        <v>1.943438</v>
      </c>
      <c r="BY28">
        <v>2.69625</v>
      </c>
      <c r="BZ28">
        <v>1.333745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3.55905</v>
      </c>
      <c r="CK28">
        <v>1.849688</v>
      </c>
      <c r="CL28">
        <v>1.339218</v>
      </c>
      <c r="CM28">
        <v>3.5355379999999998</v>
      </c>
      <c r="CN28">
        <v>3.55905</v>
      </c>
      <c r="CO28">
        <v>4.3140000000000001</v>
      </c>
      <c r="CP28">
        <v>4.2765000000000004</v>
      </c>
      <c r="CQ28">
        <v>3.55905</v>
      </c>
      <c r="CR28">
        <v>0.32389499999999999</v>
      </c>
      <c r="CS28">
        <v>2.24878</v>
      </c>
      <c r="CT28">
        <v>0.97811999999999999</v>
      </c>
      <c r="CU28">
        <v>1.1088</v>
      </c>
      <c r="CV28">
        <v>0.7752</v>
      </c>
      <c r="CW28">
        <v>2.4882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81.826236000000009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343.37020000000001</v>
      </c>
      <c r="L29">
        <v>0</v>
      </c>
      <c r="M29">
        <v>47.195999999999998</v>
      </c>
      <c r="N29">
        <v>120.65625</v>
      </c>
      <c r="O29">
        <v>126.47812500000001</v>
      </c>
      <c r="P29">
        <v>125.587</v>
      </c>
      <c r="Q29">
        <v>0</v>
      </c>
      <c r="R29">
        <v>21.1921</v>
      </c>
      <c r="S29">
        <v>26.375</v>
      </c>
      <c r="T29">
        <v>0</v>
      </c>
      <c r="U29">
        <v>348.97500000000002</v>
      </c>
      <c r="V29">
        <v>14.676176999999999</v>
      </c>
      <c r="W29">
        <v>46.399079999999998</v>
      </c>
      <c r="X29">
        <v>147.26089999999999</v>
      </c>
      <c r="Y29">
        <v>0</v>
      </c>
      <c r="Z29">
        <v>13.1076</v>
      </c>
      <c r="AA29">
        <v>28.09872</v>
      </c>
      <c r="AB29">
        <v>40.6068</v>
      </c>
      <c r="AC29">
        <v>29.747499000000001</v>
      </c>
      <c r="AD29">
        <v>18.643799999999999</v>
      </c>
      <c r="AE29">
        <v>50.5505</v>
      </c>
      <c r="AF29">
        <v>20.14</v>
      </c>
      <c r="AG29">
        <v>42.822000000000003</v>
      </c>
      <c r="AH29">
        <v>143.30940000000001</v>
      </c>
      <c r="AI29">
        <v>33.878</v>
      </c>
      <c r="AJ29">
        <v>0</v>
      </c>
      <c r="AK29">
        <v>53.129100000000001</v>
      </c>
      <c r="AL29">
        <v>69.72</v>
      </c>
      <c r="AM29">
        <v>16.204319999999999</v>
      </c>
      <c r="AN29">
        <v>0.60233000000000003</v>
      </c>
      <c r="AO29">
        <v>6.1151999999999997</v>
      </c>
      <c r="AP29">
        <v>6.4050000000000002</v>
      </c>
      <c r="AQ29">
        <v>64.22</v>
      </c>
      <c r="AR29">
        <v>16.559999999999999</v>
      </c>
      <c r="AS29">
        <v>15.87336</v>
      </c>
      <c r="AT29">
        <v>14.9968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81.826236000000009</v>
      </c>
      <c r="BA29">
        <f t="shared" si="1"/>
        <v>2134.7224970000002</v>
      </c>
      <c r="BB29">
        <v>26</v>
      </c>
      <c r="BD29">
        <v>6.48</v>
      </c>
      <c r="BE29">
        <v>1.92</v>
      </c>
      <c r="BF29">
        <v>2.25</v>
      </c>
      <c r="BG29">
        <v>1.79</v>
      </c>
      <c r="BH29">
        <v>6.3</v>
      </c>
      <c r="BI29">
        <v>0.95</v>
      </c>
      <c r="BJ29">
        <v>0.48</v>
      </c>
      <c r="BK29">
        <v>1.96</v>
      </c>
      <c r="BL29">
        <v>0</v>
      </c>
      <c r="BM29">
        <v>0.18</v>
      </c>
      <c r="BN29">
        <v>3.52</v>
      </c>
      <c r="BO29">
        <v>1.89</v>
      </c>
      <c r="BP29">
        <v>0.26</v>
      </c>
      <c r="BQ29">
        <v>2</v>
      </c>
      <c r="BR29">
        <v>2.1800000000000002</v>
      </c>
      <c r="BS29">
        <v>1.63</v>
      </c>
      <c r="BT29">
        <v>2.8932340000000001</v>
      </c>
      <c r="BU29">
        <v>1.3481259999999999</v>
      </c>
      <c r="BV29">
        <v>1.9795</v>
      </c>
      <c r="BW29">
        <v>1.9268540000000001</v>
      </c>
      <c r="BX29">
        <v>1.943438</v>
      </c>
      <c r="BY29">
        <v>2.69625</v>
      </c>
      <c r="BZ29">
        <v>1.333745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3.55905</v>
      </c>
      <c r="CK29">
        <v>1.849688</v>
      </c>
      <c r="CL29">
        <v>1.339218</v>
      </c>
      <c r="CM29">
        <v>3.5355379999999998</v>
      </c>
      <c r="CN29">
        <v>3.55905</v>
      </c>
      <c r="CO29">
        <v>4.3140000000000001</v>
      </c>
      <c r="CP29">
        <v>4.2765000000000004</v>
      </c>
      <c r="CQ29">
        <v>3.55905</v>
      </c>
      <c r="CR29">
        <v>0.32389499999999999</v>
      </c>
      <c r="CS29">
        <v>2.24878</v>
      </c>
      <c r="CT29">
        <v>0.97811999999999999</v>
      </c>
      <c r="CU29">
        <v>1.1088</v>
      </c>
      <c r="CV29">
        <v>0.7752</v>
      </c>
      <c r="CW29">
        <v>2.4882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81.826236000000009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343.37020000000001</v>
      </c>
      <c r="L30">
        <v>0</v>
      </c>
      <c r="M30">
        <v>47.195999999999998</v>
      </c>
      <c r="N30">
        <v>120.65625</v>
      </c>
      <c r="O30">
        <v>126.47812500000001</v>
      </c>
      <c r="P30">
        <v>125.587</v>
      </c>
      <c r="Q30">
        <v>0</v>
      </c>
      <c r="R30">
        <v>21.1921</v>
      </c>
      <c r="S30">
        <v>26.375</v>
      </c>
      <c r="T30">
        <v>0</v>
      </c>
      <c r="U30">
        <v>348.97500000000002</v>
      </c>
      <c r="V30">
        <v>14.676176999999999</v>
      </c>
      <c r="W30">
        <v>46.399079999999998</v>
      </c>
      <c r="X30">
        <v>147.26089999999999</v>
      </c>
      <c r="Y30">
        <v>0</v>
      </c>
      <c r="Z30">
        <v>13.1076</v>
      </c>
      <c r="AA30">
        <v>28.09872</v>
      </c>
      <c r="AB30">
        <v>40.6068</v>
      </c>
      <c r="AC30">
        <v>29.747499000000001</v>
      </c>
      <c r="AD30">
        <v>18.643799999999999</v>
      </c>
      <c r="AE30">
        <v>50.5505</v>
      </c>
      <c r="AF30">
        <v>20.14</v>
      </c>
      <c r="AG30">
        <v>42.822000000000003</v>
      </c>
      <c r="AH30">
        <v>143.30940000000001</v>
      </c>
      <c r="AI30">
        <v>33.878</v>
      </c>
      <c r="AJ30">
        <v>0</v>
      </c>
      <c r="AK30">
        <v>53.129100000000001</v>
      </c>
      <c r="AL30">
        <v>69.72</v>
      </c>
      <c r="AM30">
        <v>16.204319999999999</v>
      </c>
      <c r="AN30">
        <v>0.60233000000000003</v>
      </c>
      <c r="AO30">
        <v>6.1151999999999997</v>
      </c>
      <c r="AP30">
        <v>6.4050000000000002</v>
      </c>
      <c r="AQ30">
        <v>64.22</v>
      </c>
      <c r="AR30">
        <v>16.559999999999999</v>
      </c>
      <c r="AS30">
        <v>15.87336</v>
      </c>
      <c r="AT30">
        <v>13.867124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81.826236000000009</v>
      </c>
      <c r="BA30">
        <f t="shared" si="1"/>
        <v>2133.5928210000002</v>
      </c>
      <c r="BB30">
        <v>27</v>
      </c>
      <c r="BD30">
        <v>6.48</v>
      </c>
      <c r="BE30">
        <v>1.92</v>
      </c>
      <c r="BF30">
        <v>2.25</v>
      </c>
      <c r="BG30">
        <v>1.79</v>
      </c>
      <c r="BH30">
        <v>6.3</v>
      </c>
      <c r="BI30">
        <v>0.95</v>
      </c>
      <c r="BJ30">
        <v>0.48</v>
      </c>
      <c r="BK30">
        <v>1.96</v>
      </c>
      <c r="BL30">
        <v>0</v>
      </c>
      <c r="BM30">
        <v>0.18</v>
      </c>
      <c r="BN30">
        <v>3.52</v>
      </c>
      <c r="BO30">
        <v>1.89</v>
      </c>
      <c r="BP30">
        <v>0.26</v>
      </c>
      <c r="BQ30">
        <v>2</v>
      </c>
      <c r="BR30">
        <v>2.1800000000000002</v>
      </c>
      <c r="BS30">
        <v>1.63</v>
      </c>
      <c r="BT30">
        <v>2.8932340000000001</v>
      </c>
      <c r="BU30">
        <v>1.3481259999999999</v>
      </c>
      <c r="BV30">
        <v>1.9795</v>
      </c>
      <c r="BW30">
        <v>1.9268540000000001</v>
      </c>
      <c r="BX30">
        <v>1.943438</v>
      </c>
      <c r="BY30">
        <v>2.69625</v>
      </c>
      <c r="BZ30">
        <v>1.333745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3.55905</v>
      </c>
      <c r="CK30">
        <v>1.849688</v>
      </c>
      <c r="CL30">
        <v>1.339218</v>
      </c>
      <c r="CM30">
        <v>3.5355379999999998</v>
      </c>
      <c r="CN30">
        <v>3.55905</v>
      </c>
      <c r="CO30">
        <v>4.3140000000000001</v>
      </c>
      <c r="CP30">
        <v>4.2765000000000004</v>
      </c>
      <c r="CQ30">
        <v>3.55905</v>
      </c>
      <c r="CR30">
        <v>0.32389499999999999</v>
      </c>
      <c r="CS30">
        <v>2.24878</v>
      </c>
      <c r="CT30">
        <v>0.97811999999999999</v>
      </c>
      <c r="CU30">
        <v>1.1088</v>
      </c>
      <c r="CV30">
        <v>0.7752</v>
      </c>
      <c r="CW30">
        <v>2.4882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81.826236000000009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343.37020000000001</v>
      </c>
      <c r="L31">
        <v>0</v>
      </c>
      <c r="M31">
        <v>47.195999999999998</v>
      </c>
      <c r="N31">
        <v>120.65625</v>
      </c>
      <c r="O31">
        <v>126.47812500000001</v>
      </c>
      <c r="P31">
        <v>125.587</v>
      </c>
      <c r="Q31">
        <v>0</v>
      </c>
      <c r="R31">
        <v>21.1921</v>
      </c>
      <c r="S31">
        <v>26.375</v>
      </c>
      <c r="T31">
        <v>0</v>
      </c>
      <c r="U31">
        <v>348.97500000000002</v>
      </c>
      <c r="V31">
        <v>12.403169999999999</v>
      </c>
      <c r="W31">
        <v>46.399079999999998</v>
      </c>
      <c r="X31">
        <v>147.26089999999999</v>
      </c>
      <c r="Y31">
        <v>0</v>
      </c>
      <c r="Z31">
        <v>13.1076</v>
      </c>
      <c r="AA31">
        <v>28.09872</v>
      </c>
      <c r="AB31">
        <v>40.6068</v>
      </c>
      <c r="AC31">
        <v>29.747499000000001</v>
      </c>
      <c r="AD31">
        <v>18.643799999999999</v>
      </c>
      <c r="AE31">
        <v>50.5505</v>
      </c>
      <c r="AF31">
        <v>20.14</v>
      </c>
      <c r="AG31">
        <v>42.822000000000003</v>
      </c>
      <c r="AH31">
        <v>143.30940000000001</v>
      </c>
      <c r="AI31">
        <v>33.878</v>
      </c>
      <c r="AJ31">
        <v>0</v>
      </c>
      <c r="AK31">
        <v>53.129100000000001</v>
      </c>
      <c r="AL31">
        <v>69.72</v>
      </c>
      <c r="AM31">
        <v>16.204319999999999</v>
      </c>
      <c r="AN31">
        <v>0.60233000000000003</v>
      </c>
      <c r="AO31">
        <v>6.1151999999999997</v>
      </c>
      <c r="AP31">
        <v>6.4050000000000002</v>
      </c>
      <c r="AQ31">
        <v>64.22</v>
      </c>
      <c r="AR31">
        <v>16.559999999999999</v>
      </c>
      <c r="AS31">
        <v>15.87336</v>
      </c>
      <c r="AT31">
        <v>14.9968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81.786236000000002</v>
      </c>
      <c r="BA31">
        <f t="shared" si="1"/>
        <v>2132.4094900000005</v>
      </c>
      <c r="BB31">
        <v>28</v>
      </c>
      <c r="BD31">
        <v>6.48</v>
      </c>
      <c r="BE31">
        <v>1.92</v>
      </c>
      <c r="BF31">
        <v>2.25</v>
      </c>
      <c r="BG31">
        <v>1.79</v>
      </c>
      <c r="BH31">
        <v>6.3</v>
      </c>
      <c r="BI31">
        <v>0.92</v>
      </c>
      <c r="BJ31">
        <v>0.47</v>
      </c>
      <c r="BK31">
        <v>1.96</v>
      </c>
      <c r="BL31">
        <v>0</v>
      </c>
      <c r="BM31">
        <v>0.18</v>
      </c>
      <c r="BN31">
        <v>3.52</v>
      </c>
      <c r="BO31">
        <v>1.89</v>
      </c>
      <c r="BP31">
        <v>0.26</v>
      </c>
      <c r="BQ31">
        <v>2</v>
      </c>
      <c r="BR31">
        <v>2.1800000000000002</v>
      </c>
      <c r="BS31">
        <v>1.63</v>
      </c>
      <c r="BT31">
        <v>2.8932340000000001</v>
      </c>
      <c r="BU31">
        <v>1.3481259999999999</v>
      </c>
      <c r="BV31">
        <v>1.9795</v>
      </c>
      <c r="BW31">
        <v>1.9268540000000001</v>
      </c>
      <c r="BX31">
        <v>1.943438</v>
      </c>
      <c r="BY31">
        <v>2.69625</v>
      </c>
      <c r="BZ31">
        <v>1.333745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3.55905</v>
      </c>
      <c r="CK31">
        <v>1.849688</v>
      </c>
      <c r="CL31">
        <v>1.339218</v>
      </c>
      <c r="CM31">
        <v>3.5355379999999998</v>
      </c>
      <c r="CN31">
        <v>3.55905</v>
      </c>
      <c r="CO31">
        <v>4.3140000000000001</v>
      </c>
      <c r="CP31">
        <v>4.2765000000000004</v>
      </c>
      <c r="CQ31">
        <v>3.55905</v>
      </c>
      <c r="CR31">
        <v>0.32389499999999999</v>
      </c>
      <c r="CS31">
        <v>2.24878</v>
      </c>
      <c r="CT31">
        <v>0.97811999999999999</v>
      </c>
      <c r="CU31">
        <v>1.1088</v>
      </c>
      <c r="CV31">
        <v>0.7752</v>
      </c>
      <c r="CW31">
        <v>2.4882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81.786236000000002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343.37020000000001</v>
      </c>
      <c r="L32">
        <v>0</v>
      </c>
      <c r="M32">
        <v>47.195999999999998</v>
      </c>
      <c r="N32">
        <v>120.65625</v>
      </c>
      <c r="O32">
        <v>126.47812500000001</v>
      </c>
      <c r="P32">
        <v>125.587</v>
      </c>
      <c r="Q32">
        <v>0</v>
      </c>
      <c r="R32">
        <v>21.1921</v>
      </c>
      <c r="S32">
        <v>26.375</v>
      </c>
      <c r="T32">
        <v>0</v>
      </c>
      <c r="U32">
        <v>348.97500000000002</v>
      </c>
      <c r="V32">
        <v>12.403169999999999</v>
      </c>
      <c r="W32">
        <v>46.399079999999998</v>
      </c>
      <c r="X32">
        <v>147.26089999999999</v>
      </c>
      <c r="Y32">
        <v>0</v>
      </c>
      <c r="Z32">
        <v>13.1076</v>
      </c>
      <c r="AA32">
        <v>28.09872</v>
      </c>
      <c r="AB32">
        <v>40.6068</v>
      </c>
      <c r="AC32">
        <v>29.747499000000001</v>
      </c>
      <c r="AD32">
        <v>18.643799999999999</v>
      </c>
      <c r="AE32">
        <v>50.5505</v>
      </c>
      <c r="AF32">
        <v>20.14</v>
      </c>
      <c r="AG32">
        <v>42.822000000000003</v>
      </c>
      <c r="AH32">
        <v>143.30940000000001</v>
      </c>
      <c r="AI32">
        <v>33.878</v>
      </c>
      <c r="AJ32">
        <v>0</v>
      </c>
      <c r="AK32">
        <v>53.129100000000001</v>
      </c>
      <c r="AL32">
        <v>23.24</v>
      </c>
      <c r="AM32">
        <v>16.204319999999999</v>
      </c>
      <c r="AN32">
        <v>0.60233000000000003</v>
      </c>
      <c r="AO32">
        <v>6.1151999999999997</v>
      </c>
      <c r="AP32">
        <v>6.4050000000000002</v>
      </c>
      <c r="AQ32">
        <v>64.22</v>
      </c>
      <c r="AR32">
        <v>39.744</v>
      </c>
      <c r="AS32">
        <v>15.87336</v>
      </c>
      <c r="AT32">
        <v>14.9968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81.509035999999995</v>
      </c>
      <c r="BA32">
        <f t="shared" si="1"/>
        <v>2108.8362900000002</v>
      </c>
      <c r="BB32">
        <v>29</v>
      </c>
      <c r="BD32">
        <v>6.48</v>
      </c>
      <c r="BE32">
        <v>1.92</v>
      </c>
      <c r="BF32">
        <v>2.25</v>
      </c>
      <c r="BG32">
        <v>1.79</v>
      </c>
      <c r="BH32">
        <v>6.3</v>
      </c>
      <c r="BI32">
        <v>0.92</v>
      </c>
      <c r="BJ32">
        <v>0.47</v>
      </c>
      <c r="BK32">
        <v>1.96</v>
      </c>
      <c r="BL32">
        <v>0</v>
      </c>
      <c r="BM32">
        <v>0.18</v>
      </c>
      <c r="BN32">
        <v>3.52</v>
      </c>
      <c r="BO32">
        <v>1.89</v>
      </c>
      <c r="BP32">
        <v>0.26</v>
      </c>
      <c r="BQ32">
        <v>2</v>
      </c>
      <c r="BR32">
        <v>2.1800000000000002</v>
      </c>
      <c r="BS32">
        <v>1.63</v>
      </c>
      <c r="BT32">
        <v>2.8932340000000001</v>
      </c>
      <c r="BU32">
        <v>1.3481259999999999</v>
      </c>
      <c r="BV32">
        <v>1.9795</v>
      </c>
      <c r="BW32">
        <v>1.9268540000000001</v>
      </c>
      <c r="BX32">
        <v>1.943438</v>
      </c>
      <c r="BY32">
        <v>2.69625</v>
      </c>
      <c r="BZ32">
        <v>1.333745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3.55905</v>
      </c>
      <c r="CK32">
        <v>1.849688</v>
      </c>
      <c r="CL32">
        <v>1.339218</v>
      </c>
      <c r="CM32">
        <v>3.5355379999999998</v>
      </c>
      <c r="CN32">
        <v>3.55905</v>
      </c>
      <c r="CO32">
        <v>4.3140000000000001</v>
      </c>
      <c r="CP32">
        <v>4.2765000000000004</v>
      </c>
      <c r="CQ32">
        <v>3.55905</v>
      </c>
      <c r="CR32">
        <v>0.32389499999999999</v>
      </c>
      <c r="CS32">
        <v>2.24878</v>
      </c>
      <c r="CT32">
        <v>0.97811999999999999</v>
      </c>
      <c r="CU32">
        <v>0.83160000000000001</v>
      </c>
      <c r="CV32">
        <v>0.7752</v>
      </c>
      <c r="CW32">
        <v>2.4882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81.509035999999995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343.37020000000001</v>
      </c>
      <c r="L33">
        <v>0</v>
      </c>
      <c r="M33">
        <v>47.195999999999998</v>
      </c>
      <c r="N33">
        <v>120.65625</v>
      </c>
      <c r="O33">
        <v>126.47812500000001</v>
      </c>
      <c r="P33">
        <v>121.87569999999999</v>
      </c>
      <c r="Q33">
        <v>0</v>
      </c>
      <c r="R33">
        <v>21.1921</v>
      </c>
      <c r="S33">
        <v>26.375</v>
      </c>
      <c r="T33">
        <v>0</v>
      </c>
      <c r="U33">
        <v>348.97500000000002</v>
      </c>
      <c r="V33">
        <v>12.403169999999999</v>
      </c>
      <c r="W33">
        <v>46.399079999999998</v>
      </c>
      <c r="X33">
        <v>147.26089999999999</v>
      </c>
      <c r="Y33">
        <v>0</v>
      </c>
      <c r="Z33">
        <v>13.1076</v>
      </c>
      <c r="AA33">
        <v>28.09872</v>
      </c>
      <c r="AB33">
        <v>40.6068</v>
      </c>
      <c r="AC33">
        <v>29.747499000000001</v>
      </c>
      <c r="AD33">
        <v>18.643799999999999</v>
      </c>
      <c r="AE33">
        <v>50.5505</v>
      </c>
      <c r="AF33">
        <v>20.14</v>
      </c>
      <c r="AG33">
        <v>42.822000000000003</v>
      </c>
      <c r="AH33">
        <v>143.30940000000001</v>
      </c>
      <c r="AI33">
        <v>33.878</v>
      </c>
      <c r="AJ33">
        <v>0</v>
      </c>
      <c r="AK33">
        <v>53.129100000000001</v>
      </c>
      <c r="AL33">
        <v>11.62</v>
      </c>
      <c r="AM33">
        <v>16.204319999999999</v>
      </c>
      <c r="AN33">
        <v>0.60233000000000003</v>
      </c>
      <c r="AO33">
        <v>6.1151999999999997</v>
      </c>
      <c r="AP33">
        <v>6.4050000000000002</v>
      </c>
      <c r="AQ33">
        <v>64.22</v>
      </c>
      <c r="AR33">
        <v>39.744</v>
      </c>
      <c r="AS33">
        <v>15.87336</v>
      </c>
      <c r="AT33">
        <v>14.9968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81.509035999999995</v>
      </c>
      <c r="BA33">
        <f t="shared" si="1"/>
        <v>2093.5049900000004</v>
      </c>
      <c r="BB33">
        <v>30</v>
      </c>
      <c r="BD33">
        <v>6.48</v>
      </c>
      <c r="BE33">
        <v>1.92</v>
      </c>
      <c r="BF33">
        <v>2.25</v>
      </c>
      <c r="BG33">
        <v>1.79</v>
      </c>
      <c r="BH33">
        <v>6.3</v>
      </c>
      <c r="BI33">
        <v>0.92</v>
      </c>
      <c r="BJ33">
        <v>0.47</v>
      </c>
      <c r="BK33">
        <v>1.96</v>
      </c>
      <c r="BL33">
        <v>0</v>
      </c>
      <c r="BM33">
        <v>0.18</v>
      </c>
      <c r="BN33">
        <v>3.52</v>
      </c>
      <c r="BO33">
        <v>1.89</v>
      </c>
      <c r="BP33">
        <v>0.26</v>
      </c>
      <c r="BQ33">
        <v>2</v>
      </c>
      <c r="BR33">
        <v>2.1800000000000002</v>
      </c>
      <c r="BS33">
        <v>1.63</v>
      </c>
      <c r="BT33">
        <v>2.8932340000000001</v>
      </c>
      <c r="BU33">
        <v>1.3481259999999999</v>
      </c>
      <c r="BV33">
        <v>1.9795</v>
      </c>
      <c r="BW33">
        <v>1.9268540000000001</v>
      </c>
      <c r="BX33">
        <v>1.943438</v>
      </c>
      <c r="BY33">
        <v>2.69625</v>
      </c>
      <c r="BZ33">
        <v>1.333745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3.55905</v>
      </c>
      <c r="CK33">
        <v>1.849688</v>
      </c>
      <c r="CL33">
        <v>1.339218</v>
      </c>
      <c r="CM33">
        <v>3.5355379999999998</v>
      </c>
      <c r="CN33">
        <v>3.55905</v>
      </c>
      <c r="CO33">
        <v>4.3140000000000001</v>
      </c>
      <c r="CP33">
        <v>4.2765000000000004</v>
      </c>
      <c r="CQ33">
        <v>3.55905</v>
      </c>
      <c r="CR33">
        <v>0.32389499999999999</v>
      </c>
      <c r="CS33">
        <v>2.24878</v>
      </c>
      <c r="CT33">
        <v>0.97811999999999999</v>
      </c>
      <c r="CU33">
        <v>0.83160000000000001</v>
      </c>
      <c r="CV33">
        <v>0.7752</v>
      </c>
      <c r="CW33">
        <v>2.4882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81.509035999999995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343.37020000000001</v>
      </c>
      <c r="L34">
        <v>0</v>
      </c>
      <c r="M34">
        <v>47.195999999999998</v>
      </c>
      <c r="N34">
        <v>120.65625</v>
      </c>
      <c r="O34">
        <v>126.47812500000001</v>
      </c>
      <c r="P34">
        <v>121.87569999999999</v>
      </c>
      <c r="Q34">
        <v>0</v>
      </c>
      <c r="R34">
        <v>21.1921</v>
      </c>
      <c r="S34">
        <v>26.375</v>
      </c>
      <c r="T34">
        <v>0</v>
      </c>
      <c r="U34">
        <v>348.97500000000002</v>
      </c>
      <c r="V34">
        <v>12.403169999999999</v>
      </c>
      <c r="W34">
        <v>46.399079999999998</v>
      </c>
      <c r="X34">
        <v>147.26089999999999</v>
      </c>
      <c r="Y34">
        <v>0</v>
      </c>
      <c r="Z34">
        <v>6.49</v>
      </c>
      <c r="AA34">
        <v>14.04936</v>
      </c>
      <c r="AB34">
        <v>26.989000000000001</v>
      </c>
      <c r="AC34">
        <v>19.811679999999999</v>
      </c>
      <c r="AD34">
        <v>9.3218999999999994</v>
      </c>
      <c r="AE34">
        <v>50.5505</v>
      </c>
      <c r="AF34">
        <v>9.0630000000000006</v>
      </c>
      <c r="AG34">
        <v>42.822000000000003</v>
      </c>
      <c r="AH34">
        <v>119.42449999999999</v>
      </c>
      <c r="AI34">
        <v>33.878</v>
      </c>
      <c r="AJ34">
        <v>0</v>
      </c>
      <c r="AK34">
        <v>53.129100000000001</v>
      </c>
      <c r="AL34">
        <v>11.62</v>
      </c>
      <c r="AM34">
        <v>10.775600000000001</v>
      </c>
      <c r="AN34">
        <v>0.60233000000000003</v>
      </c>
      <c r="AO34">
        <v>6.1151999999999997</v>
      </c>
      <c r="AP34">
        <v>6.4050000000000002</v>
      </c>
      <c r="AQ34">
        <v>46.8</v>
      </c>
      <c r="AR34">
        <v>11.04</v>
      </c>
      <c r="AS34">
        <v>15.87336</v>
      </c>
      <c r="AT34">
        <v>14.9968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80.450556000000006</v>
      </c>
      <c r="BA34">
        <f t="shared" si="1"/>
        <v>1952.3894109999997</v>
      </c>
      <c r="BB34">
        <v>31</v>
      </c>
      <c r="BD34">
        <v>6.48</v>
      </c>
      <c r="BE34">
        <v>1.92</v>
      </c>
      <c r="BF34">
        <v>2.25</v>
      </c>
      <c r="BG34">
        <v>1.79</v>
      </c>
      <c r="BH34">
        <v>6.3</v>
      </c>
      <c r="BI34">
        <v>0.92</v>
      </c>
      <c r="BJ34">
        <v>0.47</v>
      </c>
      <c r="BK34">
        <v>1.96</v>
      </c>
      <c r="BL34">
        <v>0</v>
      </c>
      <c r="BM34">
        <v>0.18</v>
      </c>
      <c r="BN34">
        <v>3.52</v>
      </c>
      <c r="BO34">
        <v>1.89</v>
      </c>
      <c r="BP34">
        <v>0.26</v>
      </c>
      <c r="BQ34">
        <v>2</v>
      </c>
      <c r="BR34">
        <v>2.1800000000000002</v>
      </c>
      <c r="BS34">
        <v>1.63</v>
      </c>
      <c r="BT34">
        <v>2.8932340000000001</v>
      </c>
      <c r="BU34">
        <v>1.3481259999999999</v>
      </c>
      <c r="BV34">
        <v>1.9795</v>
      </c>
      <c r="BW34">
        <v>1.9268540000000001</v>
      </c>
      <c r="BX34">
        <v>1.943438</v>
      </c>
      <c r="BY34">
        <v>2.69625</v>
      </c>
      <c r="BZ34">
        <v>1.333745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3.55905</v>
      </c>
      <c r="CK34">
        <v>1.849688</v>
      </c>
      <c r="CL34">
        <v>1.339218</v>
      </c>
      <c r="CM34">
        <v>3.5355379999999998</v>
      </c>
      <c r="CN34">
        <v>3.55905</v>
      </c>
      <c r="CO34">
        <v>4.3140000000000001</v>
      </c>
      <c r="CP34">
        <v>4.2765000000000004</v>
      </c>
      <c r="CQ34">
        <v>3.55905</v>
      </c>
      <c r="CR34">
        <v>0.32389499999999999</v>
      </c>
      <c r="CS34">
        <v>2.24878</v>
      </c>
      <c r="CT34">
        <v>0.32604</v>
      </c>
      <c r="CU34">
        <v>0.5544</v>
      </c>
      <c r="CV34">
        <v>0.64600000000000002</v>
      </c>
      <c r="CW34">
        <v>2.4882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80.450556000000006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343.37020000000001</v>
      </c>
      <c r="L35">
        <v>0</v>
      </c>
      <c r="M35">
        <v>47.195999999999998</v>
      </c>
      <c r="N35">
        <v>120.65625</v>
      </c>
      <c r="O35">
        <v>126.47812500000001</v>
      </c>
      <c r="P35">
        <v>121.87569999999999</v>
      </c>
      <c r="Q35">
        <v>0</v>
      </c>
      <c r="R35">
        <v>21.1921</v>
      </c>
      <c r="S35">
        <v>26.375</v>
      </c>
      <c r="T35">
        <v>0</v>
      </c>
      <c r="U35">
        <v>348.97500000000002</v>
      </c>
      <c r="V35">
        <v>12.748483999999999</v>
      </c>
      <c r="W35">
        <v>46.399079999999998</v>
      </c>
      <c r="X35">
        <v>147.26089999999999</v>
      </c>
      <c r="Y35">
        <v>0</v>
      </c>
      <c r="Z35">
        <v>6.5537999999999998</v>
      </c>
      <c r="AA35">
        <v>0</v>
      </c>
      <c r="AB35">
        <v>26.989000000000001</v>
      </c>
      <c r="AC35">
        <v>19.811679999999999</v>
      </c>
      <c r="AD35">
        <v>9.3218999999999994</v>
      </c>
      <c r="AE35">
        <v>31.512</v>
      </c>
      <c r="AF35">
        <v>9.0630000000000006</v>
      </c>
      <c r="AG35">
        <v>42.822000000000003</v>
      </c>
      <c r="AH35">
        <v>116.04</v>
      </c>
      <c r="AI35">
        <v>3.2574999999999998</v>
      </c>
      <c r="AJ35">
        <v>0</v>
      </c>
      <c r="AK35">
        <v>53.129100000000001</v>
      </c>
      <c r="AL35">
        <v>11.62</v>
      </c>
      <c r="AM35">
        <v>5.3196000000000003</v>
      </c>
      <c r="AN35">
        <v>0.60233000000000003</v>
      </c>
      <c r="AO35">
        <v>6.1151999999999997</v>
      </c>
      <c r="AP35">
        <v>6.4050000000000002</v>
      </c>
      <c r="AQ35">
        <v>46.8</v>
      </c>
      <c r="AR35">
        <v>11.04</v>
      </c>
      <c r="AS35">
        <v>15.87336</v>
      </c>
      <c r="AT35">
        <v>14.9968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79.803115999999989</v>
      </c>
      <c r="BA35">
        <f t="shared" si="1"/>
        <v>1879.6022249999996</v>
      </c>
      <c r="BB35">
        <v>32</v>
      </c>
      <c r="BD35">
        <v>6.48</v>
      </c>
      <c r="BE35">
        <v>1.92</v>
      </c>
      <c r="BF35">
        <v>2.25</v>
      </c>
      <c r="BG35">
        <v>1.79</v>
      </c>
      <c r="BH35">
        <v>6.3</v>
      </c>
      <c r="BI35">
        <v>0.92</v>
      </c>
      <c r="BJ35">
        <v>0.47</v>
      </c>
      <c r="BK35">
        <v>1.96</v>
      </c>
      <c r="BL35">
        <v>0</v>
      </c>
      <c r="BM35">
        <v>0.18</v>
      </c>
      <c r="BN35">
        <v>3.52</v>
      </c>
      <c r="BO35">
        <v>1.89</v>
      </c>
      <c r="BP35">
        <v>0.26</v>
      </c>
      <c r="BQ35">
        <v>2</v>
      </c>
      <c r="BR35">
        <v>2.1800000000000002</v>
      </c>
      <c r="BS35">
        <v>1.63</v>
      </c>
      <c r="BT35">
        <v>2.8932340000000001</v>
      </c>
      <c r="BU35">
        <v>1.3481259999999999</v>
      </c>
      <c r="BV35">
        <v>1.9795</v>
      </c>
      <c r="BW35">
        <v>1.9268540000000001</v>
      </c>
      <c r="BX35">
        <v>1.943438</v>
      </c>
      <c r="BY35">
        <v>2.69625</v>
      </c>
      <c r="BZ35">
        <v>1.333745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3.55905</v>
      </c>
      <c r="CK35">
        <v>1.849688</v>
      </c>
      <c r="CL35">
        <v>1.339218</v>
      </c>
      <c r="CM35">
        <v>3.5355379999999998</v>
      </c>
      <c r="CN35">
        <v>3.55905</v>
      </c>
      <c r="CO35">
        <v>4.3140000000000001</v>
      </c>
      <c r="CP35">
        <v>4.2765000000000004</v>
      </c>
      <c r="CQ35">
        <v>3.55905</v>
      </c>
      <c r="CR35">
        <v>0.32389499999999999</v>
      </c>
      <c r="CS35">
        <v>2.24878</v>
      </c>
      <c r="CT35">
        <v>0</v>
      </c>
      <c r="CU35">
        <v>0.252</v>
      </c>
      <c r="CV35">
        <v>0.627</v>
      </c>
      <c r="CW35">
        <v>2.4882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79.803115999999989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343.37020000000001</v>
      </c>
      <c r="L36">
        <v>0</v>
      </c>
      <c r="M36">
        <v>47.195999999999998</v>
      </c>
      <c r="N36">
        <v>120.65625</v>
      </c>
      <c r="O36">
        <v>126.47812500000001</v>
      </c>
      <c r="P36">
        <v>121.87569999999999</v>
      </c>
      <c r="Q36">
        <v>0</v>
      </c>
      <c r="R36">
        <v>21.1921</v>
      </c>
      <c r="S36">
        <v>26.375</v>
      </c>
      <c r="T36">
        <v>0</v>
      </c>
      <c r="U36">
        <v>348.97500000000002</v>
      </c>
      <c r="V36">
        <v>12.748483999999999</v>
      </c>
      <c r="W36">
        <v>46.399079999999998</v>
      </c>
      <c r="X36">
        <v>147.26089999999999</v>
      </c>
      <c r="Y36">
        <v>0</v>
      </c>
      <c r="Z36">
        <v>6.5537999999999998</v>
      </c>
      <c r="AA36">
        <v>0</v>
      </c>
      <c r="AB36">
        <v>26.989000000000001</v>
      </c>
      <c r="AC36">
        <v>9.9058399999999995</v>
      </c>
      <c r="AD36">
        <v>9.3218999999999994</v>
      </c>
      <c r="AE36">
        <v>15.756</v>
      </c>
      <c r="AF36">
        <v>9.0630000000000006</v>
      </c>
      <c r="AG36">
        <v>42.822000000000003</v>
      </c>
      <c r="AH36">
        <v>106.37</v>
      </c>
      <c r="AI36">
        <v>0</v>
      </c>
      <c r="AJ36">
        <v>0</v>
      </c>
      <c r="AK36">
        <v>53.129100000000001</v>
      </c>
      <c r="AL36">
        <v>11.62</v>
      </c>
      <c r="AM36">
        <v>0</v>
      </c>
      <c r="AN36">
        <v>0.60233000000000003</v>
      </c>
      <c r="AO36">
        <v>6.1151999999999997</v>
      </c>
      <c r="AP36">
        <v>6.4050000000000002</v>
      </c>
      <c r="AQ36">
        <v>34.840000000000003</v>
      </c>
      <c r="AR36">
        <v>11.04</v>
      </c>
      <c r="AS36">
        <v>15.87336</v>
      </c>
      <c r="AT36">
        <v>14.9968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79.499815999999996</v>
      </c>
      <c r="BA36">
        <f t="shared" si="1"/>
        <v>1823.4299849999993</v>
      </c>
      <c r="BB36">
        <v>33</v>
      </c>
      <c r="BD36">
        <v>6.48</v>
      </c>
      <c r="BE36">
        <v>1.92</v>
      </c>
      <c r="BF36">
        <v>2.25</v>
      </c>
      <c r="BG36">
        <v>1.79</v>
      </c>
      <c r="BH36">
        <v>6.3</v>
      </c>
      <c r="BI36">
        <v>0.92</v>
      </c>
      <c r="BJ36">
        <v>0.47</v>
      </c>
      <c r="BK36">
        <v>1.96</v>
      </c>
      <c r="BL36">
        <v>0</v>
      </c>
      <c r="BM36">
        <v>0.18</v>
      </c>
      <c r="BN36">
        <v>3.52</v>
      </c>
      <c r="BO36">
        <v>1.89</v>
      </c>
      <c r="BP36">
        <v>0.26</v>
      </c>
      <c r="BQ36">
        <v>2</v>
      </c>
      <c r="BR36">
        <v>2.1800000000000002</v>
      </c>
      <c r="BS36">
        <v>1.63</v>
      </c>
      <c r="BT36">
        <v>2.8932340000000001</v>
      </c>
      <c r="BU36">
        <v>1.3481259999999999</v>
      </c>
      <c r="BV36">
        <v>1.9795</v>
      </c>
      <c r="BW36">
        <v>1.9268540000000001</v>
      </c>
      <c r="BX36">
        <v>1.943438</v>
      </c>
      <c r="BY36">
        <v>2.69625</v>
      </c>
      <c r="BZ36">
        <v>1.333745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3.55905</v>
      </c>
      <c r="CK36">
        <v>1.849688</v>
      </c>
      <c r="CL36">
        <v>1.339218</v>
      </c>
      <c r="CM36">
        <v>3.5355379999999998</v>
      </c>
      <c r="CN36">
        <v>3.55905</v>
      </c>
      <c r="CO36">
        <v>4.3140000000000001</v>
      </c>
      <c r="CP36">
        <v>4.2765000000000004</v>
      </c>
      <c r="CQ36">
        <v>3.55905</v>
      </c>
      <c r="CR36">
        <v>0.32389499999999999</v>
      </c>
      <c r="CS36">
        <v>2.24878</v>
      </c>
      <c r="CT36">
        <v>0</v>
      </c>
      <c r="CU36">
        <v>0</v>
      </c>
      <c r="CV36">
        <v>0.57569999999999999</v>
      </c>
      <c r="CW36">
        <v>2.4882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79.499815999999996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312.85379999999998</v>
      </c>
      <c r="L37">
        <v>0</v>
      </c>
      <c r="M37">
        <v>47.195999999999998</v>
      </c>
      <c r="N37">
        <v>120.65625</v>
      </c>
      <c r="O37">
        <v>126.47812500000001</v>
      </c>
      <c r="P37">
        <v>121.87569999999999</v>
      </c>
      <c r="Q37">
        <v>0</v>
      </c>
      <c r="R37">
        <v>21.1921</v>
      </c>
      <c r="S37">
        <v>26.375</v>
      </c>
      <c r="T37">
        <v>0</v>
      </c>
      <c r="U37">
        <v>348.97500000000002</v>
      </c>
      <c r="V37">
        <v>12.748483999999999</v>
      </c>
      <c r="W37">
        <v>46.399079999999998</v>
      </c>
      <c r="X37">
        <v>147.26089999999999</v>
      </c>
      <c r="Y37">
        <v>0</v>
      </c>
      <c r="Z37">
        <v>6.5537999999999998</v>
      </c>
      <c r="AA37">
        <v>0</v>
      </c>
      <c r="AB37">
        <v>13.151999999999999</v>
      </c>
      <c r="AC37">
        <v>9.9058399999999995</v>
      </c>
      <c r="AD37">
        <v>9.3218999999999994</v>
      </c>
      <c r="AE37">
        <v>0</v>
      </c>
      <c r="AF37">
        <v>9.0630000000000006</v>
      </c>
      <c r="AG37">
        <v>42.822000000000003</v>
      </c>
      <c r="AH37">
        <v>95.539599999999993</v>
      </c>
      <c r="AI37">
        <v>0</v>
      </c>
      <c r="AJ37">
        <v>0</v>
      </c>
      <c r="AK37">
        <v>53.129100000000001</v>
      </c>
      <c r="AL37">
        <v>11.62</v>
      </c>
      <c r="AM37">
        <v>0</v>
      </c>
      <c r="AN37">
        <v>0.60233000000000003</v>
      </c>
      <c r="AO37">
        <v>4.6452</v>
      </c>
      <c r="AP37">
        <v>6.4050000000000002</v>
      </c>
      <c r="AQ37">
        <v>15.6</v>
      </c>
      <c r="AR37">
        <v>11.04</v>
      </c>
      <c r="AS37">
        <v>15.87336</v>
      </c>
      <c r="AT37">
        <v>14.9968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79.500916000000004</v>
      </c>
      <c r="BA37">
        <f t="shared" si="1"/>
        <v>1731.7812849999996</v>
      </c>
      <c r="BB37">
        <v>34</v>
      </c>
      <c r="BD37">
        <v>6.48</v>
      </c>
      <c r="BE37">
        <v>1.92</v>
      </c>
      <c r="BF37">
        <v>2.25</v>
      </c>
      <c r="BG37">
        <v>1.79</v>
      </c>
      <c r="BH37">
        <v>6.3</v>
      </c>
      <c r="BI37">
        <v>0.98</v>
      </c>
      <c r="BJ37">
        <v>0.47</v>
      </c>
      <c r="BK37">
        <v>1.96</v>
      </c>
      <c r="BL37">
        <v>0</v>
      </c>
      <c r="BM37">
        <v>0.18</v>
      </c>
      <c r="BN37">
        <v>3.52</v>
      </c>
      <c r="BO37">
        <v>1.89</v>
      </c>
      <c r="BP37">
        <v>0.26</v>
      </c>
      <c r="BQ37">
        <v>2</v>
      </c>
      <c r="BR37">
        <v>2.1800000000000002</v>
      </c>
      <c r="BS37">
        <v>1.63</v>
      </c>
      <c r="BT37">
        <v>2.8932340000000001</v>
      </c>
      <c r="BU37">
        <v>1.3481259999999999</v>
      </c>
      <c r="BV37">
        <v>1.9795</v>
      </c>
      <c r="BW37">
        <v>1.9268540000000001</v>
      </c>
      <c r="BX37">
        <v>1.943438</v>
      </c>
      <c r="BY37">
        <v>2.69625</v>
      </c>
      <c r="BZ37">
        <v>1.333745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3.55905</v>
      </c>
      <c r="CK37">
        <v>1.849688</v>
      </c>
      <c r="CL37">
        <v>1.339218</v>
      </c>
      <c r="CM37">
        <v>3.5355379999999998</v>
      </c>
      <c r="CN37">
        <v>3.55905</v>
      </c>
      <c r="CO37">
        <v>4.3140000000000001</v>
      </c>
      <c r="CP37">
        <v>4.2765000000000004</v>
      </c>
      <c r="CQ37">
        <v>3.55905</v>
      </c>
      <c r="CR37">
        <v>0.32389499999999999</v>
      </c>
      <c r="CS37">
        <v>2.24878</v>
      </c>
      <c r="CT37">
        <v>0</v>
      </c>
      <c r="CU37">
        <v>0</v>
      </c>
      <c r="CV37">
        <v>0.51680000000000004</v>
      </c>
      <c r="CW37">
        <v>2.4882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79.500916000000004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312.85379999999998</v>
      </c>
      <c r="L38">
        <v>0</v>
      </c>
      <c r="M38">
        <v>47.195999999999998</v>
      </c>
      <c r="N38">
        <v>120.65625</v>
      </c>
      <c r="O38">
        <v>126.47812500000001</v>
      </c>
      <c r="P38">
        <v>121.87569999999999</v>
      </c>
      <c r="Q38">
        <v>0</v>
      </c>
      <c r="R38">
        <v>21.1921</v>
      </c>
      <c r="S38">
        <v>26.375</v>
      </c>
      <c r="T38">
        <v>0</v>
      </c>
      <c r="U38">
        <v>348.97500000000002</v>
      </c>
      <c r="V38">
        <v>12.748483999999999</v>
      </c>
      <c r="W38">
        <v>46.399079999999998</v>
      </c>
      <c r="X38">
        <v>147.26089999999999</v>
      </c>
      <c r="Y38">
        <v>0</v>
      </c>
      <c r="Z38">
        <v>6.5537999999999998</v>
      </c>
      <c r="AA38">
        <v>0</v>
      </c>
      <c r="AB38">
        <v>13.151999999999999</v>
      </c>
      <c r="AC38">
        <v>9.9058399999999995</v>
      </c>
      <c r="AD38">
        <v>9.3218999999999994</v>
      </c>
      <c r="AE38">
        <v>0</v>
      </c>
      <c r="AF38">
        <v>9.0630000000000006</v>
      </c>
      <c r="AG38">
        <v>42.822000000000003</v>
      </c>
      <c r="AH38">
        <v>71.654700000000005</v>
      </c>
      <c r="AI38">
        <v>0</v>
      </c>
      <c r="AJ38">
        <v>0</v>
      </c>
      <c r="AK38">
        <v>53.129100000000001</v>
      </c>
      <c r="AL38">
        <v>11.62</v>
      </c>
      <c r="AM38">
        <v>0</v>
      </c>
      <c r="AN38">
        <v>0.60233000000000003</v>
      </c>
      <c r="AO38">
        <v>4.6452</v>
      </c>
      <c r="AP38">
        <v>6.4050000000000002</v>
      </c>
      <c r="AQ38">
        <v>15.6</v>
      </c>
      <c r="AR38">
        <v>16.559999999999999</v>
      </c>
      <c r="AS38">
        <v>15.87336</v>
      </c>
      <c r="AT38">
        <v>14.9968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79.371716000000006</v>
      </c>
      <c r="BA38">
        <f t="shared" si="1"/>
        <v>1713.2871849999997</v>
      </c>
      <c r="BB38">
        <v>35</v>
      </c>
      <c r="BD38">
        <v>6.48</v>
      </c>
      <c r="BE38">
        <v>1.92</v>
      </c>
      <c r="BF38">
        <v>2.25</v>
      </c>
      <c r="BG38">
        <v>1.79</v>
      </c>
      <c r="BH38">
        <v>6.3</v>
      </c>
      <c r="BI38">
        <v>0.98</v>
      </c>
      <c r="BJ38">
        <v>0.47</v>
      </c>
      <c r="BK38">
        <v>1.96</v>
      </c>
      <c r="BL38">
        <v>0</v>
      </c>
      <c r="BM38">
        <v>0.18</v>
      </c>
      <c r="BN38">
        <v>3.52</v>
      </c>
      <c r="BO38">
        <v>1.89</v>
      </c>
      <c r="BP38">
        <v>0.26</v>
      </c>
      <c r="BQ38">
        <v>2</v>
      </c>
      <c r="BR38">
        <v>2.1800000000000002</v>
      </c>
      <c r="BS38">
        <v>1.63</v>
      </c>
      <c r="BT38">
        <v>2.8932340000000001</v>
      </c>
      <c r="BU38">
        <v>1.3481259999999999</v>
      </c>
      <c r="BV38">
        <v>1.9795</v>
      </c>
      <c r="BW38">
        <v>1.9268540000000001</v>
      </c>
      <c r="BX38">
        <v>1.943438</v>
      </c>
      <c r="BY38">
        <v>2.69625</v>
      </c>
      <c r="BZ38">
        <v>1.333745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3.55905</v>
      </c>
      <c r="CK38">
        <v>1.849688</v>
      </c>
      <c r="CL38">
        <v>1.339218</v>
      </c>
      <c r="CM38">
        <v>3.5355379999999998</v>
      </c>
      <c r="CN38">
        <v>3.55905</v>
      </c>
      <c r="CO38">
        <v>4.3140000000000001</v>
      </c>
      <c r="CP38">
        <v>4.2765000000000004</v>
      </c>
      <c r="CQ38">
        <v>3.55905</v>
      </c>
      <c r="CR38">
        <v>0.32389499999999999</v>
      </c>
      <c r="CS38">
        <v>2.24878</v>
      </c>
      <c r="CT38">
        <v>0</v>
      </c>
      <c r="CU38">
        <v>0</v>
      </c>
      <c r="CV38">
        <v>0.3876</v>
      </c>
      <c r="CW38">
        <v>2.4882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79.371716000000006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312.85379999999998</v>
      </c>
      <c r="L39">
        <v>0</v>
      </c>
      <c r="M39">
        <v>47.195999999999998</v>
      </c>
      <c r="N39">
        <v>120.65625</v>
      </c>
      <c r="O39">
        <v>126.47812500000001</v>
      </c>
      <c r="P39">
        <v>121.87569999999999</v>
      </c>
      <c r="Q39">
        <v>0</v>
      </c>
      <c r="R39">
        <v>21.1921</v>
      </c>
      <c r="S39">
        <v>26.375</v>
      </c>
      <c r="T39">
        <v>0</v>
      </c>
      <c r="U39">
        <v>348.97500000000002</v>
      </c>
      <c r="V39">
        <v>12.563781000000001</v>
      </c>
      <c r="W39">
        <v>46.399079999999998</v>
      </c>
      <c r="X39">
        <v>147.26089999999999</v>
      </c>
      <c r="Y39">
        <v>0</v>
      </c>
      <c r="Z39">
        <v>6.5537999999999998</v>
      </c>
      <c r="AA39">
        <v>0</v>
      </c>
      <c r="AB39">
        <v>0</v>
      </c>
      <c r="AC39">
        <v>0</v>
      </c>
      <c r="AD39">
        <v>9.3218999999999994</v>
      </c>
      <c r="AE39">
        <v>0</v>
      </c>
      <c r="AF39">
        <v>0</v>
      </c>
      <c r="AG39">
        <v>42.822000000000003</v>
      </c>
      <c r="AH39">
        <v>47.769799999999996</v>
      </c>
      <c r="AI39">
        <v>0</v>
      </c>
      <c r="AJ39">
        <v>0</v>
      </c>
      <c r="AK39">
        <v>53.129100000000001</v>
      </c>
      <c r="AL39">
        <v>11.62</v>
      </c>
      <c r="AM39">
        <v>0</v>
      </c>
      <c r="AN39">
        <v>0.60233000000000003</v>
      </c>
      <c r="AO39">
        <v>4.6452</v>
      </c>
      <c r="AP39">
        <v>6.4050000000000002</v>
      </c>
      <c r="AQ39">
        <v>0</v>
      </c>
      <c r="AR39">
        <v>39.744</v>
      </c>
      <c r="AS39">
        <v>15.87336</v>
      </c>
      <c r="AT39">
        <v>14.9968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79.242515999999995</v>
      </c>
      <c r="BA39">
        <f t="shared" si="1"/>
        <v>1664.5515419999997</v>
      </c>
      <c r="BB39">
        <v>36</v>
      </c>
      <c r="BD39">
        <v>6.48</v>
      </c>
      <c r="BE39">
        <v>1.92</v>
      </c>
      <c r="BF39">
        <v>2.25</v>
      </c>
      <c r="BG39">
        <v>1.79</v>
      </c>
      <c r="BH39">
        <v>6.3</v>
      </c>
      <c r="BI39">
        <v>0.98</v>
      </c>
      <c r="BJ39">
        <v>0.47</v>
      </c>
      <c r="BK39">
        <v>1.96</v>
      </c>
      <c r="BL39">
        <v>0</v>
      </c>
      <c r="BM39">
        <v>0.18</v>
      </c>
      <c r="BN39">
        <v>3.52</v>
      </c>
      <c r="BO39">
        <v>1.89</v>
      </c>
      <c r="BP39">
        <v>0.26</v>
      </c>
      <c r="BQ39">
        <v>2</v>
      </c>
      <c r="BR39">
        <v>2.1800000000000002</v>
      </c>
      <c r="BS39">
        <v>1.63</v>
      </c>
      <c r="BT39">
        <v>2.8932340000000001</v>
      </c>
      <c r="BU39">
        <v>1.3481259999999999</v>
      </c>
      <c r="BV39">
        <v>1.9795</v>
      </c>
      <c r="BW39">
        <v>1.9268540000000001</v>
      </c>
      <c r="BX39">
        <v>1.943438</v>
      </c>
      <c r="BY39">
        <v>2.69625</v>
      </c>
      <c r="BZ39">
        <v>1.333745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3.55905</v>
      </c>
      <c r="CK39">
        <v>1.849688</v>
      </c>
      <c r="CL39">
        <v>1.339218</v>
      </c>
      <c r="CM39">
        <v>3.5355379999999998</v>
      </c>
      <c r="CN39">
        <v>3.55905</v>
      </c>
      <c r="CO39">
        <v>4.3140000000000001</v>
      </c>
      <c r="CP39">
        <v>4.2765000000000004</v>
      </c>
      <c r="CQ39">
        <v>3.55905</v>
      </c>
      <c r="CR39">
        <v>0.32389499999999999</v>
      </c>
      <c r="CS39">
        <v>2.24878</v>
      </c>
      <c r="CT39">
        <v>0</v>
      </c>
      <c r="CU39">
        <v>0</v>
      </c>
      <c r="CV39">
        <v>0.25840000000000002</v>
      </c>
      <c r="CW39">
        <v>2.4882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79.242515999999995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343.37020000000001</v>
      </c>
      <c r="L40">
        <v>0</v>
      </c>
      <c r="M40">
        <v>47.195999999999998</v>
      </c>
      <c r="N40">
        <v>120.65625</v>
      </c>
      <c r="O40">
        <v>126.47812500000001</v>
      </c>
      <c r="P40">
        <v>121.87569999999999</v>
      </c>
      <c r="Q40">
        <v>0</v>
      </c>
      <c r="R40">
        <v>21.1921</v>
      </c>
      <c r="S40">
        <v>26.375</v>
      </c>
      <c r="T40">
        <v>0</v>
      </c>
      <c r="U40">
        <v>348.97500000000002</v>
      </c>
      <c r="V40">
        <v>12.563781000000001</v>
      </c>
      <c r="W40">
        <v>46.399079999999998</v>
      </c>
      <c r="X40">
        <v>147.26089999999999</v>
      </c>
      <c r="Y40">
        <v>0</v>
      </c>
      <c r="Z40">
        <v>6.5537999999999998</v>
      </c>
      <c r="AA40">
        <v>0</v>
      </c>
      <c r="AB40">
        <v>0</v>
      </c>
      <c r="AC40">
        <v>0</v>
      </c>
      <c r="AD40">
        <v>9.3218999999999994</v>
      </c>
      <c r="AE40">
        <v>0</v>
      </c>
      <c r="AF40">
        <v>0</v>
      </c>
      <c r="AG40">
        <v>42.822000000000003</v>
      </c>
      <c r="AH40">
        <v>23.884899999999998</v>
      </c>
      <c r="AI40">
        <v>0</v>
      </c>
      <c r="AJ40">
        <v>0</v>
      </c>
      <c r="AK40">
        <v>53.129100000000001</v>
      </c>
      <c r="AL40">
        <v>11.62</v>
      </c>
      <c r="AM40">
        <v>0</v>
      </c>
      <c r="AN40">
        <v>0.60233000000000003</v>
      </c>
      <c r="AO40">
        <v>4.6452</v>
      </c>
      <c r="AP40">
        <v>6.4050000000000002</v>
      </c>
      <c r="AQ40">
        <v>0</v>
      </c>
      <c r="AR40">
        <v>39.744</v>
      </c>
      <c r="AS40">
        <v>15.87336</v>
      </c>
      <c r="AT40">
        <v>14.9968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79.113315999999998</v>
      </c>
      <c r="BA40">
        <f t="shared" si="1"/>
        <v>1671.0538419999996</v>
      </c>
      <c r="BB40">
        <v>37</v>
      </c>
      <c r="BD40">
        <v>6.48</v>
      </c>
      <c r="BE40">
        <v>1.92</v>
      </c>
      <c r="BF40">
        <v>2.25</v>
      </c>
      <c r="BG40">
        <v>1.79</v>
      </c>
      <c r="BH40">
        <v>6.3</v>
      </c>
      <c r="BI40">
        <v>0.98</v>
      </c>
      <c r="BJ40">
        <v>0.47</v>
      </c>
      <c r="BK40">
        <v>1.96</v>
      </c>
      <c r="BL40">
        <v>0</v>
      </c>
      <c r="BM40">
        <v>0.18</v>
      </c>
      <c r="BN40">
        <v>3.52</v>
      </c>
      <c r="BO40">
        <v>1.89</v>
      </c>
      <c r="BP40">
        <v>0.26</v>
      </c>
      <c r="BQ40">
        <v>2</v>
      </c>
      <c r="BR40">
        <v>2.1800000000000002</v>
      </c>
      <c r="BS40">
        <v>1.63</v>
      </c>
      <c r="BT40">
        <v>2.8932340000000001</v>
      </c>
      <c r="BU40">
        <v>1.3481259999999999</v>
      </c>
      <c r="BV40">
        <v>1.9795</v>
      </c>
      <c r="BW40">
        <v>1.9268540000000001</v>
      </c>
      <c r="BX40">
        <v>1.943438</v>
      </c>
      <c r="BY40">
        <v>2.69625</v>
      </c>
      <c r="BZ40">
        <v>1.333745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3.55905</v>
      </c>
      <c r="CK40">
        <v>1.849688</v>
      </c>
      <c r="CL40">
        <v>1.339218</v>
      </c>
      <c r="CM40">
        <v>3.5355379999999998</v>
      </c>
      <c r="CN40">
        <v>3.55905</v>
      </c>
      <c r="CO40">
        <v>4.3140000000000001</v>
      </c>
      <c r="CP40">
        <v>4.2765000000000004</v>
      </c>
      <c r="CQ40">
        <v>3.55905</v>
      </c>
      <c r="CR40">
        <v>0.32389499999999999</v>
      </c>
      <c r="CS40">
        <v>2.24878</v>
      </c>
      <c r="CT40">
        <v>0</v>
      </c>
      <c r="CU40">
        <v>0</v>
      </c>
      <c r="CV40">
        <v>0.12920000000000001</v>
      </c>
      <c r="CW40">
        <v>2.4882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79.113315999999998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343.37020000000001</v>
      </c>
      <c r="L41">
        <v>0</v>
      </c>
      <c r="M41">
        <v>47.195999999999998</v>
      </c>
      <c r="N41">
        <v>120.65625</v>
      </c>
      <c r="O41">
        <v>126.47812500000001</v>
      </c>
      <c r="P41">
        <v>121.87569999999999</v>
      </c>
      <c r="Q41">
        <v>0</v>
      </c>
      <c r="R41">
        <v>21.1921</v>
      </c>
      <c r="S41">
        <v>26.375</v>
      </c>
      <c r="T41">
        <v>0</v>
      </c>
      <c r="U41">
        <v>348.97500000000002</v>
      </c>
      <c r="V41">
        <v>12.784329</v>
      </c>
      <c r="W41">
        <v>46.399079999999998</v>
      </c>
      <c r="X41">
        <v>147.26089999999999</v>
      </c>
      <c r="Y41">
        <v>0</v>
      </c>
      <c r="Z41">
        <v>6.5537999999999998</v>
      </c>
      <c r="AA41">
        <v>0</v>
      </c>
      <c r="AB41">
        <v>0</v>
      </c>
      <c r="AC41">
        <v>0</v>
      </c>
      <c r="AD41">
        <v>9.3218999999999994</v>
      </c>
      <c r="AE41">
        <v>0</v>
      </c>
      <c r="AF41">
        <v>0</v>
      </c>
      <c r="AG41">
        <v>42.822000000000003</v>
      </c>
      <c r="AH41">
        <v>0</v>
      </c>
      <c r="AI41">
        <v>0</v>
      </c>
      <c r="AJ41">
        <v>0</v>
      </c>
      <c r="AK41">
        <v>53.129100000000001</v>
      </c>
      <c r="AL41">
        <v>11.62</v>
      </c>
      <c r="AM41">
        <v>0</v>
      </c>
      <c r="AN41">
        <v>0.60233000000000003</v>
      </c>
      <c r="AO41">
        <v>4.6452</v>
      </c>
      <c r="AP41">
        <v>6.4050000000000002</v>
      </c>
      <c r="AQ41">
        <v>0</v>
      </c>
      <c r="AR41">
        <v>11.04</v>
      </c>
      <c r="AS41">
        <v>15.87336</v>
      </c>
      <c r="AT41">
        <v>14.9968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78.984116</v>
      </c>
      <c r="BA41">
        <f t="shared" si="1"/>
        <v>1618.5562899999995</v>
      </c>
      <c r="BB41">
        <v>38</v>
      </c>
      <c r="BD41">
        <v>6.48</v>
      </c>
      <c r="BE41">
        <v>1.92</v>
      </c>
      <c r="BF41">
        <v>2.25</v>
      </c>
      <c r="BG41">
        <v>1.79</v>
      </c>
      <c r="BH41">
        <v>6.3</v>
      </c>
      <c r="BI41">
        <v>0.98</v>
      </c>
      <c r="BJ41">
        <v>0.47</v>
      </c>
      <c r="BK41">
        <v>1.96</v>
      </c>
      <c r="BL41">
        <v>0</v>
      </c>
      <c r="BM41">
        <v>0.18</v>
      </c>
      <c r="BN41">
        <v>3.52</v>
      </c>
      <c r="BO41">
        <v>1.89</v>
      </c>
      <c r="BP41">
        <v>0.26</v>
      </c>
      <c r="BQ41">
        <v>2</v>
      </c>
      <c r="BR41">
        <v>2.1800000000000002</v>
      </c>
      <c r="BS41">
        <v>1.63</v>
      </c>
      <c r="BT41">
        <v>2.8932340000000001</v>
      </c>
      <c r="BU41">
        <v>1.3481259999999999</v>
      </c>
      <c r="BV41">
        <v>1.9795</v>
      </c>
      <c r="BW41">
        <v>1.9268540000000001</v>
      </c>
      <c r="BX41">
        <v>1.943438</v>
      </c>
      <c r="BY41">
        <v>2.69625</v>
      </c>
      <c r="BZ41">
        <v>1.333745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3.55905</v>
      </c>
      <c r="CK41">
        <v>1.849688</v>
      </c>
      <c r="CL41">
        <v>1.339218</v>
      </c>
      <c r="CM41">
        <v>3.5355379999999998</v>
      </c>
      <c r="CN41">
        <v>3.55905</v>
      </c>
      <c r="CO41">
        <v>4.3140000000000001</v>
      </c>
      <c r="CP41">
        <v>4.2765000000000004</v>
      </c>
      <c r="CQ41">
        <v>3.55905</v>
      </c>
      <c r="CR41">
        <v>0.32389499999999999</v>
      </c>
      <c r="CS41">
        <v>2.24878</v>
      </c>
      <c r="CT41">
        <v>0</v>
      </c>
      <c r="CU41">
        <v>0</v>
      </c>
      <c r="CV41">
        <v>0</v>
      </c>
      <c r="CW41">
        <v>2.4882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78.984116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343.37020000000001</v>
      </c>
      <c r="L42">
        <v>0</v>
      </c>
      <c r="M42">
        <v>47.195999999999998</v>
      </c>
      <c r="N42">
        <v>120.65625</v>
      </c>
      <c r="O42">
        <v>126.47812500000001</v>
      </c>
      <c r="P42">
        <v>121.87569999999999</v>
      </c>
      <c r="Q42">
        <v>0</v>
      </c>
      <c r="R42">
        <v>21.1921</v>
      </c>
      <c r="S42">
        <v>26.375</v>
      </c>
      <c r="T42">
        <v>0</v>
      </c>
      <c r="U42">
        <v>348.97500000000002</v>
      </c>
      <c r="V42">
        <v>12.784329</v>
      </c>
      <c r="W42">
        <v>46.399079999999998</v>
      </c>
      <c r="X42">
        <v>147.26089999999999</v>
      </c>
      <c r="Y42">
        <v>0</v>
      </c>
      <c r="Z42">
        <v>6.5537999999999998</v>
      </c>
      <c r="AA42">
        <v>0</v>
      </c>
      <c r="AB42">
        <v>0</v>
      </c>
      <c r="AC42">
        <v>0</v>
      </c>
      <c r="AD42">
        <v>9.3218999999999994</v>
      </c>
      <c r="AE42">
        <v>0</v>
      </c>
      <c r="AF42">
        <v>0</v>
      </c>
      <c r="AG42">
        <v>42.822000000000003</v>
      </c>
      <c r="AH42">
        <v>0</v>
      </c>
      <c r="AI42">
        <v>0</v>
      </c>
      <c r="AJ42">
        <v>0</v>
      </c>
      <c r="AK42">
        <v>53.129100000000001</v>
      </c>
      <c r="AL42">
        <v>11.62</v>
      </c>
      <c r="AM42">
        <v>0</v>
      </c>
      <c r="AN42">
        <v>0.60233000000000003</v>
      </c>
      <c r="AO42">
        <v>4.6452</v>
      </c>
      <c r="AP42">
        <v>6.4050000000000002</v>
      </c>
      <c r="AQ42">
        <v>0</v>
      </c>
      <c r="AR42">
        <v>11.04</v>
      </c>
      <c r="AS42">
        <v>15.87336</v>
      </c>
      <c r="AT42">
        <v>14.9968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79.014116000000001</v>
      </c>
      <c r="BA42">
        <f t="shared" si="1"/>
        <v>1618.5862899999995</v>
      </c>
      <c r="BB42">
        <v>39</v>
      </c>
      <c r="BD42">
        <v>6.48</v>
      </c>
      <c r="BE42">
        <v>1.92</v>
      </c>
      <c r="BF42">
        <v>2.25</v>
      </c>
      <c r="BG42">
        <v>1.79</v>
      </c>
      <c r="BH42">
        <v>6.3</v>
      </c>
      <c r="BI42">
        <v>1</v>
      </c>
      <c r="BJ42">
        <v>0.48</v>
      </c>
      <c r="BK42">
        <v>1.96</v>
      </c>
      <c r="BL42">
        <v>0</v>
      </c>
      <c r="BM42">
        <v>0.18</v>
      </c>
      <c r="BN42">
        <v>3.52</v>
      </c>
      <c r="BO42">
        <v>1.89</v>
      </c>
      <c r="BP42">
        <v>0.26</v>
      </c>
      <c r="BQ42">
        <v>2</v>
      </c>
      <c r="BR42">
        <v>2.1800000000000002</v>
      </c>
      <c r="BS42">
        <v>1.63</v>
      </c>
      <c r="BT42">
        <v>2.8932340000000001</v>
      </c>
      <c r="BU42">
        <v>1.3481259999999999</v>
      </c>
      <c r="BV42">
        <v>1.9795</v>
      </c>
      <c r="BW42">
        <v>1.9268540000000001</v>
      </c>
      <c r="BX42">
        <v>1.943438</v>
      </c>
      <c r="BY42">
        <v>2.69625</v>
      </c>
      <c r="BZ42">
        <v>1.333745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3.55905</v>
      </c>
      <c r="CK42">
        <v>1.849688</v>
      </c>
      <c r="CL42">
        <v>1.339218</v>
      </c>
      <c r="CM42">
        <v>3.5355379999999998</v>
      </c>
      <c r="CN42">
        <v>3.55905</v>
      </c>
      <c r="CO42">
        <v>4.3140000000000001</v>
      </c>
      <c r="CP42">
        <v>4.2765000000000004</v>
      </c>
      <c r="CQ42">
        <v>3.55905</v>
      </c>
      <c r="CR42">
        <v>0.32389499999999999</v>
      </c>
      <c r="CS42">
        <v>2.24878</v>
      </c>
      <c r="CT42">
        <v>0</v>
      </c>
      <c r="CU42">
        <v>0</v>
      </c>
      <c r="CV42">
        <v>0</v>
      </c>
      <c r="CW42">
        <v>2.4882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79.014116000000001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343.37020000000001</v>
      </c>
      <c r="L43">
        <v>0</v>
      </c>
      <c r="M43">
        <v>47.195999999999998</v>
      </c>
      <c r="N43">
        <v>120.65625</v>
      </c>
      <c r="O43">
        <v>126.47812500000001</v>
      </c>
      <c r="P43">
        <v>121.87569999999999</v>
      </c>
      <c r="Q43">
        <v>0</v>
      </c>
      <c r="R43">
        <v>21.1921</v>
      </c>
      <c r="S43">
        <v>26.375</v>
      </c>
      <c r="T43">
        <v>0</v>
      </c>
      <c r="U43">
        <v>348.97500000000002</v>
      </c>
      <c r="V43">
        <v>12.398189</v>
      </c>
      <c r="W43">
        <v>46.399079999999998</v>
      </c>
      <c r="X43">
        <v>147.26089999999999</v>
      </c>
      <c r="Y43">
        <v>0</v>
      </c>
      <c r="Z43">
        <v>6.5537999999999998</v>
      </c>
      <c r="AA43">
        <v>0</v>
      </c>
      <c r="AB43">
        <v>0</v>
      </c>
      <c r="AC43">
        <v>0</v>
      </c>
      <c r="AD43">
        <v>9.3218999999999994</v>
      </c>
      <c r="AE43">
        <v>0</v>
      </c>
      <c r="AF43">
        <v>0</v>
      </c>
      <c r="AG43">
        <v>42.822000000000003</v>
      </c>
      <c r="AH43">
        <v>0</v>
      </c>
      <c r="AI43">
        <v>0</v>
      </c>
      <c r="AJ43">
        <v>0</v>
      </c>
      <c r="AK43">
        <v>53.129100000000001</v>
      </c>
      <c r="AL43">
        <v>11.62</v>
      </c>
      <c r="AM43">
        <v>0</v>
      </c>
      <c r="AN43">
        <v>0.60233000000000003</v>
      </c>
      <c r="AO43">
        <v>4.6452</v>
      </c>
      <c r="AP43">
        <v>6.4050000000000002</v>
      </c>
      <c r="AQ43">
        <v>0</v>
      </c>
      <c r="AR43">
        <v>11.04</v>
      </c>
      <c r="AS43">
        <v>15.87336</v>
      </c>
      <c r="AT43">
        <v>14.9968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79.024116000000006</v>
      </c>
      <c r="BA43">
        <f t="shared" si="1"/>
        <v>1618.2101499999994</v>
      </c>
      <c r="BB43">
        <v>40</v>
      </c>
      <c r="BD43">
        <v>6.48</v>
      </c>
      <c r="BE43">
        <v>1.92</v>
      </c>
      <c r="BF43">
        <v>2.25</v>
      </c>
      <c r="BG43">
        <v>1.79</v>
      </c>
      <c r="BH43">
        <v>6.3</v>
      </c>
      <c r="BI43">
        <v>1</v>
      </c>
      <c r="BJ43">
        <v>0.48</v>
      </c>
      <c r="BK43">
        <v>1.96</v>
      </c>
      <c r="BL43">
        <v>0</v>
      </c>
      <c r="BM43">
        <v>0.19</v>
      </c>
      <c r="BN43">
        <v>3.52</v>
      </c>
      <c r="BO43">
        <v>1.89</v>
      </c>
      <c r="BP43">
        <v>0.26</v>
      </c>
      <c r="BQ43">
        <v>2</v>
      </c>
      <c r="BR43">
        <v>2.1800000000000002</v>
      </c>
      <c r="BS43">
        <v>1.63</v>
      </c>
      <c r="BT43">
        <v>2.8932340000000001</v>
      </c>
      <c r="BU43">
        <v>1.3481259999999999</v>
      </c>
      <c r="BV43">
        <v>1.9795</v>
      </c>
      <c r="BW43">
        <v>1.9268540000000001</v>
      </c>
      <c r="BX43">
        <v>1.943438</v>
      </c>
      <c r="BY43">
        <v>2.69625</v>
      </c>
      <c r="BZ43">
        <v>1.333745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3.55905</v>
      </c>
      <c r="CK43">
        <v>1.849688</v>
      </c>
      <c r="CL43">
        <v>1.339218</v>
      </c>
      <c r="CM43">
        <v>3.5355379999999998</v>
      </c>
      <c r="CN43">
        <v>3.55905</v>
      </c>
      <c r="CO43">
        <v>4.3140000000000001</v>
      </c>
      <c r="CP43">
        <v>4.2765000000000004</v>
      </c>
      <c r="CQ43">
        <v>3.55905</v>
      </c>
      <c r="CR43">
        <v>0.32389499999999999</v>
      </c>
      <c r="CS43">
        <v>2.24878</v>
      </c>
      <c r="CT43">
        <v>0</v>
      </c>
      <c r="CU43">
        <v>0</v>
      </c>
      <c r="CV43">
        <v>0</v>
      </c>
      <c r="CW43">
        <v>2.4882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79.024116000000006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343.37020000000001</v>
      </c>
      <c r="L44">
        <v>0</v>
      </c>
      <c r="M44">
        <v>47.195999999999998</v>
      </c>
      <c r="N44">
        <v>120.65625</v>
      </c>
      <c r="O44">
        <v>126.47812500000001</v>
      </c>
      <c r="P44">
        <v>121.87569999999999</v>
      </c>
      <c r="Q44">
        <v>0</v>
      </c>
      <c r="R44">
        <v>21.1921</v>
      </c>
      <c r="S44">
        <v>26.375</v>
      </c>
      <c r="T44">
        <v>0</v>
      </c>
      <c r="U44">
        <v>348.97500000000002</v>
      </c>
      <c r="V44">
        <v>12.398189</v>
      </c>
      <c r="W44">
        <v>46.399079999999998</v>
      </c>
      <c r="X44">
        <v>147.26089999999999</v>
      </c>
      <c r="Y44">
        <v>0</v>
      </c>
      <c r="Z44">
        <v>6.5537999999999998</v>
      </c>
      <c r="AA44">
        <v>0</v>
      </c>
      <c r="AB44">
        <v>0</v>
      </c>
      <c r="AC44">
        <v>0</v>
      </c>
      <c r="AD44">
        <v>9.3218999999999994</v>
      </c>
      <c r="AE44">
        <v>0</v>
      </c>
      <c r="AF44">
        <v>0</v>
      </c>
      <c r="AG44">
        <v>42.822000000000003</v>
      </c>
      <c r="AH44">
        <v>0</v>
      </c>
      <c r="AI44">
        <v>0</v>
      </c>
      <c r="AJ44">
        <v>0</v>
      </c>
      <c r="AK44">
        <v>53.129100000000001</v>
      </c>
      <c r="AL44">
        <v>11.62</v>
      </c>
      <c r="AM44">
        <v>0</v>
      </c>
      <c r="AN44">
        <v>0.60233000000000003</v>
      </c>
      <c r="AO44">
        <v>4.6452</v>
      </c>
      <c r="AP44">
        <v>6.4050000000000002</v>
      </c>
      <c r="AQ44">
        <v>0</v>
      </c>
      <c r="AR44">
        <v>11.04</v>
      </c>
      <c r="AS44">
        <v>15.87336</v>
      </c>
      <c r="AT44">
        <v>14.960076000000001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79.104116000000005</v>
      </c>
      <c r="BA44">
        <f t="shared" si="1"/>
        <v>1618.2534259999995</v>
      </c>
      <c r="BB44">
        <v>41</v>
      </c>
      <c r="BD44">
        <v>6.48</v>
      </c>
      <c r="BE44">
        <v>1.92</v>
      </c>
      <c r="BF44">
        <v>2.25</v>
      </c>
      <c r="BG44">
        <v>1.79</v>
      </c>
      <c r="BH44">
        <v>6.3</v>
      </c>
      <c r="BI44">
        <v>1.06</v>
      </c>
      <c r="BJ44">
        <v>0.5</v>
      </c>
      <c r="BK44">
        <v>1.96</v>
      </c>
      <c r="BL44">
        <v>0</v>
      </c>
      <c r="BM44">
        <v>0.19</v>
      </c>
      <c r="BN44">
        <v>3.52</v>
      </c>
      <c r="BO44">
        <v>1.89</v>
      </c>
      <c r="BP44">
        <v>0.26</v>
      </c>
      <c r="BQ44">
        <v>2</v>
      </c>
      <c r="BR44">
        <v>2.1800000000000002</v>
      </c>
      <c r="BS44">
        <v>1.63</v>
      </c>
      <c r="BT44">
        <v>2.8932340000000001</v>
      </c>
      <c r="BU44">
        <v>1.3481259999999999</v>
      </c>
      <c r="BV44">
        <v>1.9795</v>
      </c>
      <c r="BW44">
        <v>1.9268540000000001</v>
      </c>
      <c r="BX44">
        <v>1.943438</v>
      </c>
      <c r="BY44">
        <v>2.69625</v>
      </c>
      <c r="BZ44">
        <v>1.333745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3.55905</v>
      </c>
      <c r="CK44">
        <v>1.849688</v>
      </c>
      <c r="CL44">
        <v>1.339218</v>
      </c>
      <c r="CM44">
        <v>3.5355379999999998</v>
      </c>
      <c r="CN44">
        <v>3.55905</v>
      </c>
      <c r="CO44">
        <v>4.3140000000000001</v>
      </c>
      <c r="CP44">
        <v>4.2765000000000004</v>
      </c>
      <c r="CQ44">
        <v>3.55905</v>
      </c>
      <c r="CR44">
        <v>0.32389499999999999</v>
      </c>
      <c r="CS44">
        <v>2.24878</v>
      </c>
      <c r="CT44">
        <v>0</v>
      </c>
      <c r="CU44">
        <v>0</v>
      </c>
      <c r="CV44">
        <v>0</v>
      </c>
      <c r="CW44">
        <v>2.4882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79.104116000000005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300.20400000000001</v>
      </c>
      <c r="L45">
        <v>0</v>
      </c>
      <c r="M45">
        <v>47.195999999999998</v>
      </c>
      <c r="N45">
        <v>120.65625</v>
      </c>
      <c r="O45">
        <v>126.47812500000001</v>
      </c>
      <c r="P45">
        <v>121.87569999999999</v>
      </c>
      <c r="Q45">
        <v>0</v>
      </c>
      <c r="R45">
        <v>21.1921</v>
      </c>
      <c r="S45">
        <v>26.375</v>
      </c>
      <c r="T45">
        <v>0</v>
      </c>
      <c r="U45">
        <v>348.97500000000002</v>
      </c>
      <c r="V45">
        <v>12.398189</v>
      </c>
      <c r="W45">
        <v>46.399079999999998</v>
      </c>
      <c r="X45">
        <v>147.26089999999999</v>
      </c>
      <c r="Y45">
        <v>0</v>
      </c>
      <c r="Z45">
        <v>6.5537999999999998</v>
      </c>
      <c r="AA45">
        <v>0</v>
      </c>
      <c r="AB45">
        <v>0</v>
      </c>
      <c r="AC45">
        <v>0</v>
      </c>
      <c r="AD45">
        <v>9.3218999999999994</v>
      </c>
      <c r="AE45">
        <v>0</v>
      </c>
      <c r="AF45">
        <v>0</v>
      </c>
      <c r="AG45">
        <v>42.822000000000003</v>
      </c>
      <c r="AH45">
        <v>0</v>
      </c>
      <c r="AI45">
        <v>0</v>
      </c>
      <c r="AJ45">
        <v>0</v>
      </c>
      <c r="AK45">
        <v>53.129100000000001</v>
      </c>
      <c r="AL45">
        <v>11.62</v>
      </c>
      <c r="AM45">
        <v>0</v>
      </c>
      <c r="AN45">
        <v>0.60233000000000003</v>
      </c>
      <c r="AO45">
        <v>4.6452</v>
      </c>
      <c r="AP45">
        <v>6.4050000000000002</v>
      </c>
      <c r="AQ45">
        <v>0</v>
      </c>
      <c r="AR45">
        <v>16.559999999999999</v>
      </c>
      <c r="AS45">
        <v>15.87336</v>
      </c>
      <c r="AT45">
        <v>14.9968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79.104116000000005</v>
      </c>
      <c r="BA45">
        <f t="shared" si="1"/>
        <v>1580.6439499999992</v>
      </c>
      <c r="BB45">
        <v>42</v>
      </c>
      <c r="BD45">
        <v>6.48</v>
      </c>
      <c r="BE45">
        <v>1.92</v>
      </c>
      <c r="BF45">
        <v>2.25</v>
      </c>
      <c r="BG45">
        <v>1.79</v>
      </c>
      <c r="BH45">
        <v>6.3</v>
      </c>
      <c r="BI45">
        <v>1.06</v>
      </c>
      <c r="BJ45">
        <v>0.5</v>
      </c>
      <c r="BK45">
        <v>1.96</v>
      </c>
      <c r="BL45">
        <v>0</v>
      </c>
      <c r="BM45">
        <v>0.19</v>
      </c>
      <c r="BN45">
        <v>3.52</v>
      </c>
      <c r="BO45">
        <v>1.89</v>
      </c>
      <c r="BP45">
        <v>0.26</v>
      </c>
      <c r="BQ45">
        <v>2</v>
      </c>
      <c r="BR45">
        <v>2.1800000000000002</v>
      </c>
      <c r="BS45">
        <v>1.63</v>
      </c>
      <c r="BT45">
        <v>2.8932340000000001</v>
      </c>
      <c r="BU45">
        <v>1.3481259999999999</v>
      </c>
      <c r="BV45">
        <v>1.9795</v>
      </c>
      <c r="BW45">
        <v>1.9268540000000001</v>
      </c>
      <c r="BX45">
        <v>1.943438</v>
      </c>
      <c r="BY45">
        <v>2.69625</v>
      </c>
      <c r="BZ45">
        <v>1.333745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3.55905</v>
      </c>
      <c r="CK45">
        <v>1.849688</v>
      </c>
      <c r="CL45">
        <v>1.339218</v>
      </c>
      <c r="CM45">
        <v>3.5355379999999998</v>
      </c>
      <c r="CN45">
        <v>3.55905</v>
      </c>
      <c r="CO45">
        <v>4.3140000000000001</v>
      </c>
      <c r="CP45">
        <v>4.2765000000000004</v>
      </c>
      <c r="CQ45">
        <v>3.55905</v>
      </c>
      <c r="CR45">
        <v>0.32389499999999999</v>
      </c>
      <c r="CS45">
        <v>2.24878</v>
      </c>
      <c r="CT45">
        <v>0</v>
      </c>
      <c r="CU45">
        <v>0</v>
      </c>
      <c r="CV45">
        <v>0</v>
      </c>
      <c r="CW45">
        <v>2.4882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79.104116000000005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300.20400000000001</v>
      </c>
      <c r="L46">
        <v>0</v>
      </c>
      <c r="M46">
        <v>47.195999999999998</v>
      </c>
      <c r="N46">
        <v>120.65625</v>
      </c>
      <c r="O46">
        <v>126.47812500000001</v>
      </c>
      <c r="P46">
        <v>121.87569999999999</v>
      </c>
      <c r="Q46">
        <v>0</v>
      </c>
      <c r="R46">
        <v>21.1921</v>
      </c>
      <c r="S46">
        <v>26.375</v>
      </c>
      <c r="T46">
        <v>0</v>
      </c>
      <c r="U46">
        <v>348.97500000000002</v>
      </c>
      <c r="V46">
        <v>12.398189</v>
      </c>
      <c r="W46">
        <v>46.399079999999998</v>
      </c>
      <c r="X46">
        <v>147.26089999999999</v>
      </c>
      <c r="Y46">
        <v>0</v>
      </c>
      <c r="Z46">
        <v>6.5537999999999998</v>
      </c>
      <c r="AA46">
        <v>0</v>
      </c>
      <c r="AB46">
        <v>0</v>
      </c>
      <c r="AC46">
        <v>0</v>
      </c>
      <c r="AD46">
        <v>9.3218999999999994</v>
      </c>
      <c r="AE46">
        <v>0</v>
      </c>
      <c r="AF46">
        <v>0</v>
      </c>
      <c r="AG46">
        <v>42.822000000000003</v>
      </c>
      <c r="AH46">
        <v>0</v>
      </c>
      <c r="AI46">
        <v>0</v>
      </c>
      <c r="AJ46">
        <v>0</v>
      </c>
      <c r="AK46">
        <v>53.129100000000001</v>
      </c>
      <c r="AL46">
        <v>11.62</v>
      </c>
      <c r="AM46">
        <v>0</v>
      </c>
      <c r="AN46">
        <v>0.60233000000000003</v>
      </c>
      <c r="AO46">
        <v>4.6452</v>
      </c>
      <c r="AP46">
        <v>6.4050000000000002</v>
      </c>
      <c r="AQ46">
        <v>0</v>
      </c>
      <c r="AR46">
        <v>16.559999999999999</v>
      </c>
      <c r="AS46">
        <v>15.87336</v>
      </c>
      <c r="AT46">
        <v>14.9968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79.104116000000005</v>
      </c>
      <c r="BA46">
        <f t="shared" si="1"/>
        <v>1580.6439499999992</v>
      </c>
      <c r="BB46">
        <v>43</v>
      </c>
      <c r="BD46">
        <v>6.48</v>
      </c>
      <c r="BE46">
        <v>1.92</v>
      </c>
      <c r="BF46">
        <v>2.25</v>
      </c>
      <c r="BG46">
        <v>1.79</v>
      </c>
      <c r="BH46">
        <v>6.3</v>
      </c>
      <c r="BI46">
        <v>1.06</v>
      </c>
      <c r="BJ46">
        <v>0.5</v>
      </c>
      <c r="BK46">
        <v>1.96</v>
      </c>
      <c r="BL46">
        <v>0</v>
      </c>
      <c r="BM46">
        <v>0.19</v>
      </c>
      <c r="BN46">
        <v>3.52</v>
      </c>
      <c r="BO46">
        <v>1.89</v>
      </c>
      <c r="BP46">
        <v>0.26</v>
      </c>
      <c r="BQ46">
        <v>2</v>
      </c>
      <c r="BR46">
        <v>2.1800000000000002</v>
      </c>
      <c r="BS46">
        <v>1.63</v>
      </c>
      <c r="BT46">
        <v>2.8932340000000001</v>
      </c>
      <c r="BU46">
        <v>1.3481259999999999</v>
      </c>
      <c r="BV46">
        <v>1.9795</v>
      </c>
      <c r="BW46">
        <v>1.9268540000000001</v>
      </c>
      <c r="BX46">
        <v>1.943438</v>
      </c>
      <c r="BY46">
        <v>2.69625</v>
      </c>
      <c r="BZ46">
        <v>1.333745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3.55905</v>
      </c>
      <c r="CK46">
        <v>1.849688</v>
      </c>
      <c r="CL46">
        <v>1.339218</v>
      </c>
      <c r="CM46">
        <v>3.5355379999999998</v>
      </c>
      <c r="CN46">
        <v>3.55905</v>
      </c>
      <c r="CO46">
        <v>4.3140000000000001</v>
      </c>
      <c r="CP46">
        <v>4.2765000000000004</v>
      </c>
      <c r="CQ46">
        <v>3.55905</v>
      </c>
      <c r="CR46">
        <v>0.32389499999999999</v>
      </c>
      <c r="CS46">
        <v>2.24878</v>
      </c>
      <c r="CT46">
        <v>0</v>
      </c>
      <c r="CU46">
        <v>0</v>
      </c>
      <c r="CV46">
        <v>0</v>
      </c>
      <c r="CW46">
        <v>2.4882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79.104116000000005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300.20400000000001</v>
      </c>
      <c r="L47">
        <v>0</v>
      </c>
      <c r="M47">
        <v>47.195999999999998</v>
      </c>
      <c r="N47">
        <v>120.65625</v>
      </c>
      <c r="O47">
        <v>126.47812500000001</v>
      </c>
      <c r="P47">
        <v>121.87569999999999</v>
      </c>
      <c r="Q47">
        <v>0</v>
      </c>
      <c r="R47">
        <v>21.1921</v>
      </c>
      <c r="S47">
        <v>26.375</v>
      </c>
      <c r="T47">
        <v>0</v>
      </c>
      <c r="U47">
        <v>348.97500000000002</v>
      </c>
      <c r="V47">
        <v>16.821683</v>
      </c>
      <c r="W47">
        <v>46.399079999999998</v>
      </c>
      <c r="X47">
        <v>147.26089999999999</v>
      </c>
      <c r="Y47">
        <v>0</v>
      </c>
      <c r="Z47">
        <v>6.5537999999999998</v>
      </c>
      <c r="AA47">
        <v>0</v>
      </c>
      <c r="AB47">
        <v>0</v>
      </c>
      <c r="AC47">
        <v>0</v>
      </c>
      <c r="AD47">
        <v>9.3218999999999994</v>
      </c>
      <c r="AE47">
        <v>0</v>
      </c>
      <c r="AF47">
        <v>0</v>
      </c>
      <c r="AG47">
        <v>42.822000000000003</v>
      </c>
      <c r="AH47">
        <v>0</v>
      </c>
      <c r="AI47">
        <v>0</v>
      </c>
      <c r="AJ47">
        <v>0</v>
      </c>
      <c r="AK47">
        <v>53.129100000000001</v>
      </c>
      <c r="AL47">
        <v>11.62</v>
      </c>
      <c r="AM47">
        <v>0</v>
      </c>
      <c r="AN47">
        <v>0.60233000000000003</v>
      </c>
      <c r="AO47">
        <v>4.6452</v>
      </c>
      <c r="AP47">
        <v>11.529</v>
      </c>
      <c r="AQ47">
        <v>0</v>
      </c>
      <c r="AR47">
        <v>39.744</v>
      </c>
      <c r="AS47">
        <v>15.87336</v>
      </c>
      <c r="AT47">
        <v>14.9968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79.094116000000014</v>
      </c>
      <c r="BA47">
        <f t="shared" si="1"/>
        <v>1613.3654439999993</v>
      </c>
      <c r="BB47">
        <v>44</v>
      </c>
      <c r="BD47">
        <v>6.48</v>
      </c>
      <c r="BE47">
        <v>1.92</v>
      </c>
      <c r="BF47">
        <v>2.25</v>
      </c>
      <c r="BG47">
        <v>1.79</v>
      </c>
      <c r="BH47">
        <v>6.3</v>
      </c>
      <c r="BI47">
        <v>1.06</v>
      </c>
      <c r="BJ47">
        <v>0.5</v>
      </c>
      <c r="BK47">
        <v>1.96</v>
      </c>
      <c r="BL47">
        <v>0</v>
      </c>
      <c r="BM47">
        <v>0.18</v>
      </c>
      <c r="BN47">
        <v>3.52</v>
      </c>
      <c r="BO47">
        <v>1.89</v>
      </c>
      <c r="BP47">
        <v>0.26</v>
      </c>
      <c r="BQ47">
        <v>2</v>
      </c>
      <c r="BR47">
        <v>2.1800000000000002</v>
      </c>
      <c r="BS47">
        <v>1.63</v>
      </c>
      <c r="BT47">
        <v>2.8932340000000001</v>
      </c>
      <c r="BU47">
        <v>1.3481259999999999</v>
      </c>
      <c r="BV47">
        <v>1.9795</v>
      </c>
      <c r="BW47">
        <v>1.9268540000000001</v>
      </c>
      <c r="BX47">
        <v>1.943438</v>
      </c>
      <c r="BY47">
        <v>2.69625</v>
      </c>
      <c r="BZ47">
        <v>1.333745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3.55905</v>
      </c>
      <c r="CK47">
        <v>1.849688</v>
      </c>
      <c r="CL47">
        <v>1.339218</v>
      </c>
      <c r="CM47">
        <v>3.5355379999999998</v>
      </c>
      <c r="CN47">
        <v>3.55905</v>
      </c>
      <c r="CO47">
        <v>4.3140000000000001</v>
      </c>
      <c r="CP47">
        <v>4.2765000000000004</v>
      </c>
      <c r="CQ47">
        <v>3.55905</v>
      </c>
      <c r="CR47">
        <v>0.32389499999999999</v>
      </c>
      <c r="CS47">
        <v>2.24878</v>
      </c>
      <c r="CT47">
        <v>0</v>
      </c>
      <c r="CU47">
        <v>0</v>
      </c>
      <c r="CV47">
        <v>0</v>
      </c>
      <c r="CW47">
        <v>2.4882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79.094116000000014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300.20400000000001</v>
      </c>
      <c r="L48">
        <v>0</v>
      </c>
      <c r="M48">
        <v>47.195999999999998</v>
      </c>
      <c r="N48">
        <v>120.65625</v>
      </c>
      <c r="O48">
        <v>126.47812500000001</v>
      </c>
      <c r="P48">
        <v>121.87569999999999</v>
      </c>
      <c r="Q48">
        <v>0</v>
      </c>
      <c r="R48">
        <v>21.1921</v>
      </c>
      <c r="S48">
        <v>26.375</v>
      </c>
      <c r="T48">
        <v>0</v>
      </c>
      <c r="U48">
        <v>348.97500000000002</v>
      </c>
      <c r="V48">
        <v>16.821683</v>
      </c>
      <c r="W48">
        <v>46.399079999999998</v>
      </c>
      <c r="X48">
        <v>147.26089999999999</v>
      </c>
      <c r="Y48">
        <v>0</v>
      </c>
      <c r="Z48">
        <v>6.5537999999999998</v>
      </c>
      <c r="AA48">
        <v>0</v>
      </c>
      <c r="AB48">
        <v>0</v>
      </c>
      <c r="AC48">
        <v>0</v>
      </c>
      <c r="AD48">
        <v>9.3218999999999994</v>
      </c>
      <c r="AE48">
        <v>0</v>
      </c>
      <c r="AF48">
        <v>0</v>
      </c>
      <c r="AG48">
        <v>42.822000000000003</v>
      </c>
      <c r="AH48">
        <v>0</v>
      </c>
      <c r="AI48">
        <v>0</v>
      </c>
      <c r="AJ48">
        <v>0</v>
      </c>
      <c r="AK48">
        <v>53.129100000000001</v>
      </c>
      <c r="AL48">
        <v>11.62</v>
      </c>
      <c r="AM48">
        <v>0</v>
      </c>
      <c r="AN48">
        <v>0.60233000000000003</v>
      </c>
      <c r="AO48">
        <v>4.6452</v>
      </c>
      <c r="AP48">
        <v>11.529</v>
      </c>
      <c r="AQ48">
        <v>0</v>
      </c>
      <c r="AR48">
        <v>39.744</v>
      </c>
      <c r="AS48">
        <v>15.87336</v>
      </c>
      <c r="AT48">
        <v>14.9968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79.094116000000014</v>
      </c>
      <c r="BA48">
        <f t="shared" si="1"/>
        <v>1613.3654439999993</v>
      </c>
      <c r="BB48">
        <v>45</v>
      </c>
      <c r="BD48">
        <v>6.48</v>
      </c>
      <c r="BE48">
        <v>1.92</v>
      </c>
      <c r="BF48">
        <v>2.25</v>
      </c>
      <c r="BG48">
        <v>1.79</v>
      </c>
      <c r="BH48">
        <v>6.3</v>
      </c>
      <c r="BI48">
        <v>1.06</v>
      </c>
      <c r="BJ48">
        <v>0.5</v>
      </c>
      <c r="BK48">
        <v>1.96</v>
      </c>
      <c r="BL48">
        <v>0</v>
      </c>
      <c r="BM48">
        <v>0.18</v>
      </c>
      <c r="BN48">
        <v>3.52</v>
      </c>
      <c r="BO48">
        <v>1.89</v>
      </c>
      <c r="BP48">
        <v>0.26</v>
      </c>
      <c r="BQ48">
        <v>2</v>
      </c>
      <c r="BR48">
        <v>2.1800000000000002</v>
      </c>
      <c r="BS48">
        <v>1.63</v>
      </c>
      <c r="BT48">
        <v>2.8932340000000001</v>
      </c>
      <c r="BU48">
        <v>1.3481259999999999</v>
      </c>
      <c r="BV48">
        <v>1.9795</v>
      </c>
      <c r="BW48">
        <v>1.9268540000000001</v>
      </c>
      <c r="BX48">
        <v>1.943438</v>
      </c>
      <c r="BY48">
        <v>2.69625</v>
      </c>
      <c r="BZ48">
        <v>1.333745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3.55905</v>
      </c>
      <c r="CK48">
        <v>1.849688</v>
      </c>
      <c r="CL48">
        <v>1.339218</v>
      </c>
      <c r="CM48">
        <v>3.5355379999999998</v>
      </c>
      <c r="CN48">
        <v>3.55905</v>
      </c>
      <c r="CO48">
        <v>4.3140000000000001</v>
      </c>
      <c r="CP48">
        <v>4.2765000000000004</v>
      </c>
      <c r="CQ48">
        <v>3.55905</v>
      </c>
      <c r="CR48">
        <v>0.32389499999999999</v>
      </c>
      <c r="CS48">
        <v>2.24878</v>
      </c>
      <c r="CT48">
        <v>0</v>
      </c>
      <c r="CU48">
        <v>0</v>
      </c>
      <c r="CV48">
        <v>0</v>
      </c>
      <c r="CW48">
        <v>2.4882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79.094116000000014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292.68759999999997</v>
      </c>
      <c r="L49">
        <v>0</v>
      </c>
      <c r="M49">
        <v>47.195999999999998</v>
      </c>
      <c r="N49">
        <v>120.65625</v>
      </c>
      <c r="O49">
        <v>126.47812500000001</v>
      </c>
      <c r="P49">
        <v>121.87569999999999</v>
      </c>
      <c r="Q49">
        <v>0</v>
      </c>
      <c r="R49">
        <v>18.9587</v>
      </c>
      <c r="S49">
        <v>21.778099999999998</v>
      </c>
      <c r="T49">
        <v>0</v>
      </c>
      <c r="U49">
        <v>348.97500000000002</v>
      </c>
      <c r="V49">
        <v>13.929171999999999</v>
      </c>
      <c r="W49">
        <v>46.399079999999998</v>
      </c>
      <c r="X49">
        <v>147.26089999999999</v>
      </c>
      <c r="Y49">
        <v>0</v>
      </c>
      <c r="Z49">
        <v>6.5537999999999998</v>
      </c>
      <c r="AA49">
        <v>0</v>
      </c>
      <c r="AB49">
        <v>0</v>
      </c>
      <c r="AC49">
        <v>0</v>
      </c>
      <c r="AD49">
        <v>9.3218999999999994</v>
      </c>
      <c r="AE49">
        <v>0</v>
      </c>
      <c r="AF49">
        <v>0</v>
      </c>
      <c r="AG49">
        <v>42.822000000000003</v>
      </c>
      <c r="AH49">
        <v>0</v>
      </c>
      <c r="AI49">
        <v>0</v>
      </c>
      <c r="AJ49">
        <v>0</v>
      </c>
      <c r="AK49">
        <v>53.129100000000001</v>
      </c>
      <c r="AL49">
        <v>11.62</v>
      </c>
      <c r="AM49">
        <v>0</v>
      </c>
      <c r="AN49">
        <v>0.60233000000000003</v>
      </c>
      <c r="AO49">
        <v>4.6452</v>
      </c>
      <c r="AP49">
        <v>11.529</v>
      </c>
      <c r="AQ49">
        <v>0</v>
      </c>
      <c r="AR49">
        <v>11.04</v>
      </c>
      <c r="AS49">
        <v>15.87336</v>
      </c>
      <c r="AT49">
        <v>14.9968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79.104116000000005</v>
      </c>
      <c r="BA49">
        <f t="shared" si="1"/>
        <v>1567.4322329999998</v>
      </c>
      <c r="BB49">
        <v>46</v>
      </c>
      <c r="BD49">
        <v>6.48</v>
      </c>
      <c r="BE49">
        <v>1.92</v>
      </c>
      <c r="BF49">
        <v>2.25</v>
      </c>
      <c r="BG49">
        <v>1.79</v>
      </c>
      <c r="BH49">
        <v>6.3</v>
      </c>
      <c r="BI49">
        <v>1.06</v>
      </c>
      <c r="BJ49">
        <v>0.5</v>
      </c>
      <c r="BK49">
        <v>1.96</v>
      </c>
      <c r="BL49">
        <v>0</v>
      </c>
      <c r="BM49">
        <v>0.19</v>
      </c>
      <c r="BN49">
        <v>3.52</v>
      </c>
      <c r="BO49">
        <v>1.89</v>
      </c>
      <c r="BP49">
        <v>0.26</v>
      </c>
      <c r="BQ49">
        <v>2</v>
      </c>
      <c r="BR49">
        <v>2.1800000000000002</v>
      </c>
      <c r="BS49">
        <v>1.63</v>
      </c>
      <c r="BT49">
        <v>2.8932340000000001</v>
      </c>
      <c r="BU49">
        <v>1.3481259999999999</v>
      </c>
      <c r="BV49">
        <v>1.9795</v>
      </c>
      <c r="BW49">
        <v>1.9268540000000001</v>
      </c>
      <c r="BX49">
        <v>1.943438</v>
      </c>
      <c r="BY49">
        <v>2.69625</v>
      </c>
      <c r="BZ49">
        <v>1.333745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3.55905</v>
      </c>
      <c r="CK49">
        <v>1.849688</v>
      </c>
      <c r="CL49">
        <v>1.339218</v>
      </c>
      <c r="CM49">
        <v>3.5355379999999998</v>
      </c>
      <c r="CN49">
        <v>3.55905</v>
      </c>
      <c r="CO49">
        <v>4.3140000000000001</v>
      </c>
      <c r="CP49">
        <v>4.2765000000000004</v>
      </c>
      <c r="CQ49">
        <v>3.55905</v>
      </c>
      <c r="CR49">
        <v>0.32389499999999999</v>
      </c>
      <c r="CS49">
        <v>2.24878</v>
      </c>
      <c r="CT49">
        <v>0</v>
      </c>
      <c r="CU49">
        <v>0</v>
      </c>
      <c r="CV49">
        <v>0</v>
      </c>
      <c r="CW49">
        <v>2.4882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79.104116000000005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280.68759999999997</v>
      </c>
      <c r="L50">
        <v>0</v>
      </c>
      <c r="M50">
        <v>47.195999999999998</v>
      </c>
      <c r="N50">
        <v>120.65625</v>
      </c>
      <c r="O50">
        <v>126.47812500000001</v>
      </c>
      <c r="P50">
        <v>121.87569999999999</v>
      </c>
      <c r="Q50">
        <v>0</v>
      </c>
      <c r="R50">
        <v>18.9587</v>
      </c>
      <c r="S50">
        <v>21.778099999999998</v>
      </c>
      <c r="T50">
        <v>0</v>
      </c>
      <c r="U50">
        <v>348.97500000000002</v>
      </c>
      <c r="V50">
        <v>13.531682999999999</v>
      </c>
      <c r="W50">
        <v>46.399079999999998</v>
      </c>
      <c r="X50">
        <v>147.26089999999999</v>
      </c>
      <c r="Y50">
        <v>0</v>
      </c>
      <c r="Z50">
        <v>6.5537999999999998</v>
      </c>
      <c r="AA50">
        <v>0</v>
      </c>
      <c r="AB50">
        <v>0</v>
      </c>
      <c r="AC50">
        <v>0</v>
      </c>
      <c r="AD50">
        <v>9.3218999999999994</v>
      </c>
      <c r="AE50">
        <v>0</v>
      </c>
      <c r="AF50">
        <v>0</v>
      </c>
      <c r="AG50">
        <v>42.822000000000003</v>
      </c>
      <c r="AH50">
        <v>0</v>
      </c>
      <c r="AI50">
        <v>0</v>
      </c>
      <c r="AJ50">
        <v>0</v>
      </c>
      <c r="AK50">
        <v>53.129100000000001</v>
      </c>
      <c r="AL50">
        <v>11.62</v>
      </c>
      <c r="AM50">
        <v>0</v>
      </c>
      <c r="AN50">
        <v>0.60233000000000003</v>
      </c>
      <c r="AO50">
        <v>4.6452</v>
      </c>
      <c r="AP50">
        <v>11.529</v>
      </c>
      <c r="AQ50">
        <v>0</v>
      </c>
      <c r="AR50">
        <v>11.04</v>
      </c>
      <c r="AS50">
        <v>15.87336</v>
      </c>
      <c r="AT50">
        <v>14.9968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79.104116000000005</v>
      </c>
      <c r="BA50">
        <f t="shared" si="1"/>
        <v>1555.0347439999994</v>
      </c>
      <c r="BB50">
        <v>47</v>
      </c>
      <c r="BD50">
        <v>6.48</v>
      </c>
      <c r="BE50">
        <v>1.92</v>
      </c>
      <c r="BF50">
        <v>2.25</v>
      </c>
      <c r="BG50">
        <v>1.79</v>
      </c>
      <c r="BH50">
        <v>6.3</v>
      </c>
      <c r="BI50">
        <v>1.06</v>
      </c>
      <c r="BJ50">
        <v>0.5</v>
      </c>
      <c r="BK50">
        <v>1.96</v>
      </c>
      <c r="BL50">
        <v>0</v>
      </c>
      <c r="BM50">
        <v>0.19</v>
      </c>
      <c r="BN50">
        <v>3.52</v>
      </c>
      <c r="BO50">
        <v>1.89</v>
      </c>
      <c r="BP50">
        <v>0.26</v>
      </c>
      <c r="BQ50">
        <v>2</v>
      </c>
      <c r="BR50">
        <v>2.1800000000000002</v>
      </c>
      <c r="BS50">
        <v>1.63</v>
      </c>
      <c r="BT50">
        <v>2.8932340000000001</v>
      </c>
      <c r="BU50">
        <v>1.3481259999999999</v>
      </c>
      <c r="BV50">
        <v>1.9795</v>
      </c>
      <c r="BW50">
        <v>1.9268540000000001</v>
      </c>
      <c r="BX50">
        <v>1.943438</v>
      </c>
      <c r="BY50">
        <v>2.69625</v>
      </c>
      <c r="BZ50">
        <v>1.333745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3.55905</v>
      </c>
      <c r="CK50">
        <v>1.849688</v>
      </c>
      <c r="CL50">
        <v>1.339218</v>
      </c>
      <c r="CM50">
        <v>3.5355379999999998</v>
      </c>
      <c r="CN50">
        <v>3.55905</v>
      </c>
      <c r="CO50">
        <v>4.3140000000000001</v>
      </c>
      <c r="CP50">
        <v>4.2765000000000004</v>
      </c>
      <c r="CQ50">
        <v>3.55905</v>
      </c>
      <c r="CR50">
        <v>0.32389499999999999</v>
      </c>
      <c r="CS50">
        <v>2.24878</v>
      </c>
      <c r="CT50">
        <v>0</v>
      </c>
      <c r="CU50">
        <v>0</v>
      </c>
      <c r="CV50">
        <v>0</v>
      </c>
      <c r="CW50">
        <v>2.4882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79.104116000000005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268.55759999999998</v>
      </c>
      <c r="L51">
        <v>0</v>
      </c>
      <c r="M51">
        <v>47.195999999999998</v>
      </c>
      <c r="N51">
        <v>120.65625</v>
      </c>
      <c r="O51">
        <v>126.47812500000001</v>
      </c>
      <c r="P51">
        <v>121.87569999999999</v>
      </c>
      <c r="Q51">
        <v>0</v>
      </c>
      <c r="R51">
        <v>18.878699999999998</v>
      </c>
      <c r="S51">
        <v>21.728100000000001</v>
      </c>
      <c r="T51">
        <v>0</v>
      </c>
      <c r="U51">
        <v>348.97500000000002</v>
      </c>
      <c r="V51">
        <v>13.531682999999999</v>
      </c>
      <c r="W51">
        <v>46.399079999999998</v>
      </c>
      <c r="X51">
        <v>147.26089999999999</v>
      </c>
      <c r="Y51">
        <v>0</v>
      </c>
      <c r="Z51">
        <v>0</v>
      </c>
      <c r="AA51">
        <v>0</v>
      </c>
      <c r="AB51">
        <v>0</v>
      </c>
      <c r="AC51">
        <v>0</v>
      </c>
      <c r="AD51">
        <v>9.3218999999999994</v>
      </c>
      <c r="AE51">
        <v>0</v>
      </c>
      <c r="AF51">
        <v>0</v>
      </c>
      <c r="AG51">
        <v>42.822000000000003</v>
      </c>
      <c r="AH51">
        <v>0</v>
      </c>
      <c r="AI51">
        <v>0</v>
      </c>
      <c r="AJ51">
        <v>0</v>
      </c>
      <c r="AK51">
        <v>53.129100000000001</v>
      </c>
      <c r="AL51">
        <v>23.24</v>
      </c>
      <c r="AM51">
        <v>0</v>
      </c>
      <c r="AN51">
        <v>0.60233000000000003</v>
      </c>
      <c r="AO51">
        <v>5.88</v>
      </c>
      <c r="AP51">
        <v>6.4050000000000002</v>
      </c>
      <c r="AQ51">
        <v>0</v>
      </c>
      <c r="AR51">
        <v>11.04</v>
      </c>
      <c r="AS51">
        <v>15.87336</v>
      </c>
      <c r="AT51">
        <v>13.785669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79.104116000000005</v>
      </c>
      <c r="BA51">
        <f t="shared" si="1"/>
        <v>1542.7406129999999</v>
      </c>
      <c r="BB51">
        <v>48</v>
      </c>
      <c r="BD51">
        <v>6.48</v>
      </c>
      <c r="BE51">
        <v>1.92</v>
      </c>
      <c r="BF51">
        <v>2.25</v>
      </c>
      <c r="BG51">
        <v>1.79</v>
      </c>
      <c r="BH51">
        <v>6.3</v>
      </c>
      <c r="BI51">
        <v>1.06</v>
      </c>
      <c r="BJ51">
        <v>0.5</v>
      </c>
      <c r="BK51">
        <v>1.96</v>
      </c>
      <c r="BL51">
        <v>0</v>
      </c>
      <c r="BM51">
        <v>0.19</v>
      </c>
      <c r="BN51">
        <v>3.52</v>
      </c>
      <c r="BO51">
        <v>1.89</v>
      </c>
      <c r="BP51">
        <v>0.26</v>
      </c>
      <c r="BQ51">
        <v>2</v>
      </c>
      <c r="BR51">
        <v>2.1800000000000002</v>
      </c>
      <c r="BS51">
        <v>1.63</v>
      </c>
      <c r="BT51">
        <v>2.8932340000000001</v>
      </c>
      <c r="BU51">
        <v>1.3481259999999999</v>
      </c>
      <c r="BV51">
        <v>1.9795</v>
      </c>
      <c r="BW51">
        <v>1.9268540000000001</v>
      </c>
      <c r="BX51">
        <v>1.943438</v>
      </c>
      <c r="BY51">
        <v>2.69625</v>
      </c>
      <c r="BZ51">
        <v>1.333745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3.55905</v>
      </c>
      <c r="CK51">
        <v>1.849688</v>
      </c>
      <c r="CL51">
        <v>1.339218</v>
      </c>
      <c r="CM51">
        <v>3.5355379999999998</v>
      </c>
      <c r="CN51">
        <v>3.55905</v>
      </c>
      <c r="CO51">
        <v>4.3140000000000001</v>
      </c>
      <c r="CP51">
        <v>4.2765000000000004</v>
      </c>
      <c r="CQ51">
        <v>3.55905</v>
      </c>
      <c r="CR51">
        <v>0.32389499999999999</v>
      </c>
      <c r="CS51">
        <v>2.24878</v>
      </c>
      <c r="CT51">
        <v>0</v>
      </c>
      <c r="CU51">
        <v>0</v>
      </c>
      <c r="CV51">
        <v>0</v>
      </c>
      <c r="CW51">
        <v>2.4882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79.104116000000005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271.55759999999998</v>
      </c>
      <c r="L52">
        <v>0</v>
      </c>
      <c r="M52">
        <v>47.195999999999998</v>
      </c>
      <c r="N52">
        <v>120.65625</v>
      </c>
      <c r="O52">
        <v>126.47812500000001</v>
      </c>
      <c r="P52">
        <v>121.87569999999999</v>
      </c>
      <c r="Q52">
        <v>0</v>
      </c>
      <c r="R52">
        <v>18.878699999999998</v>
      </c>
      <c r="S52">
        <v>21.728100000000001</v>
      </c>
      <c r="T52">
        <v>0</v>
      </c>
      <c r="U52">
        <v>348.97500000000002</v>
      </c>
      <c r="V52">
        <v>13.531682999999999</v>
      </c>
      <c r="W52">
        <v>46.399079999999998</v>
      </c>
      <c r="X52">
        <v>147.26089999999999</v>
      </c>
      <c r="Y52">
        <v>0</v>
      </c>
      <c r="Z52">
        <v>0</v>
      </c>
      <c r="AA52">
        <v>0</v>
      </c>
      <c r="AB52">
        <v>0</v>
      </c>
      <c r="AC52">
        <v>0</v>
      </c>
      <c r="AD52">
        <v>9.3218999999999994</v>
      </c>
      <c r="AE52">
        <v>0</v>
      </c>
      <c r="AF52">
        <v>0</v>
      </c>
      <c r="AG52">
        <v>42.822000000000003</v>
      </c>
      <c r="AH52">
        <v>0</v>
      </c>
      <c r="AI52">
        <v>0</v>
      </c>
      <c r="AJ52">
        <v>0</v>
      </c>
      <c r="AK52">
        <v>53.129100000000001</v>
      </c>
      <c r="AL52">
        <v>23.24</v>
      </c>
      <c r="AM52">
        <v>0</v>
      </c>
      <c r="AN52">
        <v>0.60233000000000003</v>
      </c>
      <c r="AO52">
        <v>5.88</v>
      </c>
      <c r="AP52">
        <v>6.4050000000000002</v>
      </c>
      <c r="AQ52">
        <v>0</v>
      </c>
      <c r="AR52">
        <v>11.04</v>
      </c>
      <c r="AS52">
        <v>15.87336</v>
      </c>
      <c r="AT52">
        <v>14.9968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79.104116000000005</v>
      </c>
      <c r="BA52">
        <f t="shared" si="1"/>
        <v>1546.9517439999997</v>
      </c>
      <c r="BB52">
        <v>49</v>
      </c>
      <c r="BD52">
        <v>6.48</v>
      </c>
      <c r="BE52">
        <v>1.92</v>
      </c>
      <c r="BF52">
        <v>2.25</v>
      </c>
      <c r="BG52">
        <v>1.79</v>
      </c>
      <c r="BH52">
        <v>6.3</v>
      </c>
      <c r="BI52">
        <v>1.06</v>
      </c>
      <c r="BJ52">
        <v>0.5</v>
      </c>
      <c r="BK52">
        <v>1.96</v>
      </c>
      <c r="BL52">
        <v>0</v>
      </c>
      <c r="BM52">
        <v>0.19</v>
      </c>
      <c r="BN52">
        <v>3.52</v>
      </c>
      <c r="BO52">
        <v>1.89</v>
      </c>
      <c r="BP52">
        <v>0.26</v>
      </c>
      <c r="BQ52">
        <v>2</v>
      </c>
      <c r="BR52">
        <v>2.1800000000000002</v>
      </c>
      <c r="BS52">
        <v>1.63</v>
      </c>
      <c r="BT52">
        <v>2.8932340000000001</v>
      </c>
      <c r="BU52">
        <v>1.3481259999999999</v>
      </c>
      <c r="BV52">
        <v>1.9795</v>
      </c>
      <c r="BW52">
        <v>1.9268540000000001</v>
      </c>
      <c r="BX52">
        <v>1.943438</v>
      </c>
      <c r="BY52">
        <v>2.69625</v>
      </c>
      <c r="BZ52">
        <v>1.333745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3.55905</v>
      </c>
      <c r="CK52">
        <v>1.849688</v>
      </c>
      <c r="CL52">
        <v>1.339218</v>
      </c>
      <c r="CM52">
        <v>3.5355379999999998</v>
      </c>
      <c r="CN52">
        <v>3.55905</v>
      </c>
      <c r="CO52">
        <v>4.3140000000000001</v>
      </c>
      <c r="CP52">
        <v>4.2765000000000004</v>
      </c>
      <c r="CQ52">
        <v>3.55905</v>
      </c>
      <c r="CR52">
        <v>0.32389499999999999</v>
      </c>
      <c r="CS52">
        <v>2.24878</v>
      </c>
      <c r="CT52">
        <v>0</v>
      </c>
      <c r="CU52">
        <v>0</v>
      </c>
      <c r="CV52">
        <v>0</v>
      </c>
      <c r="CW52">
        <v>2.4882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79.104116000000005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277.55759999999998</v>
      </c>
      <c r="L53">
        <v>0</v>
      </c>
      <c r="M53">
        <v>47.195999999999998</v>
      </c>
      <c r="N53">
        <v>120.65625</v>
      </c>
      <c r="O53">
        <v>126.47812500000001</v>
      </c>
      <c r="P53">
        <v>121.87569999999999</v>
      </c>
      <c r="Q53">
        <v>0</v>
      </c>
      <c r="R53">
        <v>18.878699999999998</v>
      </c>
      <c r="S53">
        <v>21.728100000000001</v>
      </c>
      <c r="T53">
        <v>0</v>
      </c>
      <c r="U53">
        <v>348.97500000000002</v>
      </c>
      <c r="V53">
        <v>13.531682999999999</v>
      </c>
      <c r="W53">
        <v>46.399079999999998</v>
      </c>
      <c r="X53">
        <v>147.26089999999999</v>
      </c>
      <c r="Y53">
        <v>0</v>
      </c>
      <c r="Z53">
        <v>0</v>
      </c>
      <c r="AA53">
        <v>0</v>
      </c>
      <c r="AB53">
        <v>0</v>
      </c>
      <c r="AC53">
        <v>0</v>
      </c>
      <c r="AD53">
        <v>9.3218999999999994</v>
      </c>
      <c r="AE53">
        <v>0</v>
      </c>
      <c r="AF53">
        <v>0</v>
      </c>
      <c r="AG53">
        <v>42.822000000000003</v>
      </c>
      <c r="AH53">
        <v>0</v>
      </c>
      <c r="AI53">
        <v>0</v>
      </c>
      <c r="AJ53">
        <v>0</v>
      </c>
      <c r="AK53">
        <v>53.129100000000001</v>
      </c>
      <c r="AL53">
        <v>23.24</v>
      </c>
      <c r="AM53">
        <v>0</v>
      </c>
      <c r="AN53">
        <v>0.60233000000000003</v>
      </c>
      <c r="AO53">
        <v>5.88</v>
      </c>
      <c r="AP53">
        <v>6.4050000000000002</v>
      </c>
      <c r="AQ53">
        <v>0</v>
      </c>
      <c r="AR53">
        <v>16.559999999999999</v>
      </c>
      <c r="AS53">
        <v>15.87336</v>
      </c>
      <c r="AT53">
        <v>14.9968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79.094116000000014</v>
      </c>
      <c r="BA53">
        <f t="shared" si="1"/>
        <v>1558.4617439999997</v>
      </c>
      <c r="BB53">
        <v>50</v>
      </c>
      <c r="BD53">
        <v>6.48</v>
      </c>
      <c r="BE53">
        <v>1.92</v>
      </c>
      <c r="BF53">
        <v>2.25</v>
      </c>
      <c r="BG53">
        <v>1.79</v>
      </c>
      <c r="BH53">
        <v>6.3</v>
      </c>
      <c r="BI53">
        <v>1.06</v>
      </c>
      <c r="BJ53">
        <v>0.5</v>
      </c>
      <c r="BK53">
        <v>1.96</v>
      </c>
      <c r="BL53">
        <v>0</v>
      </c>
      <c r="BM53">
        <v>0.18</v>
      </c>
      <c r="BN53">
        <v>3.52</v>
      </c>
      <c r="BO53">
        <v>1.89</v>
      </c>
      <c r="BP53">
        <v>0.26</v>
      </c>
      <c r="BQ53">
        <v>2</v>
      </c>
      <c r="BR53">
        <v>2.1800000000000002</v>
      </c>
      <c r="BS53">
        <v>1.63</v>
      </c>
      <c r="BT53">
        <v>2.8932340000000001</v>
      </c>
      <c r="BU53">
        <v>1.3481259999999999</v>
      </c>
      <c r="BV53">
        <v>1.9795</v>
      </c>
      <c r="BW53">
        <v>1.9268540000000001</v>
      </c>
      <c r="BX53">
        <v>1.943438</v>
      </c>
      <c r="BY53">
        <v>2.69625</v>
      </c>
      <c r="BZ53">
        <v>1.333745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3.55905</v>
      </c>
      <c r="CK53">
        <v>1.849688</v>
      </c>
      <c r="CL53">
        <v>1.339218</v>
      </c>
      <c r="CM53">
        <v>3.5355379999999998</v>
      </c>
      <c r="CN53">
        <v>3.55905</v>
      </c>
      <c r="CO53">
        <v>4.3140000000000001</v>
      </c>
      <c r="CP53">
        <v>4.2765000000000004</v>
      </c>
      <c r="CQ53">
        <v>3.55905</v>
      </c>
      <c r="CR53">
        <v>0.32389499999999999</v>
      </c>
      <c r="CS53">
        <v>2.24878</v>
      </c>
      <c r="CT53">
        <v>0</v>
      </c>
      <c r="CU53">
        <v>0</v>
      </c>
      <c r="CV53">
        <v>0</v>
      </c>
      <c r="CW53">
        <v>2.4882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79.094116000000014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275.55759999999998</v>
      </c>
      <c r="L54">
        <v>0</v>
      </c>
      <c r="M54">
        <v>47.195999999999998</v>
      </c>
      <c r="N54">
        <v>120.65625</v>
      </c>
      <c r="O54">
        <v>126.47812500000001</v>
      </c>
      <c r="P54">
        <v>121.87569999999999</v>
      </c>
      <c r="Q54">
        <v>0</v>
      </c>
      <c r="R54">
        <v>18.878699999999998</v>
      </c>
      <c r="S54">
        <v>21.728100000000001</v>
      </c>
      <c r="T54">
        <v>0</v>
      </c>
      <c r="U54">
        <v>348.97500000000002</v>
      </c>
      <c r="V54">
        <v>13.531682999999999</v>
      </c>
      <c r="W54">
        <v>46.399079999999998</v>
      </c>
      <c r="X54">
        <v>147.26089999999999</v>
      </c>
      <c r="Y54">
        <v>0</v>
      </c>
      <c r="Z54">
        <v>0</v>
      </c>
      <c r="AA54">
        <v>0</v>
      </c>
      <c r="AB54">
        <v>0</v>
      </c>
      <c r="AC54">
        <v>0</v>
      </c>
      <c r="AD54">
        <v>9.3218999999999994</v>
      </c>
      <c r="AE54">
        <v>0</v>
      </c>
      <c r="AF54">
        <v>0</v>
      </c>
      <c r="AG54">
        <v>42.822000000000003</v>
      </c>
      <c r="AH54">
        <v>0</v>
      </c>
      <c r="AI54">
        <v>0</v>
      </c>
      <c r="AJ54">
        <v>0</v>
      </c>
      <c r="AK54">
        <v>53.129100000000001</v>
      </c>
      <c r="AL54">
        <v>23.24</v>
      </c>
      <c r="AM54">
        <v>0</v>
      </c>
      <c r="AN54">
        <v>0.60233000000000003</v>
      </c>
      <c r="AO54">
        <v>5.88</v>
      </c>
      <c r="AP54">
        <v>6.4050000000000002</v>
      </c>
      <c r="AQ54">
        <v>0</v>
      </c>
      <c r="AR54">
        <v>16.559999999999999</v>
      </c>
      <c r="AS54">
        <v>15.87336</v>
      </c>
      <c r="AT54">
        <v>14.9968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79.084116000000009</v>
      </c>
      <c r="BA54">
        <f t="shared" si="1"/>
        <v>1556.4517439999997</v>
      </c>
      <c r="BB54">
        <v>51</v>
      </c>
      <c r="BD54">
        <v>6.48</v>
      </c>
      <c r="BE54">
        <v>1.92</v>
      </c>
      <c r="BF54">
        <v>2.25</v>
      </c>
      <c r="BG54">
        <v>1.79</v>
      </c>
      <c r="BH54">
        <v>6.3</v>
      </c>
      <c r="BI54">
        <v>1.01</v>
      </c>
      <c r="BJ54">
        <v>0.54</v>
      </c>
      <c r="BK54">
        <v>1.96</v>
      </c>
      <c r="BL54">
        <v>0</v>
      </c>
      <c r="BM54">
        <v>0.18</v>
      </c>
      <c r="BN54">
        <v>3.52</v>
      </c>
      <c r="BO54">
        <v>1.89</v>
      </c>
      <c r="BP54">
        <v>0.26</v>
      </c>
      <c r="BQ54">
        <v>2</v>
      </c>
      <c r="BR54">
        <v>2.1800000000000002</v>
      </c>
      <c r="BS54">
        <v>1.63</v>
      </c>
      <c r="BT54">
        <v>2.8932340000000001</v>
      </c>
      <c r="BU54">
        <v>1.3481259999999999</v>
      </c>
      <c r="BV54">
        <v>1.9795</v>
      </c>
      <c r="BW54">
        <v>1.9268540000000001</v>
      </c>
      <c r="BX54">
        <v>1.943438</v>
      </c>
      <c r="BY54">
        <v>2.69625</v>
      </c>
      <c r="BZ54">
        <v>1.333745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3.55905</v>
      </c>
      <c r="CK54">
        <v>1.849688</v>
      </c>
      <c r="CL54">
        <v>1.339218</v>
      </c>
      <c r="CM54">
        <v>3.5355379999999998</v>
      </c>
      <c r="CN54">
        <v>3.55905</v>
      </c>
      <c r="CO54">
        <v>4.3140000000000001</v>
      </c>
      <c r="CP54">
        <v>4.2765000000000004</v>
      </c>
      <c r="CQ54">
        <v>3.55905</v>
      </c>
      <c r="CR54">
        <v>0.32389499999999999</v>
      </c>
      <c r="CS54">
        <v>2.24878</v>
      </c>
      <c r="CT54">
        <v>0</v>
      </c>
      <c r="CU54">
        <v>0</v>
      </c>
      <c r="CV54">
        <v>0</v>
      </c>
      <c r="CW54">
        <v>2.4882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79.084116000000009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262.87</v>
      </c>
      <c r="L55">
        <v>0</v>
      </c>
      <c r="M55">
        <v>47.195999999999998</v>
      </c>
      <c r="N55">
        <v>120.65625</v>
      </c>
      <c r="O55">
        <v>126.47812500000001</v>
      </c>
      <c r="P55">
        <v>121.87569999999999</v>
      </c>
      <c r="Q55">
        <v>0</v>
      </c>
      <c r="R55">
        <v>18.878699999999998</v>
      </c>
      <c r="S55">
        <v>21.728100000000001</v>
      </c>
      <c r="T55">
        <v>0</v>
      </c>
      <c r="U55">
        <v>348.97500000000002</v>
      </c>
      <c r="V55">
        <v>13.531682999999999</v>
      </c>
      <c r="W55">
        <v>46.399079999999998</v>
      </c>
      <c r="X55">
        <v>147.26089999999999</v>
      </c>
      <c r="Y55">
        <v>0</v>
      </c>
      <c r="Z55">
        <v>0</v>
      </c>
      <c r="AA55">
        <v>0</v>
      </c>
      <c r="AB55">
        <v>0</v>
      </c>
      <c r="AC55">
        <v>0</v>
      </c>
      <c r="AD55">
        <v>9.3218999999999994</v>
      </c>
      <c r="AE55">
        <v>0</v>
      </c>
      <c r="AF55">
        <v>0</v>
      </c>
      <c r="AG55">
        <v>42.822000000000003</v>
      </c>
      <c r="AH55">
        <v>0</v>
      </c>
      <c r="AI55">
        <v>0</v>
      </c>
      <c r="AJ55">
        <v>0</v>
      </c>
      <c r="AK55">
        <v>53.129100000000001</v>
      </c>
      <c r="AL55">
        <v>23.24</v>
      </c>
      <c r="AM55">
        <v>0</v>
      </c>
      <c r="AN55">
        <v>0.60233000000000003</v>
      </c>
      <c r="AO55">
        <v>5.88</v>
      </c>
      <c r="AP55">
        <v>11.529</v>
      </c>
      <c r="AQ55">
        <v>0</v>
      </c>
      <c r="AR55">
        <v>39.744</v>
      </c>
      <c r="AS55">
        <v>15.87336</v>
      </c>
      <c r="AT55">
        <v>14.9968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79.084116000000009</v>
      </c>
      <c r="BA55">
        <f t="shared" si="1"/>
        <v>1572.0721439999995</v>
      </c>
      <c r="BB55">
        <v>52</v>
      </c>
      <c r="BD55">
        <v>6.48</v>
      </c>
      <c r="BE55">
        <v>1.92</v>
      </c>
      <c r="BF55">
        <v>2.25</v>
      </c>
      <c r="BG55">
        <v>1.79</v>
      </c>
      <c r="BH55">
        <v>6.3</v>
      </c>
      <c r="BI55">
        <v>1.01</v>
      </c>
      <c r="BJ55">
        <v>0.54</v>
      </c>
      <c r="BK55">
        <v>1.96</v>
      </c>
      <c r="BL55">
        <v>0</v>
      </c>
      <c r="BM55">
        <v>0.18</v>
      </c>
      <c r="BN55">
        <v>3.52</v>
      </c>
      <c r="BO55">
        <v>1.89</v>
      </c>
      <c r="BP55">
        <v>0.26</v>
      </c>
      <c r="BQ55">
        <v>2</v>
      </c>
      <c r="BR55">
        <v>2.1800000000000002</v>
      </c>
      <c r="BS55">
        <v>1.63</v>
      </c>
      <c r="BT55">
        <v>2.8932340000000001</v>
      </c>
      <c r="BU55">
        <v>1.3481259999999999</v>
      </c>
      <c r="BV55">
        <v>1.9795</v>
      </c>
      <c r="BW55">
        <v>1.9268540000000001</v>
      </c>
      <c r="BX55">
        <v>1.943438</v>
      </c>
      <c r="BY55">
        <v>2.69625</v>
      </c>
      <c r="BZ55">
        <v>1.333745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3.55905</v>
      </c>
      <c r="CK55">
        <v>1.849688</v>
      </c>
      <c r="CL55">
        <v>1.339218</v>
      </c>
      <c r="CM55">
        <v>3.5355379999999998</v>
      </c>
      <c r="CN55">
        <v>3.55905</v>
      </c>
      <c r="CO55">
        <v>4.3140000000000001</v>
      </c>
      <c r="CP55">
        <v>4.2765000000000004</v>
      </c>
      <c r="CQ55">
        <v>3.55905</v>
      </c>
      <c r="CR55">
        <v>0.32389499999999999</v>
      </c>
      <c r="CS55">
        <v>2.24878</v>
      </c>
      <c r="CT55">
        <v>0</v>
      </c>
      <c r="CU55">
        <v>0</v>
      </c>
      <c r="CV55">
        <v>0</v>
      </c>
      <c r="CW55">
        <v>2.4882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79.084116000000009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263.87</v>
      </c>
      <c r="L56">
        <v>0</v>
      </c>
      <c r="M56">
        <v>47.195999999999998</v>
      </c>
      <c r="N56">
        <v>120.65625</v>
      </c>
      <c r="O56">
        <v>126.47812500000001</v>
      </c>
      <c r="P56">
        <v>121.87569999999999</v>
      </c>
      <c r="Q56">
        <v>0</v>
      </c>
      <c r="R56">
        <v>18.878699999999998</v>
      </c>
      <c r="S56">
        <v>21.728100000000001</v>
      </c>
      <c r="T56">
        <v>0</v>
      </c>
      <c r="U56">
        <v>348.97500000000002</v>
      </c>
      <c r="V56">
        <v>13.531682999999999</v>
      </c>
      <c r="W56">
        <v>46.399079999999998</v>
      </c>
      <c r="X56">
        <v>147.26089999999999</v>
      </c>
      <c r="Y56">
        <v>0</v>
      </c>
      <c r="Z56">
        <v>0</v>
      </c>
      <c r="AA56">
        <v>0</v>
      </c>
      <c r="AB56">
        <v>0</v>
      </c>
      <c r="AC56">
        <v>0</v>
      </c>
      <c r="AD56">
        <v>9.3218999999999994</v>
      </c>
      <c r="AE56">
        <v>0</v>
      </c>
      <c r="AF56">
        <v>0</v>
      </c>
      <c r="AG56">
        <v>42.822000000000003</v>
      </c>
      <c r="AH56">
        <v>0</v>
      </c>
      <c r="AI56">
        <v>0</v>
      </c>
      <c r="AJ56">
        <v>0</v>
      </c>
      <c r="AK56">
        <v>53.129100000000001</v>
      </c>
      <c r="AL56">
        <v>23.24</v>
      </c>
      <c r="AM56">
        <v>0</v>
      </c>
      <c r="AN56">
        <v>0.60233000000000003</v>
      </c>
      <c r="AO56">
        <v>5.88</v>
      </c>
      <c r="AP56">
        <v>11.529</v>
      </c>
      <c r="AQ56">
        <v>0</v>
      </c>
      <c r="AR56">
        <v>39.744</v>
      </c>
      <c r="AS56">
        <v>15.87336</v>
      </c>
      <c r="AT56">
        <v>14.9968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79.124116000000015</v>
      </c>
      <c r="BA56">
        <f t="shared" si="1"/>
        <v>1573.1121439999995</v>
      </c>
      <c r="BB56">
        <v>53</v>
      </c>
      <c r="BD56">
        <v>6.48</v>
      </c>
      <c r="BE56">
        <v>1.92</v>
      </c>
      <c r="BF56">
        <v>2.25</v>
      </c>
      <c r="BG56">
        <v>1.79</v>
      </c>
      <c r="BH56">
        <v>6.3</v>
      </c>
      <c r="BI56">
        <v>1</v>
      </c>
      <c r="BJ56">
        <v>0.59</v>
      </c>
      <c r="BK56">
        <v>1.96</v>
      </c>
      <c r="BL56">
        <v>0</v>
      </c>
      <c r="BM56">
        <v>0.18</v>
      </c>
      <c r="BN56">
        <v>3.52</v>
      </c>
      <c r="BO56">
        <v>1.89</v>
      </c>
      <c r="BP56">
        <v>0.26</v>
      </c>
      <c r="BQ56">
        <v>2</v>
      </c>
      <c r="BR56">
        <v>2.1800000000000002</v>
      </c>
      <c r="BS56">
        <v>1.63</v>
      </c>
      <c r="BT56">
        <v>2.8932340000000001</v>
      </c>
      <c r="BU56">
        <v>1.3481259999999999</v>
      </c>
      <c r="BV56">
        <v>1.9795</v>
      </c>
      <c r="BW56">
        <v>1.9268540000000001</v>
      </c>
      <c r="BX56">
        <v>1.943438</v>
      </c>
      <c r="BY56">
        <v>2.69625</v>
      </c>
      <c r="BZ56">
        <v>1.333745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3.55905</v>
      </c>
      <c r="CK56">
        <v>1.849688</v>
      </c>
      <c r="CL56">
        <v>1.339218</v>
      </c>
      <c r="CM56">
        <v>3.5355379999999998</v>
      </c>
      <c r="CN56">
        <v>3.55905</v>
      </c>
      <c r="CO56">
        <v>4.3140000000000001</v>
      </c>
      <c r="CP56">
        <v>4.2765000000000004</v>
      </c>
      <c r="CQ56">
        <v>3.55905</v>
      </c>
      <c r="CR56">
        <v>0.32389499999999999</v>
      </c>
      <c r="CS56">
        <v>2.24878</v>
      </c>
      <c r="CT56">
        <v>0</v>
      </c>
      <c r="CU56">
        <v>0</v>
      </c>
      <c r="CV56">
        <v>0</v>
      </c>
      <c r="CW56">
        <v>2.4882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79.124116000000015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253.87</v>
      </c>
      <c r="L57">
        <v>0</v>
      </c>
      <c r="M57">
        <v>47.195999999999998</v>
      </c>
      <c r="N57">
        <v>120.65625</v>
      </c>
      <c r="O57">
        <v>126.47812500000001</v>
      </c>
      <c r="P57">
        <v>121.87569999999999</v>
      </c>
      <c r="Q57">
        <v>0</v>
      </c>
      <c r="R57">
        <v>18.878699999999998</v>
      </c>
      <c r="S57">
        <v>21.728100000000001</v>
      </c>
      <c r="T57">
        <v>0</v>
      </c>
      <c r="U57">
        <v>348.97500000000002</v>
      </c>
      <c r="V57">
        <v>13.531682999999999</v>
      </c>
      <c r="W57">
        <v>46.399079999999998</v>
      </c>
      <c r="X57">
        <v>147.26089999999999</v>
      </c>
      <c r="Y57">
        <v>0</v>
      </c>
      <c r="Z57">
        <v>0</v>
      </c>
      <c r="AA57">
        <v>0</v>
      </c>
      <c r="AB57">
        <v>0</v>
      </c>
      <c r="AC57">
        <v>0</v>
      </c>
      <c r="AD57">
        <v>9.3218999999999994</v>
      </c>
      <c r="AE57">
        <v>0</v>
      </c>
      <c r="AF57">
        <v>0</v>
      </c>
      <c r="AG57">
        <v>42.822000000000003</v>
      </c>
      <c r="AH57">
        <v>0</v>
      </c>
      <c r="AI57">
        <v>0</v>
      </c>
      <c r="AJ57">
        <v>0</v>
      </c>
      <c r="AK57">
        <v>53.129100000000001</v>
      </c>
      <c r="AL57">
        <v>23.24</v>
      </c>
      <c r="AM57">
        <v>0</v>
      </c>
      <c r="AN57">
        <v>0.60233000000000003</v>
      </c>
      <c r="AO57">
        <v>4.9980000000000002</v>
      </c>
      <c r="AP57">
        <v>6.4050000000000002</v>
      </c>
      <c r="AQ57">
        <v>0</v>
      </c>
      <c r="AR57">
        <v>22.08</v>
      </c>
      <c r="AS57">
        <v>15.87336</v>
      </c>
      <c r="AT57">
        <v>14.9968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79.124116000000015</v>
      </c>
      <c r="BA57">
        <f t="shared" si="1"/>
        <v>1539.4421439999994</v>
      </c>
      <c r="BB57">
        <v>54</v>
      </c>
      <c r="BD57">
        <v>6.48</v>
      </c>
      <c r="BE57">
        <v>1.92</v>
      </c>
      <c r="BF57">
        <v>2.25</v>
      </c>
      <c r="BG57">
        <v>1.79</v>
      </c>
      <c r="BH57">
        <v>6.3</v>
      </c>
      <c r="BI57">
        <v>1</v>
      </c>
      <c r="BJ57">
        <v>0.59</v>
      </c>
      <c r="BK57">
        <v>1.96</v>
      </c>
      <c r="BL57">
        <v>0</v>
      </c>
      <c r="BM57">
        <v>0.18</v>
      </c>
      <c r="BN57">
        <v>3.52</v>
      </c>
      <c r="BO57">
        <v>1.89</v>
      </c>
      <c r="BP57">
        <v>0.26</v>
      </c>
      <c r="BQ57">
        <v>2</v>
      </c>
      <c r="BR57">
        <v>2.1800000000000002</v>
      </c>
      <c r="BS57">
        <v>1.63</v>
      </c>
      <c r="BT57">
        <v>2.8932340000000001</v>
      </c>
      <c r="BU57">
        <v>1.3481259999999999</v>
      </c>
      <c r="BV57">
        <v>1.9795</v>
      </c>
      <c r="BW57">
        <v>1.9268540000000001</v>
      </c>
      <c r="BX57">
        <v>1.943438</v>
      </c>
      <c r="BY57">
        <v>2.69625</v>
      </c>
      <c r="BZ57">
        <v>1.333745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3.55905</v>
      </c>
      <c r="CK57">
        <v>1.849688</v>
      </c>
      <c r="CL57">
        <v>1.339218</v>
      </c>
      <c r="CM57">
        <v>3.5355379999999998</v>
      </c>
      <c r="CN57">
        <v>3.55905</v>
      </c>
      <c r="CO57">
        <v>4.3140000000000001</v>
      </c>
      <c r="CP57">
        <v>4.2765000000000004</v>
      </c>
      <c r="CQ57">
        <v>3.55905</v>
      </c>
      <c r="CR57">
        <v>0.32389499999999999</v>
      </c>
      <c r="CS57">
        <v>2.24878</v>
      </c>
      <c r="CT57">
        <v>0</v>
      </c>
      <c r="CU57">
        <v>0</v>
      </c>
      <c r="CV57">
        <v>0</v>
      </c>
      <c r="CW57">
        <v>2.4882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79.124116000000015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258.55759999999998</v>
      </c>
      <c r="L58">
        <v>0</v>
      </c>
      <c r="M58">
        <v>47.195999999999998</v>
      </c>
      <c r="N58">
        <v>120.65625</v>
      </c>
      <c r="O58">
        <v>126.47812500000001</v>
      </c>
      <c r="P58">
        <v>121.87569999999999</v>
      </c>
      <c r="Q58">
        <v>0</v>
      </c>
      <c r="R58">
        <v>18.878699999999998</v>
      </c>
      <c r="S58">
        <v>21.728100000000001</v>
      </c>
      <c r="T58">
        <v>0</v>
      </c>
      <c r="U58">
        <v>348.97500000000002</v>
      </c>
      <c r="V58">
        <v>13.531682999999999</v>
      </c>
      <c r="W58">
        <v>46.399079999999998</v>
      </c>
      <c r="X58">
        <v>147.26089999999999</v>
      </c>
      <c r="Y58">
        <v>0</v>
      </c>
      <c r="Z58">
        <v>0</v>
      </c>
      <c r="AA58">
        <v>0</v>
      </c>
      <c r="AB58">
        <v>0</v>
      </c>
      <c r="AC58">
        <v>0</v>
      </c>
      <c r="AD58">
        <v>9.3218999999999994</v>
      </c>
      <c r="AE58">
        <v>0</v>
      </c>
      <c r="AF58">
        <v>0</v>
      </c>
      <c r="AG58">
        <v>42.822000000000003</v>
      </c>
      <c r="AH58">
        <v>0</v>
      </c>
      <c r="AI58">
        <v>0</v>
      </c>
      <c r="AJ58">
        <v>0</v>
      </c>
      <c r="AK58">
        <v>53.129100000000001</v>
      </c>
      <c r="AL58">
        <v>23.24</v>
      </c>
      <c r="AM58">
        <v>0</v>
      </c>
      <c r="AN58">
        <v>0.60233000000000003</v>
      </c>
      <c r="AO58">
        <v>4.9980000000000002</v>
      </c>
      <c r="AP58">
        <v>6.4050000000000002</v>
      </c>
      <c r="AQ58">
        <v>0</v>
      </c>
      <c r="AR58">
        <v>22.08</v>
      </c>
      <c r="AS58">
        <v>15.87336</v>
      </c>
      <c r="AT58">
        <v>14.9968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79.224116000000009</v>
      </c>
      <c r="BA58">
        <f t="shared" si="1"/>
        <v>1544.2297439999998</v>
      </c>
      <c r="BB58">
        <v>55</v>
      </c>
      <c r="BD58">
        <v>6.48</v>
      </c>
      <c r="BE58">
        <v>1.92</v>
      </c>
      <c r="BF58">
        <v>2.25</v>
      </c>
      <c r="BG58">
        <v>1.79</v>
      </c>
      <c r="BH58">
        <v>6.3</v>
      </c>
      <c r="BI58">
        <v>1.01</v>
      </c>
      <c r="BJ58">
        <v>0.68</v>
      </c>
      <c r="BK58">
        <v>1.96</v>
      </c>
      <c r="BL58">
        <v>0</v>
      </c>
      <c r="BM58">
        <v>0.18</v>
      </c>
      <c r="BN58">
        <v>3.52</v>
      </c>
      <c r="BO58">
        <v>1.89</v>
      </c>
      <c r="BP58">
        <v>0.26</v>
      </c>
      <c r="BQ58">
        <v>2</v>
      </c>
      <c r="BR58">
        <v>2.1800000000000002</v>
      </c>
      <c r="BS58">
        <v>1.63</v>
      </c>
      <c r="BT58">
        <v>2.8932340000000001</v>
      </c>
      <c r="BU58">
        <v>1.3481259999999999</v>
      </c>
      <c r="BV58">
        <v>1.9795</v>
      </c>
      <c r="BW58">
        <v>1.9268540000000001</v>
      </c>
      <c r="BX58">
        <v>1.943438</v>
      </c>
      <c r="BY58">
        <v>2.69625</v>
      </c>
      <c r="BZ58">
        <v>1.333745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3.55905</v>
      </c>
      <c r="CK58">
        <v>1.849688</v>
      </c>
      <c r="CL58">
        <v>1.339218</v>
      </c>
      <c r="CM58">
        <v>3.5355379999999998</v>
      </c>
      <c r="CN58">
        <v>3.55905</v>
      </c>
      <c r="CO58">
        <v>4.3140000000000001</v>
      </c>
      <c r="CP58">
        <v>4.2765000000000004</v>
      </c>
      <c r="CQ58">
        <v>3.55905</v>
      </c>
      <c r="CR58">
        <v>0.32389499999999999</v>
      </c>
      <c r="CS58">
        <v>2.24878</v>
      </c>
      <c r="CT58">
        <v>0</v>
      </c>
      <c r="CU58">
        <v>0</v>
      </c>
      <c r="CV58">
        <v>0</v>
      </c>
      <c r="CW58">
        <v>2.4882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79.224116000000009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258.55759999999998</v>
      </c>
      <c r="L59">
        <v>0</v>
      </c>
      <c r="M59">
        <v>47.195999999999998</v>
      </c>
      <c r="N59">
        <v>120.65625</v>
      </c>
      <c r="O59">
        <v>126.47812500000001</v>
      </c>
      <c r="P59">
        <v>121.87569999999999</v>
      </c>
      <c r="Q59">
        <v>0</v>
      </c>
      <c r="R59">
        <v>21.1921</v>
      </c>
      <c r="S59">
        <v>26.375</v>
      </c>
      <c r="T59">
        <v>0</v>
      </c>
      <c r="U59">
        <v>348.97500000000002</v>
      </c>
      <c r="V59">
        <v>13.531682999999999</v>
      </c>
      <c r="W59">
        <v>46.399079999999998</v>
      </c>
      <c r="X59">
        <v>147.26089999999999</v>
      </c>
      <c r="Y59">
        <v>0</v>
      </c>
      <c r="Z59">
        <v>0</v>
      </c>
      <c r="AA59">
        <v>0</v>
      </c>
      <c r="AB59">
        <v>0</v>
      </c>
      <c r="AC59">
        <v>0</v>
      </c>
      <c r="AD59">
        <v>9.3218999999999994</v>
      </c>
      <c r="AE59">
        <v>0</v>
      </c>
      <c r="AF59">
        <v>0</v>
      </c>
      <c r="AG59">
        <v>42.822000000000003</v>
      </c>
      <c r="AH59">
        <v>0</v>
      </c>
      <c r="AI59">
        <v>0</v>
      </c>
      <c r="AJ59">
        <v>0</v>
      </c>
      <c r="AK59">
        <v>53.129100000000001</v>
      </c>
      <c r="AL59">
        <v>23.24</v>
      </c>
      <c r="AM59">
        <v>0</v>
      </c>
      <c r="AN59">
        <v>0.60233000000000003</v>
      </c>
      <c r="AO59">
        <v>4.9980000000000002</v>
      </c>
      <c r="AP59">
        <v>6.4050000000000002</v>
      </c>
      <c r="AQ59">
        <v>0</v>
      </c>
      <c r="AR59">
        <v>22.08</v>
      </c>
      <c r="AS59">
        <v>15.87336</v>
      </c>
      <c r="AT59">
        <v>14.9968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79.104116000000005</v>
      </c>
      <c r="BA59">
        <f t="shared" si="1"/>
        <v>1551.0700439999994</v>
      </c>
      <c r="BB59">
        <v>56</v>
      </c>
      <c r="BD59">
        <v>6.48</v>
      </c>
      <c r="BE59">
        <v>1.92</v>
      </c>
      <c r="BF59">
        <v>2.25</v>
      </c>
      <c r="BG59">
        <v>1.79</v>
      </c>
      <c r="BH59">
        <v>6.3</v>
      </c>
      <c r="BI59">
        <v>0.89</v>
      </c>
      <c r="BJ59">
        <v>0.68</v>
      </c>
      <c r="BK59">
        <v>1.96</v>
      </c>
      <c r="BL59">
        <v>0</v>
      </c>
      <c r="BM59">
        <v>0.18</v>
      </c>
      <c r="BN59">
        <v>3.52</v>
      </c>
      <c r="BO59">
        <v>1.89</v>
      </c>
      <c r="BP59">
        <v>0.26</v>
      </c>
      <c r="BQ59">
        <v>2</v>
      </c>
      <c r="BR59">
        <v>2.1800000000000002</v>
      </c>
      <c r="BS59">
        <v>1.63</v>
      </c>
      <c r="BT59">
        <v>2.8932340000000001</v>
      </c>
      <c r="BU59">
        <v>1.3481259999999999</v>
      </c>
      <c r="BV59">
        <v>1.9795</v>
      </c>
      <c r="BW59">
        <v>1.9268540000000001</v>
      </c>
      <c r="BX59">
        <v>1.943438</v>
      </c>
      <c r="BY59">
        <v>2.69625</v>
      </c>
      <c r="BZ59">
        <v>1.333745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3.55905</v>
      </c>
      <c r="CK59">
        <v>1.849688</v>
      </c>
      <c r="CL59">
        <v>1.339218</v>
      </c>
      <c r="CM59">
        <v>3.5355379999999998</v>
      </c>
      <c r="CN59">
        <v>3.55905</v>
      </c>
      <c r="CO59">
        <v>4.3140000000000001</v>
      </c>
      <c r="CP59">
        <v>4.2765000000000004</v>
      </c>
      <c r="CQ59">
        <v>3.55905</v>
      </c>
      <c r="CR59">
        <v>0.32389499999999999</v>
      </c>
      <c r="CS59">
        <v>2.24878</v>
      </c>
      <c r="CT59">
        <v>0</v>
      </c>
      <c r="CU59">
        <v>0</v>
      </c>
      <c r="CV59">
        <v>0</v>
      </c>
      <c r="CW59">
        <v>2.4882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79.104116000000005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258.55759999999998</v>
      </c>
      <c r="L60">
        <v>0</v>
      </c>
      <c r="M60">
        <v>47.195999999999998</v>
      </c>
      <c r="N60">
        <v>120.65625</v>
      </c>
      <c r="O60">
        <v>126.47812500000001</v>
      </c>
      <c r="P60">
        <v>121.87569999999999</v>
      </c>
      <c r="Q60">
        <v>0</v>
      </c>
      <c r="R60">
        <v>21.1921</v>
      </c>
      <c r="S60">
        <v>26.375</v>
      </c>
      <c r="T60">
        <v>0</v>
      </c>
      <c r="U60">
        <v>348.97500000000002</v>
      </c>
      <c r="V60">
        <v>13.531682999999999</v>
      </c>
      <c r="W60">
        <v>46.399079999999998</v>
      </c>
      <c r="X60">
        <v>147.26089999999999</v>
      </c>
      <c r="Y60">
        <v>0</v>
      </c>
      <c r="Z60">
        <v>0</v>
      </c>
      <c r="AA60">
        <v>0</v>
      </c>
      <c r="AB60">
        <v>0</v>
      </c>
      <c r="AC60">
        <v>0</v>
      </c>
      <c r="AD60">
        <v>9.3218999999999994</v>
      </c>
      <c r="AE60">
        <v>0</v>
      </c>
      <c r="AF60">
        <v>0</v>
      </c>
      <c r="AG60">
        <v>42.822000000000003</v>
      </c>
      <c r="AH60">
        <v>0</v>
      </c>
      <c r="AI60">
        <v>0</v>
      </c>
      <c r="AJ60">
        <v>0</v>
      </c>
      <c r="AK60">
        <v>53.129100000000001</v>
      </c>
      <c r="AL60">
        <v>23.24</v>
      </c>
      <c r="AM60">
        <v>0</v>
      </c>
      <c r="AN60">
        <v>0.60233000000000003</v>
      </c>
      <c r="AO60">
        <v>4.9980000000000002</v>
      </c>
      <c r="AP60">
        <v>6.4050000000000002</v>
      </c>
      <c r="AQ60">
        <v>0</v>
      </c>
      <c r="AR60">
        <v>22.08</v>
      </c>
      <c r="AS60">
        <v>15.87336</v>
      </c>
      <c r="AT60">
        <v>14.9968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79.164116000000007</v>
      </c>
      <c r="BA60">
        <f t="shared" si="1"/>
        <v>1551.1300439999993</v>
      </c>
      <c r="BB60">
        <v>57</v>
      </c>
      <c r="BD60">
        <v>6.48</v>
      </c>
      <c r="BE60">
        <v>1.92</v>
      </c>
      <c r="BF60">
        <v>2.25</v>
      </c>
      <c r="BG60">
        <v>1.79</v>
      </c>
      <c r="BH60">
        <v>6.3</v>
      </c>
      <c r="BI60">
        <v>0.89</v>
      </c>
      <c r="BJ60">
        <v>0.74</v>
      </c>
      <c r="BK60">
        <v>1.96</v>
      </c>
      <c r="BL60">
        <v>0</v>
      </c>
      <c r="BM60">
        <v>0.18</v>
      </c>
      <c r="BN60">
        <v>3.52</v>
      </c>
      <c r="BO60">
        <v>1.89</v>
      </c>
      <c r="BP60">
        <v>0.26</v>
      </c>
      <c r="BQ60">
        <v>2</v>
      </c>
      <c r="BR60">
        <v>2.1800000000000002</v>
      </c>
      <c r="BS60">
        <v>1.63</v>
      </c>
      <c r="BT60">
        <v>2.8932340000000001</v>
      </c>
      <c r="BU60">
        <v>1.3481259999999999</v>
      </c>
      <c r="BV60">
        <v>1.9795</v>
      </c>
      <c r="BW60">
        <v>1.9268540000000001</v>
      </c>
      <c r="BX60">
        <v>1.943438</v>
      </c>
      <c r="BY60">
        <v>2.69625</v>
      </c>
      <c r="BZ60">
        <v>1.333745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3.55905</v>
      </c>
      <c r="CK60">
        <v>1.849688</v>
      </c>
      <c r="CL60">
        <v>1.339218</v>
      </c>
      <c r="CM60">
        <v>3.5355379999999998</v>
      </c>
      <c r="CN60">
        <v>3.55905</v>
      </c>
      <c r="CO60">
        <v>4.3140000000000001</v>
      </c>
      <c r="CP60">
        <v>4.2765000000000004</v>
      </c>
      <c r="CQ60">
        <v>3.55905</v>
      </c>
      <c r="CR60">
        <v>0.32389499999999999</v>
      </c>
      <c r="CS60">
        <v>2.24878</v>
      </c>
      <c r="CT60">
        <v>0</v>
      </c>
      <c r="CU60">
        <v>0</v>
      </c>
      <c r="CV60">
        <v>0</v>
      </c>
      <c r="CW60">
        <v>2.4882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79.164116000000007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258.5976</v>
      </c>
      <c r="L61">
        <v>0</v>
      </c>
      <c r="M61">
        <v>47.195999999999998</v>
      </c>
      <c r="N61">
        <v>120.65625</v>
      </c>
      <c r="O61">
        <v>126.47812500000001</v>
      </c>
      <c r="P61">
        <v>121.87569999999999</v>
      </c>
      <c r="Q61">
        <v>0</v>
      </c>
      <c r="R61">
        <v>18.928699999999999</v>
      </c>
      <c r="S61">
        <v>21.758099999999999</v>
      </c>
      <c r="T61">
        <v>0</v>
      </c>
      <c r="U61">
        <v>348.97500000000002</v>
      </c>
      <c r="V61">
        <v>13.531682999999999</v>
      </c>
      <c r="W61">
        <v>46.399079999999998</v>
      </c>
      <c r="X61">
        <v>147.26089999999999</v>
      </c>
      <c r="Y61">
        <v>0</v>
      </c>
      <c r="Z61">
        <v>0</v>
      </c>
      <c r="AA61">
        <v>0</v>
      </c>
      <c r="AB61">
        <v>0</v>
      </c>
      <c r="AC61">
        <v>0</v>
      </c>
      <c r="AD61">
        <v>9.3218999999999994</v>
      </c>
      <c r="AE61">
        <v>0</v>
      </c>
      <c r="AF61">
        <v>0</v>
      </c>
      <c r="AG61">
        <v>42.822000000000003</v>
      </c>
      <c r="AH61">
        <v>0</v>
      </c>
      <c r="AI61">
        <v>0</v>
      </c>
      <c r="AJ61">
        <v>0</v>
      </c>
      <c r="AK61">
        <v>53.129100000000001</v>
      </c>
      <c r="AL61">
        <v>23.24</v>
      </c>
      <c r="AM61">
        <v>0</v>
      </c>
      <c r="AN61">
        <v>0.60233000000000003</v>
      </c>
      <c r="AO61">
        <v>5.88</v>
      </c>
      <c r="AP61">
        <v>6.4050000000000002</v>
      </c>
      <c r="AQ61">
        <v>0</v>
      </c>
      <c r="AR61">
        <v>16.559999999999999</v>
      </c>
      <c r="AS61">
        <v>15.87336</v>
      </c>
      <c r="AT61">
        <v>14.9968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79.224116000000009</v>
      </c>
      <c r="BA61">
        <f t="shared" si="1"/>
        <v>1539.7117439999997</v>
      </c>
      <c r="BB61">
        <v>58</v>
      </c>
      <c r="BD61">
        <v>6.48</v>
      </c>
      <c r="BE61">
        <v>1.92</v>
      </c>
      <c r="BF61">
        <v>2.25</v>
      </c>
      <c r="BG61">
        <v>1.79</v>
      </c>
      <c r="BH61">
        <v>6.3</v>
      </c>
      <c r="BI61">
        <v>0.9</v>
      </c>
      <c r="BJ61">
        <v>0.79</v>
      </c>
      <c r="BK61">
        <v>1.96</v>
      </c>
      <c r="BL61">
        <v>0</v>
      </c>
      <c r="BM61">
        <v>0.18</v>
      </c>
      <c r="BN61">
        <v>3.52</v>
      </c>
      <c r="BO61">
        <v>1.89</v>
      </c>
      <c r="BP61">
        <v>0.26</v>
      </c>
      <c r="BQ61">
        <v>2</v>
      </c>
      <c r="BR61">
        <v>2.1800000000000002</v>
      </c>
      <c r="BS61">
        <v>1.63</v>
      </c>
      <c r="BT61">
        <v>2.8932340000000001</v>
      </c>
      <c r="BU61">
        <v>1.3481259999999999</v>
      </c>
      <c r="BV61">
        <v>1.9795</v>
      </c>
      <c r="BW61">
        <v>1.9268540000000001</v>
      </c>
      <c r="BX61">
        <v>1.943438</v>
      </c>
      <c r="BY61">
        <v>2.69625</v>
      </c>
      <c r="BZ61">
        <v>1.333745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3.55905</v>
      </c>
      <c r="CK61">
        <v>1.849688</v>
      </c>
      <c r="CL61">
        <v>1.339218</v>
      </c>
      <c r="CM61">
        <v>3.5355379999999998</v>
      </c>
      <c r="CN61">
        <v>3.55905</v>
      </c>
      <c r="CO61">
        <v>4.3140000000000001</v>
      </c>
      <c r="CP61">
        <v>4.2765000000000004</v>
      </c>
      <c r="CQ61">
        <v>3.55905</v>
      </c>
      <c r="CR61">
        <v>0.32389499999999999</v>
      </c>
      <c r="CS61">
        <v>2.24878</v>
      </c>
      <c r="CT61">
        <v>0</v>
      </c>
      <c r="CU61">
        <v>0</v>
      </c>
      <c r="CV61">
        <v>0</v>
      </c>
      <c r="CW61">
        <v>2.4882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79.224116000000009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258.5976</v>
      </c>
      <c r="L62">
        <v>0</v>
      </c>
      <c r="M62">
        <v>47.195999999999998</v>
      </c>
      <c r="N62">
        <v>120.65625</v>
      </c>
      <c r="O62">
        <v>126.47812500000001</v>
      </c>
      <c r="P62">
        <v>121.87569999999999</v>
      </c>
      <c r="Q62">
        <v>0</v>
      </c>
      <c r="R62">
        <v>18.928699999999999</v>
      </c>
      <c r="S62">
        <v>21.758099999999999</v>
      </c>
      <c r="T62">
        <v>0</v>
      </c>
      <c r="U62">
        <v>348.97500000000002</v>
      </c>
      <c r="V62">
        <v>13.531682999999999</v>
      </c>
      <c r="W62">
        <v>46.399079999999998</v>
      </c>
      <c r="X62">
        <v>147.26089999999999</v>
      </c>
      <c r="Y62">
        <v>0</v>
      </c>
      <c r="Z62">
        <v>0</v>
      </c>
      <c r="AA62">
        <v>0</v>
      </c>
      <c r="AB62">
        <v>0</v>
      </c>
      <c r="AC62">
        <v>0</v>
      </c>
      <c r="AD62">
        <v>9.3218999999999994</v>
      </c>
      <c r="AE62">
        <v>0</v>
      </c>
      <c r="AF62">
        <v>0</v>
      </c>
      <c r="AG62">
        <v>42.822000000000003</v>
      </c>
      <c r="AH62">
        <v>0</v>
      </c>
      <c r="AI62">
        <v>0</v>
      </c>
      <c r="AJ62">
        <v>0</v>
      </c>
      <c r="AK62">
        <v>53.129100000000001</v>
      </c>
      <c r="AL62">
        <v>23.24</v>
      </c>
      <c r="AM62">
        <v>0</v>
      </c>
      <c r="AN62">
        <v>0.60233000000000003</v>
      </c>
      <c r="AO62">
        <v>5.88</v>
      </c>
      <c r="AP62">
        <v>6.4050000000000002</v>
      </c>
      <c r="AQ62">
        <v>0</v>
      </c>
      <c r="AR62">
        <v>16.559999999999999</v>
      </c>
      <c r="AS62">
        <v>15.87336</v>
      </c>
      <c r="AT62">
        <v>14.9968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79.174115999999998</v>
      </c>
      <c r="BA62">
        <f t="shared" si="1"/>
        <v>1539.6617439999995</v>
      </c>
      <c r="BB62">
        <v>59</v>
      </c>
      <c r="BD62">
        <v>6.48</v>
      </c>
      <c r="BE62">
        <v>1.92</v>
      </c>
      <c r="BF62">
        <v>2.25</v>
      </c>
      <c r="BG62">
        <v>1.79</v>
      </c>
      <c r="BH62">
        <v>6.3</v>
      </c>
      <c r="BI62">
        <v>0.86</v>
      </c>
      <c r="BJ62">
        <v>0.78</v>
      </c>
      <c r="BK62">
        <v>1.96</v>
      </c>
      <c r="BL62">
        <v>0</v>
      </c>
      <c r="BM62">
        <v>0.18</v>
      </c>
      <c r="BN62">
        <v>3.52</v>
      </c>
      <c r="BO62">
        <v>1.89</v>
      </c>
      <c r="BP62">
        <v>0.26</v>
      </c>
      <c r="BQ62">
        <v>2</v>
      </c>
      <c r="BR62">
        <v>2.1800000000000002</v>
      </c>
      <c r="BS62">
        <v>1.63</v>
      </c>
      <c r="BT62">
        <v>2.8932340000000001</v>
      </c>
      <c r="BU62">
        <v>1.3481259999999999</v>
      </c>
      <c r="BV62">
        <v>1.9795</v>
      </c>
      <c r="BW62">
        <v>1.9268540000000001</v>
      </c>
      <c r="BX62">
        <v>1.943438</v>
      </c>
      <c r="BY62">
        <v>2.69625</v>
      </c>
      <c r="BZ62">
        <v>1.333745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3.55905</v>
      </c>
      <c r="CK62">
        <v>1.849688</v>
      </c>
      <c r="CL62">
        <v>1.339218</v>
      </c>
      <c r="CM62">
        <v>3.5355379999999998</v>
      </c>
      <c r="CN62">
        <v>3.55905</v>
      </c>
      <c r="CO62">
        <v>4.3140000000000001</v>
      </c>
      <c r="CP62">
        <v>4.2765000000000004</v>
      </c>
      <c r="CQ62">
        <v>3.55905</v>
      </c>
      <c r="CR62">
        <v>0.32389499999999999</v>
      </c>
      <c r="CS62">
        <v>2.24878</v>
      </c>
      <c r="CT62">
        <v>0</v>
      </c>
      <c r="CU62">
        <v>0</v>
      </c>
      <c r="CV62">
        <v>0</v>
      </c>
      <c r="CW62">
        <v>2.4882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79.174115999999998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258.24759999999998</v>
      </c>
      <c r="L63">
        <v>0</v>
      </c>
      <c r="M63">
        <v>47.195999999999998</v>
      </c>
      <c r="N63">
        <v>120.65625</v>
      </c>
      <c r="O63">
        <v>126.47812500000001</v>
      </c>
      <c r="P63">
        <v>121.87569999999999</v>
      </c>
      <c r="Q63">
        <v>0</v>
      </c>
      <c r="R63">
        <v>18.928699999999999</v>
      </c>
      <c r="S63">
        <v>21.758099999999999</v>
      </c>
      <c r="T63">
        <v>0</v>
      </c>
      <c r="U63">
        <v>348.97500000000002</v>
      </c>
      <c r="V63">
        <v>13.531682999999999</v>
      </c>
      <c r="W63">
        <v>46.399079999999998</v>
      </c>
      <c r="X63">
        <v>147.26089999999999</v>
      </c>
      <c r="Y63">
        <v>0</v>
      </c>
      <c r="Z63">
        <v>0</v>
      </c>
      <c r="AA63">
        <v>0</v>
      </c>
      <c r="AB63">
        <v>0</v>
      </c>
      <c r="AC63">
        <v>0</v>
      </c>
      <c r="AD63">
        <v>9.3218999999999994</v>
      </c>
      <c r="AE63">
        <v>0</v>
      </c>
      <c r="AF63">
        <v>0</v>
      </c>
      <c r="AG63">
        <v>42.822000000000003</v>
      </c>
      <c r="AH63">
        <v>0</v>
      </c>
      <c r="AI63">
        <v>0</v>
      </c>
      <c r="AJ63">
        <v>0</v>
      </c>
      <c r="AK63">
        <v>53.129100000000001</v>
      </c>
      <c r="AL63">
        <v>23.24</v>
      </c>
      <c r="AM63">
        <v>0</v>
      </c>
      <c r="AN63">
        <v>0.60233000000000003</v>
      </c>
      <c r="AO63">
        <v>5.88</v>
      </c>
      <c r="AP63">
        <v>6.4050000000000002</v>
      </c>
      <c r="AQ63">
        <v>0</v>
      </c>
      <c r="AR63">
        <v>22.08</v>
      </c>
      <c r="AS63">
        <v>15.87336</v>
      </c>
      <c r="AT63">
        <v>14.9968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79.244116000000005</v>
      </c>
      <c r="BA63">
        <f t="shared" si="1"/>
        <v>1544.9017439999998</v>
      </c>
      <c r="BB63">
        <v>60</v>
      </c>
      <c r="BD63">
        <v>6.48</v>
      </c>
      <c r="BE63">
        <v>1.92</v>
      </c>
      <c r="BF63">
        <v>2.25</v>
      </c>
      <c r="BG63">
        <v>1.79</v>
      </c>
      <c r="BH63">
        <v>6.3</v>
      </c>
      <c r="BI63">
        <v>0.87</v>
      </c>
      <c r="BJ63">
        <v>0.84</v>
      </c>
      <c r="BK63">
        <v>1.96</v>
      </c>
      <c r="BL63">
        <v>0</v>
      </c>
      <c r="BM63">
        <v>0.18</v>
      </c>
      <c r="BN63">
        <v>3.52</v>
      </c>
      <c r="BO63">
        <v>1.89</v>
      </c>
      <c r="BP63">
        <v>0.26</v>
      </c>
      <c r="BQ63">
        <v>2</v>
      </c>
      <c r="BR63">
        <v>2.1800000000000002</v>
      </c>
      <c r="BS63">
        <v>1.63</v>
      </c>
      <c r="BT63">
        <v>2.8932340000000001</v>
      </c>
      <c r="BU63">
        <v>1.3481259999999999</v>
      </c>
      <c r="BV63">
        <v>1.9795</v>
      </c>
      <c r="BW63">
        <v>1.9268540000000001</v>
      </c>
      <c r="BX63">
        <v>1.943438</v>
      </c>
      <c r="BY63">
        <v>2.69625</v>
      </c>
      <c r="BZ63">
        <v>1.333745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3.55905</v>
      </c>
      <c r="CK63">
        <v>1.849688</v>
      </c>
      <c r="CL63">
        <v>1.339218</v>
      </c>
      <c r="CM63">
        <v>3.5355379999999998</v>
      </c>
      <c r="CN63">
        <v>3.55905</v>
      </c>
      <c r="CO63">
        <v>4.3140000000000001</v>
      </c>
      <c r="CP63">
        <v>4.2765000000000004</v>
      </c>
      <c r="CQ63">
        <v>3.55905</v>
      </c>
      <c r="CR63">
        <v>0.32389499999999999</v>
      </c>
      <c r="CS63">
        <v>2.24878</v>
      </c>
      <c r="CT63">
        <v>0</v>
      </c>
      <c r="CU63">
        <v>0</v>
      </c>
      <c r="CV63">
        <v>0</v>
      </c>
      <c r="CW63">
        <v>2.4882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79.244116000000005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258.24759999999998</v>
      </c>
      <c r="L64">
        <v>0</v>
      </c>
      <c r="M64">
        <v>47.195999999999998</v>
      </c>
      <c r="N64">
        <v>120.65625</v>
      </c>
      <c r="O64">
        <v>126.47812500000001</v>
      </c>
      <c r="P64">
        <v>121.87569999999999</v>
      </c>
      <c r="Q64">
        <v>0</v>
      </c>
      <c r="R64">
        <v>18.928699999999999</v>
      </c>
      <c r="S64">
        <v>21.758099999999999</v>
      </c>
      <c r="T64">
        <v>0</v>
      </c>
      <c r="U64">
        <v>348.97500000000002</v>
      </c>
      <c r="V64">
        <v>13.531682999999999</v>
      </c>
      <c r="W64">
        <v>46.399079999999998</v>
      </c>
      <c r="X64">
        <v>147.26089999999999</v>
      </c>
      <c r="Y64">
        <v>0</v>
      </c>
      <c r="Z64">
        <v>0</v>
      </c>
      <c r="AA64">
        <v>0</v>
      </c>
      <c r="AB64">
        <v>0</v>
      </c>
      <c r="AC64">
        <v>0</v>
      </c>
      <c r="AD64">
        <v>9.3218999999999994</v>
      </c>
      <c r="AE64">
        <v>0</v>
      </c>
      <c r="AF64">
        <v>0</v>
      </c>
      <c r="AG64">
        <v>42.822000000000003</v>
      </c>
      <c r="AH64">
        <v>0</v>
      </c>
      <c r="AI64">
        <v>0</v>
      </c>
      <c r="AJ64">
        <v>0</v>
      </c>
      <c r="AK64">
        <v>53.129100000000001</v>
      </c>
      <c r="AL64">
        <v>23.24</v>
      </c>
      <c r="AM64">
        <v>0</v>
      </c>
      <c r="AN64">
        <v>0.60233000000000003</v>
      </c>
      <c r="AO64">
        <v>5.88</v>
      </c>
      <c r="AP64">
        <v>6.4050000000000002</v>
      </c>
      <c r="AQ64">
        <v>0</v>
      </c>
      <c r="AR64">
        <v>22.08</v>
      </c>
      <c r="AS64">
        <v>15.87336</v>
      </c>
      <c r="AT64">
        <v>14.9968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79.244116000000005</v>
      </c>
      <c r="BA64">
        <f t="shared" si="1"/>
        <v>1544.9017439999998</v>
      </c>
      <c r="BB64">
        <v>61</v>
      </c>
      <c r="BD64">
        <v>6.48</v>
      </c>
      <c r="BE64">
        <v>1.92</v>
      </c>
      <c r="BF64">
        <v>2.25</v>
      </c>
      <c r="BG64">
        <v>1.79</v>
      </c>
      <c r="BH64">
        <v>6.3</v>
      </c>
      <c r="BI64">
        <v>0.87</v>
      </c>
      <c r="BJ64">
        <v>0.84</v>
      </c>
      <c r="BK64">
        <v>1.96</v>
      </c>
      <c r="BL64">
        <v>0</v>
      </c>
      <c r="BM64">
        <v>0.18</v>
      </c>
      <c r="BN64">
        <v>3.52</v>
      </c>
      <c r="BO64">
        <v>1.89</v>
      </c>
      <c r="BP64">
        <v>0.26</v>
      </c>
      <c r="BQ64">
        <v>2</v>
      </c>
      <c r="BR64">
        <v>2.1800000000000002</v>
      </c>
      <c r="BS64">
        <v>1.63</v>
      </c>
      <c r="BT64">
        <v>2.8932340000000001</v>
      </c>
      <c r="BU64">
        <v>1.3481259999999999</v>
      </c>
      <c r="BV64">
        <v>1.9795</v>
      </c>
      <c r="BW64">
        <v>1.9268540000000001</v>
      </c>
      <c r="BX64">
        <v>1.943438</v>
      </c>
      <c r="BY64">
        <v>2.69625</v>
      </c>
      <c r="BZ64">
        <v>1.333745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3.55905</v>
      </c>
      <c r="CK64">
        <v>1.849688</v>
      </c>
      <c r="CL64">
        <v>1.339218</v>
      </c>
      <c r="CM64">
        <v>3.5355379999999998</v>
      </c>
      <c r="CN64">
        <v>3.55905</v>
      </c>
      <c r="CO64">
        <v>4.3140000000000001</v>
      </c>
      <c r="CP64">
        <v>4.2765000000000004</v>
      </c>
      <c r="CQ64">
        <v>3.55905</v>
      </c>
      <c r="CR64">
        <v>0.32389499999999999</v>
      </c>
      <c r="CS64">
        <v>2.24878</v>
      </c>
      <c r="CT64">
        <v>0</v>
      </c>
      <c r="CU64">
        <v>0</v>
      </c>
      <c r="CV64">
        <v>0</v>
      </c>
      <c r="CW64">
        <v>2.4882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79.244116000000005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299.8476</v>
      </c>
      <c r="L65">
        <v>0</v>
      </c>
      <c r="M65">
        <v>47.195999999999998</v>
      </c>
      <c r="N65">
        <v>120.65625</v>
      </c>
      <c r="O65">
        <v>126.47812500000001</v>
      </c>
      <c r="P65">
        <v>122.2526</v>
      </c>
      <c r="Q65">
        <v>0</v>
      </c>
      <c r="R65">
        <v>21.1921</v>
      </c>
      <c r="S65">
        <v>26.375</v>
      </c>
      <c r="T65">
        <v>0</v>
      </c>
      <c r="U65">
        <v>348.97500000000002</v>
      </c>
      <c r="V65">
        <v>11.661683</v>
      </c>
      <c r="W65">
        <v>46.399079999999998</v>
      </c>
      <c r="X65">
        <v>147.26089999999999</v>
      </c>
      <c r="Y65">
        <v>0</v>
      </c>
      <c r="Z65">
        <v>0</v>
      </c>
      <c r="AA65">
        <v>0</v>
      </c>
      <c r="AB65">
        <v>0</v>
      </c>
      <c r="AC65">
        <v>0</v>
      </c>
      <c r="AD65">
        <v>9.3218999999999994</v>
      </c>
      <c r="AE65">
        <v>0</v>
      </c>
      <c r="AF65">
        <v>0</v>
      </c>
      <c r="AG65">
        <v>42.822000000000003</v>
      </c>
      <c r="AH65">
        <v>0</v>
      </c>
      <c r="AI65">
        <v>0</v>
      </c>
      <c r="AJ65">
        <v>0</v>
      </c>
      <c r="AK65">
        <v>53.129100000000001</v>
      </c>
      <c r="AL65">
        <v>23.24</v>
      </c>
      <c r="AM65">
        <v>0</v>
      </c>
      <c r="AN65">
        <v>0.60233000000000003</v>
      </c>
      <c r="AO65">
        <v>5.88</v>
      </c>
      <c r="AP65">
        <v>6.4050000000000002</v>
      </c>
      <c r="AQ65">
        <v>0</v>
      </c>
      <c r="AR65">
        <v>33.119999999999997</v>
      </c>
      <c r="AS65">
        <v>15.87336</v>
      </c>
      <c r="AT65">
        <v>14.935299000000001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79.284116000000012</v>
      </c>
      <c r="BA65">
        <f t="shared" si="1"/>
        <v>1602.9074429999998</v>
      </c>
      <c r="BB65">
        <v>62</v>
      </c>
      <c r="BD65">
        <v>6.48</v>
      </c>
      <c r="BE65">
        <v>1.92</v>
      </c>
      <c r="BF65">
        <v>2.25</v>
      </c>
      <c r="BG65">
        <v>1.79</v>
      </c>
      <c r="BH65">
        <v>6.3</v>
      </c>
      <c r="BI65">
        <v>0.87</v>
      </c>
      <c r="BJ65">
        <v>0.88</v>
      </c>
      <c r="BK65">
        <v>1.96</v>
      </c>
      <c r="BL65">
        <v>0</v>
      </c>
      <c r="BM65">
        <v>0.18</v>
      </c>
      <c r="BN65">
        <v>3.52</v>
      </c>
      <c r="BO65">
        <v>1.89</v>
      </c>
      <c r="BP65">
        <v>0.26</v>
      </c>
      <c r="BQ65">
        <v>2</v>
      </c>
      <c r="BR65">
        <v>2.1800000000000002</v>
      </c>
      <c r="BS65">
        <v>1.63</v>
      </c>
      <c r="BT65">
        <v>2.8932340000000001</v>
      </c>
      <c r="BU65">
        <v>1.3481259999999999</v>
      </c>
      <c r="BV65">
        <v>1.9795</v>
      </c>
      <c r="BW65">
        <v>1.9268540000000001</v>
      </c>
      <c r="BX65">
        <v>1.943438</v>
      </c>
      <c r="BY65">
        <v>2.69625</v>
      </c>
      <c r="BZ65">
        <v>1.333745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3.55905</v>
      </c>
      <c r="CK65">
        <v>1.849688</v>
      </c>
      <c r="CL65">
        <v>1.339218</v>
      </c>
      <c r="CM65">
        <v>3.5355379999999998</v>
      </c>
      <c r="CN65">
        <v>3.55905</v>
      </c>
      <c r="CO65">
        <v>4.3140000000000001</v>
      </c>
      <c r="CP65">
        <v>4.2765000000000004</v>
      </c>
      <c r="CQ65">
        <v>3.55905</v>
      </c>
      <c r="CR65">
        <v>0.32389499999999999</v>
      </c>
      <c r="CS65">
        <v>2.24878</v>
      </c>
      <c r="CT65">
        <v>0</v>
      </c>
      <c r="CU65">
        <v>0</v>
      </c>
      <c r="CV65">
        <v>0</v>
      </c>
      <c r="CW65">
        <v>2.4882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79.284116000000012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302.8476</v>
      </c>
      <c r="L66">
        <v>0</v>
      </c>
      <c r="M66">
        <v>47.195999999999998</v>
      </c>
      <c r="N66">
        <v>120.65625</v>
      </c>
      <c r="O66">
        <v>126.47812500000001</v>
      </c>
      <c r="P66">
        <v>122.2526</v>
      </c>
      <c r="Q66">
        <v>0</v>
      </c>
      <c r="R66">
        <v>21.1921</v>
      </c>
      <c r="S66">
        <v>26.375</v>
      </c>
      <c r="T66">
        <v>0</v>
      </c>
      <c r="U66">
        <v>348.97500000000002</v>
      </c>
      <c r="V66">
        <v>11.661683</v>
      </c>
      <c r="W66">
        <v>46.399079999999998</v>
      </c>
      <c r="X66">
        <v>147.26089999999999</v>
      </c>
      <c r="Y66">
        <v>0</v>
      </c>
      <c r="Z66">
        <v>0</v>
      </c>
      <c r="AA66">
        <v>0</v>
      </c>
      <c r="AB66">
        <v>0</v>
      </c>
      <c r="AC66">
        <v>0</v>
      </c>
      <c r="AD66">
        <v>9.3218999999999994</v>
      </c>
      <c r="AE66">
        <v>0</v>
      </c>
      <c r="AF66">
        <v>0</v>
      </c>
      <c r="AG66">
        <v>42.822000000000003</v>
      </c>
      <c r="AH66">
        <v>0</v>
      </c>
      <c r="AI66">
        <v>0</v>
      </c>
      <c r="AJ66">
        <v>0</v>
      </c>
      <c r="AK66">
        <v>53.129100000000001</v>
      </c>
      <c r="AL66">
        <v>23.24</v>
      </c>
      <c r="AM66">
        <v>0</v>
      </c>
      <c r="AN66">
        <v>0.60233000000000003</v>
      </c>
      <c r="AO66">
        <v>5.88</v>
      </c>
      <c r="AP66">
        <v>6.4050000000000002</v>
      </c>
      <c r="AQ66">
        <v>0</v>
      </c>
      <c r="AR66">
        <v>33.119999999999997</v>
      </c>
      <c r="AS66">
        <v>15.87336</v>
      </c>
      <c r="AT66">
        <v>14.9968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79.294116000000002</v>
      </c>
      <c r="BA66">
        <f t="shared" si="1"/>
        <v>1605.9789439999997</v>
      </c>
      <c r="BB66">
        <v>63</v>
      </c>
      <c r="BD66">
        <v>6.48</v>
      </c>
      <c r="BE66">
        <v>1.92</v>
      </c>
      <c r="BF66">
        <v>2.25</v>
      </c>
      <c r="BG66">
        <v>1.79</v>
      </c>
      <c r="BH66">
        <v>6.3</v>
      </c>
      <c r="BI66">
        <v>0.87</v>
      </c>
      <c r="BJ66">
        <v>0.89</v>
      </c>
      <c r="BK66">
        <v>1.96</v>
      </c>
      <c r="BL66">
        <v>0</v>
      </c>
      <c r="BM66">
        <v>0.18</v>
      </c>
      <c r="BN66">
        <v>3.52</v>
      </c>
      <c r="BO66">
        <v>1.89</v>
      </c>
      <c r="BP66">
        <v>0.26</v>
      </c>
      <c r="BQ66">
        <v>2</v>
      </c>
      <c r="BR66">
        <v>2.1800000000000002</v>
      </c>
      <c r="BS66">
        <v>1.63</v>
      </c>
      <c r="BT66">
        <v>2.8932340000000001</v>
      </c>
      <c r="BU66">
        <v>1.3481259999999999</v>
      </c>
      <c r="BV66">
        <v>1.9795</v>
      </c>
      <c r="BW66">
        <v>1.9268540000000001</v>
      </c>
      <c r="BX66">
        <v>1.943438</v>
      </c>
      <c r="BY66">
        <v>2.69625</v>
      </c>
      <c r="BZ66">
        <v>1.333745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3.55905</v>
      </c>
      <c r="CK66">
        <v>1.849688</v>
      </c>
      <c r="CL66">
        <v>1.339218</v>
      </c>
      <c r="CM66">
        <v>3.5355379999999998</v>
      </c>
      <c r="CN66">
        <v>3.55905</v>
      </c>
      <c r="CO66">
        <v>4.3140000000000001</v>
      </c>
      <c r="CP66">
        <v>4.2765000000000004</v>
      </c>
      <c r="CQ66">
        <v>3.55905</v>
      </c>
      <c r="CR66">
        <v>0.32389499999999999</v>
      </c>
      <c r="CS66">
        <v>2.24878</v>
      </c>
      <c r="CT66">
        <v>0</v>
      </c>
      <c r="CU66">
        <v>0</v>
      </c>
      <c r="CV66">
        <v>0</v>
      </c>
      <c r="CW66">
        <v>2.4882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79.294116000000002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343.37020000000001</v>
      </c>
      <c r="L67">
        <v>0</v>
      </c>
      <c r="M67">
        <v>47.195999999999998</v>
      </c>
      <c r="N67">
        <v>120.65625</v>
      </c>
      <c r="O67">
        <v>126.47812500000001</v>
      </c>
      <c r="P67">
        <v>122.2526</v>
      </c>
      <c r="Q67">
        <v>0</v>
      </c>
      <c r="R67">
        <v>21.1921</v>
      </c>
      <c r="S67">
        <v>26.375</v>
      </c>
      <c r="T67">
        <v>0</v>
      </c>
      <c r="U67">
        <v>348.97500000000002</v>
      </c>
      <c r="V67">
        <v>11.661683</v>
      </c>
      <c r="W67">
        <v>46.399079999999998</v>
      </c>
      <c r="X67">
        <v>147.26089999999999</v>
      </c>
      <c r="Y67">
        <v>0</v>
      </c>
      <c r="Z67">
        <v>0</v>
      </c>
      <c r="AA67">
        <v>0</v>
      </c>
      <c r="AB67">
        <v>0</v>
      </c>
      <c r="AC67">
        <v>0</v>
      </c>
      <c r="AD67">
        <v>9.3218999999999994</v>
      </c>
      <c r="AE67">
        <v>15.756</v>
      </c>
      <c r="AF67">
        <v>9.0630000000000006</v>
      </c>
      <c r="AG67">
        <v>42.822000000000003</v>
      </c>
      <c r="AH67">
        <v>0</v>
      </c>
      <c r="AI67">
        <v>0</v>
      </c>
      <c r="AJ67">
        <v>0</v>
      </c>
      <c r="AK67">
        <v>53.129100000000001</v>
      </c>
      <c r="AL67">
        <v>11.62</v>
      </c>
      <c r="AM67">
        <v>0</v>
      </c>
      <c r="AN67">
        <v>0.60233000000000003</v>
      </c>
      <c r="AO67">
        <v>4.7039999999999997</v>
      </c>
      <c r="AP67">
        <v>6.4050000000000002</v>
      </c>
      <c r="AQ67">
        <v>0</v>
      </c>
      <c r="AR67">
        <v>33.119999999999997</v>
      </c>
      <c r="AS67">
        <v>15.87336</v>
      </c>
      <c r="AT67">
        <v>14.9968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79.294116000000002</v>
      </c>
      <c r="BA67">
        <f t="shared" si="1"/>
        <v>1658.5245439999997</v>
      </c>
      <c r="BB67">
        <v>64</v>
      </c>
      <c r="BD67">
        <v>6.48</v>
      </c>
      <c r="BE67">
        <v>1.92</v>
      </c>
      <c r="BF67">
        <v>2.25</v>
      </c>
      <c r="BG67">
        <v>1.79</v>
      </c>
      <c r="BH67">
        <v>6.3</v>
      </c>
      <c r="BI67">
        <v>0.87</v>
      </c>
      <c r="BJ67">
        <v>0.89</v>
      </c>
      <c r="BK67">
        <v>1.96</v>
      </c>
      <c r="BL67">
        <v>0</v>
      </c>
      <c r="BM67">
        <v>0.18</v>
      </c>
      <c r="BN67">
        <v>3.52</v>
      </c>
      <c r="BO67">
        <v>1.89</v>
      </c>
      <c r="BP67">
        <v>0.26</v>
      </c>
      <c r="BQ67">
        <v>2</v>
      </c>
      <c r="BR67">
        <v>2.1800000000000002</v>
      </c>
      <c r="BS67">
        <v>1.63</v>
      </c>
      <c r="BT67">
        <v>2.8932340000000001</v>
      </c>
      <c r="BU67">
        <v>1.3481259999999999</v>
      </c>
      <c r="BV67">
        <v>1.9795</v>
      </c>
      <c r="BW67">
        <v>1.9268540000000001</v>
      </c>
      <c r="BX67">
        <v>1.943438</v>
      </c>
      <c r="BY67">
        <v>2.69625</v>
      </c>
      <c r="BZ67">
        <v>1.333745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3.55905</v>
      </c>
      <c r="CK67">
        <v>1.849688</v>
      </c>
      <c r="CL67">
        <v>1.339218</v>
      </c>
      <c r="CM67">
        <v>3.5355379999999998</v>
      </c>
      <c r="CN67">
        <v>3.55905</v>
      </c>
      <c r="CO67">
        <v>4.3140000000000001</v>
      </c>
      <c r="CP67">
        <v>4.2765000000000004</v>
      </c>
      <c r="CQ67">
        <v>3.55905</v>
      </c>
      <c r="CR67">
        <v>0.32389499999999999</v>
      </c>
      <c r="CS67">
        <v>2.24878</v>
      </c>
      <c r="CT67">
        <v>0</v>
      </c>
      <c r="CU67">
        <v>0</v>
      </c>
      <c r="CV67">
        <v>0</v>
      </c>
      <c r="CW67">
        <v>2.4882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79.294116000000002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343.37020000000001</v>
      </c>
      <c r="L68">
        <v>0</v>
      </c>
      <c r="M68">
        <v>47.195999999999998</v>
      </c>
      <c r="N68">
        <v>120.65625</v>
      </c>
      <c r="O68">
        <v>126.47812500000001</v>
      </c>
      <c r="P68">
        <v>122.2526</v>
      </c>
      <c r="Q68">
        <v>0</v>
      </c>
      <c r="R68">
        <v>21.1921</v>
      </c>
      <c r="S68">
        <v>26.375</v>
      </c>
      <c r="T68">
        <v>0</v>
      </c>
      <c r="U68">
        <v>348.97500000000002</v>
      </c>
      <c r="V68">
        <v>11.661683</v>
      </c>
      <c r="W68">
        <v>46.399079999999998</v>
      </c>
      <c r="X68">
        <v>147.26089999999999</v>
      </c>
      <c r="Y68">
        <v>0</v>
      </c>
      <c r="Z68">
        <v>0</v>
      </c>
      <c r="AA68">
        <v>0</v>
      </c>
      <c r="AB68">
        <v>0</v>
      </c>
      <c r="AC68">
        <v>0</v>
      </c>
      <c r="AD68">
        <v>9.3218999999999994</v>
      </c>
      <c r="AE68">
        <v>15.756</v>
      </c>
      <c r="AF68">
        <v>9.0630000000000006</v>
      </c>
      <c r="AG68">
        <v>42.822000000000003</v>
      </c>
      <c r="AH68">
        <v>0</v>
      </c>
      <c r="AI68">
        <v>0</v>
      </c>
      <c r="AJ68">
        <v>0</v>
      </c>
      <c r="AK68">
        <v>53.129100000000001</v>
      </c>
      <c r="AL68">
        <v>11.62</v>
      </c>
      <c r="AM68">
        <v>0</v>
      </c>
      <c r="AN68">
        <v>0.60233000000000003</v>
      </c>
      <c r="AO68">
        <v>4.7039999999999997</v>
      </c>
      <c r="AP68">
        <v>6.4050000000000002</v>
      </c>
      <c r="AQ68">
        <v>13.845000000000001</v>
      </c>
      <c r="AR68">
        <v>33.119999999999997</v>
      </c>
      <c r="AS68">
        <v>15.87336</v>
      </c>
      <c r="AT68">
        <v>14.9968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79.294116000000002</v>
      </c>
      <c r="BA68">
        <f t="shared" ref="BA68:BA99" si="4">SUM(B68:AZ68)</f>
        <v>1672.3695439999997</v>
      </c>
      <c r="BB68">
        <v>65</v>
      </c>
      <c r="BD68">
        <v>6.48</v>
      </c>
      <c r="BE68">
        <v>1.92</v>
      </c>
      <c r="BF68">
        <v>2.25</v>
      </c>
      <c r="BG68">
        <v>1.79</v>
      </c>
      <c r="BH68">
        <v>6.3</v>
      </c>
      <c r="BI68">
        <v>0.87</v>
      </c>
      <c r="BJ68">
        <v>0.89</v>
      </c>
      <c r="BK68">
        <v>1.96</v>
      </c>
      <c r="BL68">
        <v>0</v>
      </c>
      <c r="BM68">
        <v>0.18</v>
      </c>
      <c r="BN68">
        <v>3.52</v>
      </c>
      <c r="BO68">
        <v>1.89</v>
      </c>
      <c r="BP68">
        <v>0.26</v>
      </c>
      <c r="BQ68">
        <v>2</v>
      </c>
      <c r="BR68">
        <v>2.1800000000000002</v>
      </c>
      <c r="BS68">
        <v>1.63</v>
      </c>
      <c r="BT68">
        <v>2.8932340000000001</v>
      </c>
      <c r="BU68">
        <v>1.3481259999999999</v>
      </c>
      <c r="BV68">
        <v>1.9795</v>
      </c>
      <c r="BW68">
        <v>1.9268540000000001</v>
      </c>
      <c r="BX68">
        <v>1.943438</v>
      </c>
      <c r="BY68">
        <v>2.69625</v>
      </c>
      <c r="BZ68">
        <v>1.333745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3.55905</v>
      </c>
      <c r="CK68">
        <v>1.849688</v>
      </c>
      <c r="CL68">
        <v>1.339218</v>
      </c>
      <c r="CM68">
        <v>3.5355379999999998</v>
      </c>
      <c r="CN68">
        <v>3.55905</v>
      </c>
      <c r="CO68">
        <v>4.3140000000000001</v>
      </c>
      <c r="CP68">
        <v>4.2765000000000004</v>
      </c>
      <c r="CQ68">
        <v>3.55905</v>
      </c>
      <c r="CR68">
        <v>0.32389499999999999</v>
      </c>
      <c r="CS68">
        <v>2.24878</v>
      </c>
      <c r="CT68">
        <v>0</v>
      </c>
      <c r="CU68">
        <v>0</v>
      </c>
      <c r="CV68">
        <v>0</v>
      </c>
      <c r="CW68">
        <v>2.4882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79.294116000000002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343.37020000000001</v>
      </c>
      <c r="L69">
        <v>0</v>
      </c>
      <c r="M69">
        <v>47.195999999999998</v>
      </c>
      <c r="N69">
        <v>120.65625</v>
      </c>
      <c r="O69">
        <v>126.47812500000001</v>
      </c>
      <c r="P69">
        <v>122.2526</v>
      </c>
      <c r="Q69">
        <v>0</v>
      </c>
      <c r="R69">
        <v>21.1921</v>
      </c>
      <c r="S69">
        <v>26.375</v>
      </c>
      <c r="T69">
        <v>0</v>
      </c>
      <c r="U69">
        <v>348.97500000000002</v>
      </c>
      <c r="V69">
        <v>11.661683</v>
      </c>
      <c r="W69">
        <v>46.399079999999998</v>
      </c>
      <c r="X69">
        <v>147.26089999999999</v>
      </c>
      <c r="Y69">
        <v>0</v>
      </c>
      <c r="Z69">
        <v>0</v>
      </c>
      <c r="AA69">
        <v>0</v>
      </c>
      <c r="AB69">
        <v>0</v>
      </c>
      <c r="AC69">
        <v>0</v>
      </c>
      <c r="AD69">
        <v>9.3218999999999994</v>
      </c>
      <c r="AE69">
        <v>15.756</v>
      </c>
      <c r="AF69">
        <v>9.0630000000000006</v>
      </c>
      <c r="AG69">
        <v>42.822000000000003</v>
      </c>
      <c r="AH69">
        <v>21.467400000000001</v>
      </c>
      <c r="AI69">
        <v>0</v>
      </c>
      <c r="AJ69">
        <v>0</v>
      </c>
      <c r="AK69">
        <v>53.129100000000001</v>
      </c>
      <c r="AL69">
        <v>11.62</v>
      </c>
      <c r="AM69">
        <v>0</v>
      </c>
      <c r="AN69">
        <v>0.60233000000000003</v>
      </c>
      <c r="AO69">
        <v>4.7039999999999997</v>
      </c>
      <c r="AP69">
        <v>6.4050000000000002</v>
      </c>
      <c r="AQ69">
        <v>16.055</v>
      </c>
      <c r="AR69">
        <v>33.119999999999997</v>
      </c>
      <c r="AS69">
        <v>15.87336</v>
      </c>
      <c r="AT69">
        <v>14.9968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79.410015999999999</v>
      </c>
      <c r="BA69">
        <f t="shared" si="4"/>
        <v>1696.1628439999997</v>
      </c>
      <c r="BB69">
        <v>66</v>
      </c>
      <c r="BD69">
        <v>6.48</v>
      </c>
      <c r="BE69">
        <v>1.92</v>
      </c>
      <c r="BF69">
        <v>2.25</v>
      </c>
      <c r="BG69">
        <v>1.79</v>
      </c>
      <c r="BH69">
        <v>6.3</v>
      </c>
      <c r="BI69">
        <v>0.87</v>
      </c>
      <c r="BJ69">
        <v>0.89</v>
      </c>
      <c r="BK69">
        <v>1.96</v>
      </c>
      <c r="BL69">
        <v>0</v>
      </c>
      <c r="BM69">
        <v>0.18</v>
      </c>
      <c r="BN69">
        <v>3.52</v>
      </c>
      <c r="BO69">
        <v>1.89</v>
      </c>
      <c r="BP69">
        <v>0.26</v>
      </c>
      <c r="BQ69">
        <v>2</v>
      </c>
      <c r="BR69">
        <v>2.1800000000000002</v>
      </c>
      <c r="BS69">
        <v>1.63</v>
      </c>
      <c r="BT69">
        <v>2.8932340000000001</v>
      </c>
      <c r="BU69">
        <v>1.3481259999999999</v>
      </c>
      <c r="BV69">
        <v>1.9795</v>
      </c>
      <c r="BW69">
        <v>1.9268540000000001</v>
      </c>
      <c r="BX69">
        <v>1.943438</v>
      </c>
      <c r="BY69">
        <v>2.69625</v>
      </c>
      <c r="BZ69">
        <v>1.333745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3.55905</v>
      </c>
      <c r="CK69">
        <v>1.849688</v>
      </c>
      <c r="CL69">
        <v>1.339218</v>
      </c>
      <c r="CM69">
        <v>3.5355379999999998</v>
      </c>
      <c r="CN69">
        <v>3.55905</v>
      </c>
      <c r="CO69">
        <v>4.3140000000000001</v>
      </c>
      <c r="CP69">
        <v>4.2765000000000004</v>
      </c>
      <c r="CQ69">
        <v>3.55905</v>
      </c>
      <c r="CR69">
        <v>0.32389499999999999</v>
      </c>
      <c r="CS69">
        <v>2.24878</v>
      </c>
      <c r="CT69">
        <v>0</v>
      </c>
      <c r="CU69">
        <v>0</v>
      </c>
      <c r="CV69">
        <v>0.1159</v>
      </c>
      <c r="CW69">
        <v>2.4882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79.410015999999999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343.37020000000001</v>
      </c>
      <c r="L70">
        <v>0</v>
      </c>
      <c r="M70">
        <v>47.195999999999998</v>
      </c>
      <c r="N70">
        <v>120.65625</v>
      </c>
      <c r="O70">
        <v>126.47812500000001</v>
      </c>
      <c r="P70">
        <v>122.2526</v>
      </c>
      <c r="Q70">
        <v>0</v>
      </c>
      <c r="R70">
        <v>21.1921</v>
      </c>
      <c r="S70">
        <v>26.375</v>
      </c>
      <c r="T70">
        <v>0</v>
      </c>
      <c r="U70">
        <v>348.97500000000002</v>
      </c>
      <c r="V70">
        <v>11.661683</v>
      </c>
      <c r="W70">
        <v>46.399079999999998</v>
      </c>
      <c r="X70">
        <v>147.26089999999999</v>
      </c>
      <c r="Y70">
        <v>0</v>
      </c>
      <c r="Z70">
        <v>0</v>
      </c>
      <c r="AA70">
        <v>0</v>
      </c>
      <c r="AB70">
        <v>0</v>
      </c>
      <c r="AC70">
        <v>0</v>
      </c>
      <c r="AD70">
        <v>9.3218999999999994</v>
      </c>
      <c r="AE70">
        <v>15.756</v>
      </c>
      <c r="AF70">
        <v>9.0630000000000006</v>
      </c>
      <c r="AG70">
        <v>42.822000000000003</v>
      </c>
      <c r="AH70">
        <v>23.884899999999998</v>
      </c>
      <c r="AI70">
        <v>0</v>
      </c>
      <c r="AJ70">
        <v>0</v>
      </c>
      <c r="AK70">
        <v>53.129100000000001</v>
      </c>
      <c r="AL70">
        <v>11.62</v>
      </c>
      <c r="AM70">
        <v>0</v>
      </c>
      <c r="AN70">
        <v>0.60233000000000003</v>
      </c>
      <c r="AO70">
        <v>4.7039999999999997</v>
      </c>
      <c r="AP70">
        <v>6.4050000000000002</v>
      </c>
      <c r="AQ70">
        <v>32.11</v>
      </c>
      <c r="AR70">
        <v>33.119999999999997</v>
      </c>
      <c r="AS70">
        <v>15.87336</v>
      </c>
      <c r="AT70">
        <v>14.9968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79.423316</v>
      </c>
      <c r="BA70">
        <f t="shared" si="4"/>
        <v>1714.6486439999994</v>
      </c>
      <c r="BB70">
        <v>67</v>
      </c>
      <c r="BD70">
        <v>6.48</v>
      </c>
      <c r="BE70">
        <v>1.92</v>
      </c>
      <c r="BF70">
        <v>2.25</v>
      </c>
      <c r="BG70">
        <v>1.79</v>
      </c>
      <c r="BH70">
        <v>6.3</v>
      </c>
      <c r="BI70">
        <v>0.87</v>
      </c>
      <c r="BJ70">
        <v>0.89</v>
      </c>
      <c r="BK70">
        <v>1.96</v>
      </c>
      <c r="BL70">
        <v>0</v>
      </c>
      <c r="BM70">
        <v>0.18</v>
      </c>
      <c r="BN70">
        <v>3.52</v>
      </c>
      <c r="BO70">
        <v>1.89</v>
      </c>
      <c r="BP70">
        <v>0.26</v>
      </c>
      <c r="BQ70">
        <v>2</v>
      </c>
      <c r="BR70">
        <v>2.1800000000000002</v>
      </c>
      <c r="BS70">
        <v>1.63</v>
      </c>
      <c r="BT70">
        <v>2.8932340000000001</v>
      </c>
      <c r="BU70">
        <v>1.3481259999999999</v>
      </c>
      <c r="BV70">
        <v>1.9795</v>
      </c>
      <c r="BW70">
        <v>1.9268540000000001</v>
      </c>
      <c r="BX70">
        <v>1.943438</v>
      </c>
      <c r="BY70">
        <v>2.69625</v>
      </c>
      <c r="BZ70">
        <v>1.333745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3.55905</v>
      </c>
      <c r="CK70">
        <v>1.849688</v>
      </c>
      <c r="CL70">
        <v>1.339218</v>
      </c>
      <c r="CM70">
        <v>3.5355379999999998</v>
      </c>
      <c r="CN70">
        <v>3.55905</v>
      </c>
      <c r="CO70">
        <v>4.3140000000000001</v>
      </c>
      <c r="CP70">
        <v>4.2765000000000004</v>
      </c>
      <c r="CQ70">
        <v>3.55905</v>
      </c>
      <c r="CR70">
        <v>0.32389499999999999</v>
      </c>
      <c r="CS70">
        <v>2.24878</v>
      </c>
      <c r="CT70">
        <v>0</v>
      </c>
      <c r="CU70">
        <v>0</v>
      </c>
      <c r="CV70">
        <v>0.12920000000000001</v>
      </c>
      <c r="CW70">
        <v>2.4882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79.423316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343.37020000000001</v>
      </c>
      <c r="L71">
        <v>0</v>
      </c>
      <c r="M71">
        <v>47.195999999999998</v>
      </c>
      <c r="N71">
        <v>120.65625</v>
      </c>
      <c r="O71">
        <v>126.47812500000001</v>
      </c>
      <c r="P71">
        <v>122.2526</v>
      </c>
      <c r="Q71">
        <v>0</v>
      </c>
      <c r="R71">
        <v>21.1921</v>
      </c>
      <c r="S71">
        <v>26.375</v>
      </c>
      <c r="T71">
        <v>0</v>
      </c>
      <c r="U71">
        <v>348.97500000000002</v>
      </c>
      <c r="V71">
        <v>11.661683</v>
      </c>
      <c r="W71">
        <v>46.399079999999998</v>
      </c>
      <c r="X71">
        <v>147.26089999999999</v>
      </c>
      <c r="Y71">
        <v>0</v>
      </c>
      <c r="Z71">
        <v>6.5537999999999998</v>
      </c>
      <c r="AA71">
        <v>0</v>
      </c>
      <c r="AB71">
        <v>0</v>
      </c>
      <c r="AC71">
        <v>0</v>
      </c>
      <c r="AD71">
        <v>9.3218999999999994</v>
      </c>
      <c r="AE71">
        <v>31.512</v>
      </c>
      <c r="AF71">
        <v>9.0630000000000006</v>
      </c>
      <c r="AG71">
        <v>42.822000000000003</v>
      </c>
      <c r="AH71">
        <v>23.884899999999998</v>
      </c>
      <c r="AI71">
        <v>3.2574999999999998</v>
      </c>
      <c r="AJ71">
        <v>0</v>
      </c>
      <c r="AK71">
        <v>53.129100000000001</v>
      </c>
      <c r="AL71">
        <v>11.62</v>
      </c>
      <c r="AM71">
        <v>4.9104000000000001</v>
      </c>
      <c r="AN71">
        <v>0.60233000000000003</v>
      </c>
      <c r="AO71">
        <v>4.7039999999999997</v>
      </c>
      <c r="AP71">
        <v>6.4050000000000002</v>
      </c>
      <c r="AQ71">
        <v>32.11</v>
      </c>
      <c r="AR71">
        <v>22.08</v>
      </c>
      <c r="AS71">
        <v>21.523199999999999</v>
      </c>
      <c r="AT71">
        <v>14.9968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79.423316</v>
      </c>
      <c r="BA71">
        <f t="shared" si="4"/>
        <v>1739.7361839999994</v>
      </c>
      <c r="BB71">
        <v>68</v>
      </c>
      <c r="BD71">
        <v>6.48</v>
      </c>
      <c r="BE71">
        <v>1.92</v>
      </c>
      <c r="BF71">
        <v>2.25</v>
      </c>
      <c r="BG71">
        <v>1.79</v>
      </c>
      <c r="BH71">
        <v>6.3</v>
      </c>
      <c r="BI71">
        <v>0.87</v>
      </c>
      <c r="BJ71">
        <v>0.89</v>
      </c>
      <c r="BK71">
        <v>1.96</v>
      </c>
      <c r="BL71">
        <v>0</v>
      </c>
      <c r="BM71">
        <v>0.18</v>
      </c>
      <c r="BN71">
        <v>3.52</v>
      </c>
      <c r="BO71">
        <v>1.89</v>
      </c>
      <c r="BP71">
        <v>0.26</v>
      </c>
      <c r="BQ71">
        <v>2</v>
      </c>
      <c r="BR71">
        <v>2.1800000000000002</v>
      </c>
      <c r="BS71">
        <v>1.63</v>
      </c>
      <c r="BT71">
        <v>2.8932340000000001</v>
      </c>
      <c r="BU71">
        <v>1.3481259999999999</v>
      </c>
      <c r="BV71">
        <v>1.9795</v>
      </c>
      <c r="BW71">
        <v>1.9268540000000001</v>
      </c>
      <c r="BX71">
        <v>1.943438</v>
      </c>
      <c r="BY71">
        <v>2.69625</v>
      </c>
      <c r="BZ71">
        <v>1.333745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3.55905</v>
      </c>
      <c r="CK71">
        <v>1.849688</v>
      </c>
      <c r="CL71">
        <v>1.339218</v>
      </c>
      <c r="CM71">
        <v>3.5355379999999998</v>
      </c>
      <c r="CN71">
        <v>3.55905</v>
      </c>
      <c r="CO71">
        <v>4.3140000000000001</v>
      </c>
      <c r="CP71">
        <v>4.2765000000000004</v>
      </c>
      <c r="CQ71">
        <v>3.55905</v>
      </c>
      <c r="CR71">
        <v>0.32389499999999999</v>
      </c>
      <c r="CS71">
        <v>2.24878</v>
      </c>
      <c r="CT71">
        <v>0</v>
      </c>
      <c r="CU71">
        <v>0</v>
      </c>
      <c r="CV71">
        <v>0.12920000000000001</v>
      </c>
      <c r="CW71">
        <v>2.4882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79.423316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343.37020000000001</v>
      </c>
      <c r="L72">
        <v>0</v>
      </c>
      <c r="M72">
        <v>47.195999999999998</v>
      </c>
      <c r="N72">
        <v>120.65625</v>
      </c>
      <c r="O72">
        <v>126.47812500000001</v>
      </c>
      <c r="P72">
        <v>122.2526</v>
      </c>
      <c r="Q72">
        <v>0</v>
      </c>
      <c r="R72">
        <v>21.1921</v>
      </c>
      <c r="S72">
        <v>26.375</v>
      </c>
      <c r="T72">
        <v>0</v>
      </c>
      <c r="U72">
        <v>348.97500000000002</v>
      </c>
      <c r="V72">
        <v>11.661683</v>
      </c>
      <c r="W72">
        <v>46.399079999999998</v>
      </c>
      <c r="X72">
        <v>147.26089999999999</v>
      </c>
      <c r="Y72">
        <v>0</v>
      </c>
      <c r="Z72">
        <v>6.5537999999999998</v>
      </c>
      <c r="AA72">
        <v>0</v>
      </c>
      <c r="AB72">
        <v>0</v>
      </c>
      <c r="AC72">
        <v>9.9058399999999995</v>
      </c>
      <c r="AD72">
        <v>9.3218999999999994</v>
      </c>
      <c r="AE72">
        <v>31.512</v>
      </c>
      <c r="AF72">
        <v>9.0630000000000006</v>
      </c>
      <c r="AG72">
        <v>42.822000000000003</v>
      </c>
      <c r="AH72">
        <v>47.769799999999996</v>
      </c>
      <c r="AI72">
        <v>7.8179999999999996</v>
      </c>
      <c r="AJ72">
        <v>0</v>
      </c>
      <c r="AK72">
        <v>53.129100000000001</v>
      </c>
      <c r="AL72">
        <v>11.62</v>
      </c>
      <c r="AM72">
        <v>5.3196000000000003</v>
      </c>
      <c r="AN72">
        <v>0.60233000000000003</v>
      </c>
      <c r="AO72">
        <v>4.7039999999999997</v>
      </c>
      <c r="AP72">
        <v>6.4050000000000002</v>
      </c>
      <c r="AQ72">
        <v>32.11</v>
      </c>
      <c r="AR72">
        <v>22.08</v>
      </c>
      <c r="AS72">
        <v>21.523199999999999</v>
      </c>
      <c r="AT72">
        <v>14.839487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79.552515999999997</v>
      </c>
      <c r="BA72">
        <f t="shared" si="4"/>
        <v>1778.4685109999996</v>
      </c>
      <c r="BB72">
        <v>69</v>
      </c>
      <c r="BD72">
        <v>6.48</v>
      </c>
      <c r="BE72">
        <v>1.92</v>
      </c>
      <c r="BF72">
        <v>2.25</v>
      </c>
      <c r="BG72">
        <v>1.79</v>
      </c>
      <c r="BH72">
        <v>6.3</v>
      </c>
      <c r="BI72">
        <v>0.87</v>
      </c>
      <c r="BJ72">
        <v>0.89</v>
      </c>
      <c r="BK72">
        <v>1.96</v>
      </c>
      <c r="BL72">
        <v>0</v>
      </c>
      <c r="BM72">
        <v>0.18</v>
      </c>
      <c r="BN72">
        <v>3.52</v>
      </c>
      <c r="BO72">
        <v>1.89</v>
      </c>
      <c r="BP72">
        <v>0.26</v>
      </c>
      <c r="BQ72">
        <v>2</v>
      </c>
      <c r="BR72">
        <v>2.1800000000000002</v>
      </c>
      <c r="BS72">
        <v>1.63</v>
      </c>
      <c r="BT72">
        <v>2.8932340000000001</v>
      </c>
      <c r="BU72">
        <v>1.3481259999999999</v>
      </c>
      <c r="BV72">
        <v>1.9795</v>
      </c>
      <c r="BW72">
        <v>1.9268540000000001</v>
      </c>
      <c r="BX72">
        <v>1.943438</v>
      </c>
      <c r="BY72">
        <v>2.69625</v>
      </c>
      <c r="BZ72">
        <v>1.333745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3.55905</v>
      </c>
      <c r="CK72">
        <v>1.849688</v>
      </c>
      <c r="CL72">
        <v>1.339218</v>
      </c>
      <c r="CM72">
        <v>3.5355379999999998</v>
      </c>
      <c r="CN72">
        <v>3.55905</v>
      </c>
      <c r="CO72">
        <v>4.3140000000000001</v>
      </c>
      <c r="CP72">
        <v>4.2765000000000004</v>
      </c>
      <c r="CQ72">
        <v>3.55905</v>
      </c>
      <c r="CR72">
        <v>0.32389499999999999</v>
      </c>
      <c r="CS72">
        <v>2.24878</v>
      </c>
      <c r="CT72">
        <v>0</v>
      </c>
      <c r="CU72">
        <v>0</v>
      </c>
      <c r="CV72">
        <v>0.25840000000000002</v>
      </c>
      <c r="CW72">
        <v>2.4882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79.552515999999997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343.37020000000001</v>
      </c>
      <c r="L73">
        <v>0</v>
      </c>
      <c r="M73">
        <v>47.195999999999998</v>
      </c>
      <c r="N73">
        <v>120.65625</v>
      </c>
      <c r="O73">
        <v>126.47812500000001</v>
      </c>
      <c r="P73">
        <v>125.587</v>
      </c>
      <c r="Q73">
        <v>0</v>
      </c>
      <c r="R73">
        <v>21.1921</v>
      </c>
      <c r="S73">
        <v>26.375</v>
      </c>
      <c r="T73">
        <v>0</v>
      </c>
      <c r="U73">
        <v>348.97500000000002</v>
      </c>
      <c r="V73">
        <v>11.661683</v>
      </c>
      <c r="W73">
        <v>46.399079999999998</v>
      </c>
      <c r="X73">
        <v>147.26089999999999</v>
      </c>
      <c r="Y73">
        <v>0</v>
      </c>
      <c r="Z73">
        <v>6.5537999999999998</v>
      </c>
      <c r="AA73">
        <v>13.983000000000001</v>
      </c>
      <c r="AB73">
        <v>0</v>
      </c>
      <c r="AC73">
        <v>19.811679999999999</v>
      </c>
      <c r="AD73">
        <v>9.3218999999999994</v>
      </c>
      <c r="AE73">
        <v>31.512</v>
      </c>
      <c r="AF73">
        <v>9.0630000000000006</v>
      </c>
      <c r="AG73">
        <v>42.822000000000003</v>
      </c>
      <c r="AH73">
        <v>71.654700000000005</v>
      </c>
      <c r="AI73">
        <v>33.878</v>
      </c>
      <c r="AJ73">
        <v>0</v>
      </c>
      <c r="AK73">
        <v>53.129100000000001</v>
      </c>
      <c r="AL73">
        <v>11.62</v>
      </c>
      <c r="AM73">
        <v>10.775600000000001</v>
      </c>
      <c r="AN73">
        <v>0.60233000000000003</v>
      </c>
      <c r="AO73">
        <v>3.8220000000000001</v>
      </c>
      <c r="AP73">
        <v>5.7645</v>
      </c>
      <c r="AQ73">
        <v>48.164999999999999</v>
      </c>
      <c r="AR73">
        <v>22.08</v>
      </c>
      <c r="AS73">
        <v>21.523199999999999</v>
      </c>
      <c r="AT73">
        <v>14.9968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79.958916000000002</v>
      </c>
      <c r="BA73">
        <f t="shared" si="4"/>
        <v>1876.1888639999993</v>
      </c>
      <c r="BB73">
        <v>70</v>
      </c>
      <c r="BD73">
        <v>6.48</v>
      </c>
      <c r="BE73">
        <v>1.92</v>
      </c>
      <c r="BF73">
        <v>2.25</v>
      </c>
      <c r="BG73">
        <v>1.79</v>
      </c>
      <c r="BH73">
        <v>6.3</v>
      </c>
      <c r="BI73">
        <v>0.87</v>
      </c>
      <c r="BJ73">
        <v>0.89</v>
      </c>
      <c r="BK73">
        <v>1.96</v>
      </c>
      <c r="BL73">
        <v>0</v>
      </c>
      <c r="BM73">
        <v>0.18</v>
      </c>
      <c r="BN73">
        <v>3.52</v>
      </c>
      <c r="BO73">
        <v>1.89</v>
      </c>
      <c r="BP73">
        <v>0.26</v>
      </c>
      <c r="BQ73">
        <v>2</v>
      </c>
      <c r="BR73">
        <v>2.1800000000000002</v>
      </c>
      <c r="BS73">
        <v>1.63</v>
      </c>
      <c r="BT73">
        <v>2.8932340000000001</v>
      </c>
      <c r="BU73">
        <v>1.3481259999999999</v>
      </c>
      <c r="BV73">
        <v>1.9795</v>
      </c>
      <c r="BW73">
        <v>1.9268540000000001</v>
      </c>
      <c r="BX73">
        <v>1.943438</v>
      </c>
      <c r="BY73">
        <v>2.69625</v>
      </c>
      <c r="BZ73">
        <v>1.333745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3.55905</v>
      </c>
      <c r="CK73">
        <v>1.849688</v>
      </c>
      <c r="CL73">
        <v>1.339218</v>
      </c>
      <c r="CM73">
        <v>3.5355379999999998</v>
      </c>
      <c r="CN73">
        <v>3.55905</v>
      </c>
      <c r="CO73">
        <v>4.3140000000000001</v>
      </c>
      <c r="CP73">
        <v>4.2765000000000004</v>
      </c>
      <c r="CQ73">
        <v>3.55905</v>
      </c>
      <c r="CR73">
        <v>0.32389499999999999</v>
      </c>
      <c r="CS73">
        <v>2.24878</v>
      </c>
      <c r="CT73">
        <v>0</v>
      </c>
      <c r="CU73">
        <v>0.2772</v>
      </c>
      <c r="CV73">
        <v>0.3876</v>
      </c>
      <c r="CW73">
        <v>2.4882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79.958916000000002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343.37020000000001</v>
      </c>
      <c r="L74">
        <v>0</v>
      </c>
      <c r="M74">
        <v>47.195999999999998</v>
      </c>
      <c r="N74">
        <v>120.65625</v>
      </c>
      <c r="O74">
        <v>126.47812500000001</v>
      </c>
      <c r="P74">
        <v>125.587</v>
      </c>
      <c r="Q74">
        <v>0</v>
      </c>
      <c r="R74">
        <v>21.1921</v>
      </c>
      <c r="S74">
        <v>26.375</v>
      </c>
      <c r="T74">
        <v>0</v>
      </c>
      <c r="U74">
        <v>348.97500000000002</v>
      </c>
      <c r="V74">
        <v>11.661683</v>
      </c>
      <c r="W74">
        <v>46.399079999999998</v>
      </c>
      <c r="X74">
        <v>147.26089999999999</v>
      </c>
      <c r="Y74">
        <v>0</v>
      </c>
      <c r="Z74">
        <v>6.5537999999999998</v>
      </c>
      <c r="AA74">
        <v>28.045000000000002</v>
      </c>
      <c r="AB74">
        <v>13.426</v>
      </c>
      <c r="AC74">
        <v>19.811679999999999</v>
      </c>
      <c r="AD74">
        <v>9.3218999999999994</v>
      </c>
      <c r="AE74">
        <v>31.512</v>
      </c>
      <c r="AF74">
        <v>9.0630000000000006</v>
      </c>
      <c r="AG74">
        <v>42.822000000000003</v>
      </c>
      <c r="AH74">
        <v>95.539599999999993</v>
      </c>
      <c r="AI74">
        <v>33.878</v>
      </c>
      <c r="AJ74">
        <v>0</v>
      </c>
      <c r="AK74">
        <v>53.129100000000001</v>
      </c>
      <c r="AL74">
        <v>11.62</v>
      </c>
      <c r="AM74">
        <v>16.106112</v>
      </c>
      <c r="AN74">
        <v>0.60233000000000003</v>
      </c>
      <c r="AO74">
        <v>3.8220000000000001</v>
      </c>
      <c r="AP74">
        <v>5.7645</v>
      </c>
      <c r="AQ74">
        <v>48.164999999999999</v>
      </c>
      <c r="AR74">
        <v>22.08</v>
      </c>
      <c r="AS74">
        <v>21.523199999999999</v>
      </c>
      <c r="AT74">
        <v>14.9968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80.689316000000005</v>
      </c>
      <c r="BA74">
        <f t="shared" si="4"/>
        <v>1933.6226759999995</v>
      </c>
      <c r="BB74">
        <v>71</v>
      </c>
      <c r="BD74">
        <v>6.48</v>
      </c>
      <c r="BE74">
        <v>1.92</v>
      </c>
      <c r="BF74">
        <v>2.25</v>
      </c>
      <c r="BG74">
        <v>1.79</v>
      </c>
      <c r="BH74">
        <v>6.3</v>
      </c>
      <c r="BI74">
        <v>0.87</v>
      </c>
      <c r="BJ74">
        <v>0.89</v>
      </c>
      <c r="BK74">
        <v>1.96</v>
      </c>
      <c r="BL74">
        <v>0</v>
      </c>
      <c r="BM74">
        <v>0.18</v>
      </c>
      <c r="BN74">
        <v>3.52</v>
      </c>
      <c r="BO74">
        <v>1.89</v>
      </c>
      <c r="BP74">
        <v>0.26</v>
      </c>
      <c r="BQ74">
        <v>2</v>
      </c>
      <c r="BR74">
        <v>2.1800000000000002</v>
      </c>
      <c r="BS74">
        <v>1.63</v>
      </c>
      <c r="BT74">
        <v>2.8932340000000001</v>
      </c>
      <c r="BU74">
        <v>1.3481259999999999</v>
      </c>
      <c r="BV74">
        <v>1.9795</v>
      </c>
      <c r="BW74">
        <v>1.9268540000000001</v>
      </c>
      <c r="BX74">
        <v>1.943438</v>
      </c>
      <c r="BY74">
        <v>2.69625</v>
      </c>
      <c r="BZ74">
        <v>1.333745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3.55905</v>
      </c>
      <c r="CK74">
        <v>1.849688</v>
      </c>
      <c r="CL74">
        <v>1.339218</v>
      </c>
      <c r="CM74">
        <v>3.5355379999999998</v>
      </c>
      <c r="CN74">
        <v>3.55905</v>
      </c>
      <c r="CO74">
        <v>4.3140000000000001</v>
      </c>
      <c r="CP74">
        <v>4.2765000000000004</v>
      </c>
      <c r="CQ74">
        <v>3.55905</v>
      </c>
      <c r="CR74">
        <v>0.32389499999999999</v>
      </c>
      <c r="CS74">
        <v>2.24878</v>
      </c>
      <c r="CT74">
        <v>0.32400000000000001</v>
      </c>
      <c r="CU74">
        <v>0.5544</v>
      </c>
      <c r="CV74">
        <v>0.51680000000000004</v>
      </c>
      <c r="CW74">
        <v>2.4882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80.689316000000005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343.37020000000001</v>
      </c>
      <c r="L75">
        <v>0</v>
      </c>
      <c r="M75">
        <v>47.195999999999998</v>
      </c>
      <c r="N75">
        <v>120.65625</v>
      </c>
      <c r="O75">
        <v>126.47812500000001</v>
      </c>
      <c r="P75">
        <v>125.587</v>
      </c>
      <c r="Q75">
        <v>0</v>
      </c>
      <c r="R75">
        <v>21.1921</v>
      </c>
      <c r="S75">
        <v>26.375</v>
      </c>
      <c r="T75">
        <v>0</v>
      </c>
      <c r="U75">
        <v>348.97500000000002</v>
      </c>
      <c r="V75">
        <v>11.661683</v>
      </c>
      <c r="W75">
        <v>46.399079999999998</v>
      </c>
      <c r="X75">
        <v>147.26089999999999</v>
      </c>
      <c r="Y75">
        <v>0</v>
      </c>
      <c r="Z75">
        <v>6.5537999999999998</v>
      </c>
      <c r="AA75">
        <v>28.045000000000002</v>
      </c>
      <c r="AB75">
        <v>13.426</v>
      </c>
      <c r="AC75">
        <v>29.71752</v>
      </c>
      <c r="AD75">
        <v>18.643799999999999</v>
      </c>
      <c r="AE75">
        <v>31.512</v>
      </c>
      <c r="AF75">
        <v>9.0630000000000006</v>
      </c>
      <c r="AG75">
        <v>42.822000000000003</v>
      </c>
      <c r="AH75">
        <v>119.42449999999999</v>
      </c>
      <c r="AI75">
        <v>33.878</v>
      </c>
      <c r="AJ75">
        <v>0</v>
      </c>
      <c r="AK75">
        <v>53.129100000000001</v>
      </c>
      <c r="AL75">
        <v>23.24</v>
      </c>
      <c r="AM75">
        <v>16.106112</v>
      </c>
      <c r="AN75">
        <v>0.60233000000000003</v>
      </c>
      <c r="AO75">
        <v>3.8220000000000001</v>
      </c>
      <c r="AP75">
        <v>5.7645</v>
      </c>
      <c r="AQ75">
        <v>64.22</v>
      </c>
      <c r="AR75">
        <v>22.08</v>
      </c>
      <c r="AS75">
        <v>18.832799999999999</v>
      </c>
      <c r="AT75">
        <v>14.9968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81.423794999999998</v>
      </c>
      <c r="BA75">
        <f t="shared" si="4"/>
        <v>2002.4543949999993</v>
      </c>
      <c r="BB75">
        <v>72</v>
      </c>
      <c r="BD75">
        <v>6.48</v>
      </c>
      <c r="BE75">
        <v>1.92</v>
      </c>
      <c r="BF75">
        <v>2.25</v>
      </c>
      <c r="BG75">
        <v>1.79</v>
      </c>
      <c r="BH75">
        <v>6.3</v>
      </c>
      <c r="BI75">
        <v>0.87</v>
      </c>
      <c r="BJ75">
        <v>0.89</v>
      </c>
      <c r="BK75">
        <v>1.96</v>
      </c>
      <c r="BL75">
        <v>0</v>
      </c>
      <c r="BM75">
        <v>0.18</v>
      </c>
      <c r="BN75">
        <v>3.52</v>
      </c>
      <c r="BO75">
        <v>1.89</v>
      </c>
      <c r="BP75">
        <v>0.26</v>
      </c>
      <c r="BQ75">
        <v>2</v>
      </c>
      <c r="BR75">
        <v>2.1800000000000002</v>
      </c>
      <c r="BS75">
        <v>1.63</v>
      </c>
      <c r="BT75">
        <v>2.8932340000000001</v>
      </c>
      <c r="BU75">
        <v>1.348125</v>
      </c>
      <c r="BV75">
        <v>1.9795</v>
      </c>
      <c r="BW75">
        <v>1.9268540000000001</v>
      </c>
      <c r="BX75">
        <v>1.943438</v>
      </c>
      <c r="BY75">
        <v>2.69625</v>
      </c>
      <c r="BZ75">
        <v>1.333745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3.55905</v>
      </c>
      <c r="CK75">
        <v>1.849688</v>
      </c>
      <c r="CL75">
        <v>1.339218</v>
      </c>
      <c r="CM75">
        <v>3.5355379999999998</v>
      </c>
      <c r="CN75">
        <v>3.55905</v>
      </c>
      <c r="CO75">
        <v>4.3140000000000001</v>
      </c>
      <c r="CP75">
        <v>4.2765000000000004</v>
      </c>
      <c r="CQ75">
        <v>3.55905</v>
      </c>
      <c r="CR75">
        <v>0.32389499999999999</v>
      </c>
      <c r="CS75">
        <v>2.24878</v>
      </c>
      <c r="CT75">
        <v>0.65207999999999999</v>
      </c>
      <c r="CU75">
        <v>0.83160000000000001</v>
      </c>
      <c r="CV75">
        <v>0.64600000000000002</v>
      </c>
      <c r="CW75">
        <v>2.4882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81.423794999999998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343.37020000000001</v>
      </c>
      <c r="L76">
        <v>0</v>
      </c>
      <c r="M76">
        <v>47.195999999999998</v>
      </c>
      <c r="N76">
        <v>120.65625</v>
      </c>
      <c r="O76">
        <v>126.47812500000001</v>
      </c>
      <c r="P76">
        <v>125.587</v>
      </c>
      <c r="Q76">
        <v>0</v>
      </c>
      <c r="R76">
        <v>21.1921</v>
      </c>
      <c r="S76">
        <v>26.375</v>
      </c>
      <c r="T76">
        <v>0</v>
      </c>
      <c r="U76">
        <v>348.97500000000002</v>
      </c>
      <c r="V76">
        <v>11.661683</v>
      </c>
      <c r="W76">
        <v>46.399079999999998</v>
      </c>
      <c r="X76">
        <v>147.26089999999999</v>
      </c>
      <c r="Y76">
        <v>0</v>
      </c>
      <c r="Z76">
        <v>13.1076</v>
      </c>
      <c r="AA76">
        <v>42.14808</v>
      </c>
      <c r="AB76">
        <v>40.6068</v>
      </c>
      <c r="AC76">
        <v>29.71752</v>
      </c>
      <c r="AD76">
        <v>18.643799999999999</v>
      </c>
      <c r="AE76">
        <v>50.592516000000003</v>
      </c>
      <c r="AF76">
        <v>20.14</v>
      </c>
      <c r="AG76">
        <v>42.822000000000003</v>
      </c>
      <c r="AH76">
        <v>143.30940000000001</v>
      </c>
      <c r="AI76">
        <v>33.878</v>
      </c>
      <c r="AJ76">
        <v>0</v>
      </c>
      <c r="AK76">
        <v>53.129100000000001</v>
      </c>
      <c r="AL76">
        <v>69.72</v>
      </c>
      <c r="AM76">
        <v>16.106112</v>
      </c>
      <c r="AN76">
        <v>0.60233000000000003</v>
      </c>
      <c r="AO76">
        <v>3.8220000000000001</v>
      </c>
      <c r="AP76">
        <v>5.7645</v>
      </c>
      <c r="AQ76">
        <v>64.22</v>
      </c>
      <c r="AR76">
        <v>22.08</v>
      </c>
      <c r="AS76">
        <v>18.832799999999999</v>
      </c>
      <c r="AT76">
        <v>14.9968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82.156235000000009</v>
      </c>
      <c r="BA76">
        <f t="shared" si="4"/>
        <v>2151.5469309999999</v>
      </c>
      <c r="BB76">
        <v>73</v>
      </c>
      <c r="BD76">
        <v>6.48</v>
      </c>
      <c r="BE76">
        <v>1.92</v>
      </c>
      <c r="BF76">
        <v>2.25</v>
      </c>
      <c r="BG76">
        <v>1.79</v>
      </c>
      <c r="BH76">
        <v>6.3</v>
      </c>
      <c r="BI76">
        <v>0.87</v>
      </c>
      <c r="BJ76">
        <v>0.89</v>
      </c>
      <c r="BK76">
        <v>1.96</v>
      </c>
      <c r="BL76">
        <v>0</v>
      </c>
      <c r="BM76">
        <v>0.18</v>
      </c>
      <c r="BN76">
        <v>3.52</v>
      </c>
      <c r="BO76">
        <v>1.89</v>
      </c>
      <c r="BP76">
        <v>0.26</v>
      </c>
      <c r="BQ76">
        <v>2</v>
      </c>
      <c r="BR76">
        <v>2.1800000000000002</v>
      </c>
      <c r="BS76">
        <v>1.63</v>
      </c>
      <c r="BT76">
        <v>2.8932340000000001</v>
      </c>
      <c r="BU76">
        <v>1.348125</v>
      </c>
      <c r="BV76">
        <v>1.9795</v>
      </c>
      <c r="BW76">
        <v>1.9268540000000001</v>
      </c>
      <c r="BX76">
        <v>1.943438</v>
      </c>
      <c r="BY76">
        <v>2.69625</v>
      </c>
      <c r="BZ76">
        <v>1.333745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3.55905</v>
      </c>
      <c r="CK76">
        <v>1.849688</v>
      </c>
      <c r="CL76">
        <v>1.339218</v>
      </c>
      <c r="CM76">
        <v>3.5355379999999998</v>
      </c>
      <c r="CN76">
        <v>3.55905</v>
      </c>
      <c r="CO76">
        <v>4.3140000000000001</v>
      </c>
      <c r="CP76">
        <v>4.2765000000000004</v>
      </c>
      <c r="CQ76">
        <v>3.55905</v>
      </c>
      <c r="CR76">
        <v>0.32389499999999999</v>
      </c>
      <c r="CS76">
        <v>2.24878</v>
      </c>
      <c r="CT76">
        <v>0.97811999999999999</v>
      </c>
      <c r="CU76">
        <v>1.1088</v>
      </c>
      <c r="CV76">
        <v>0.7752</v>
      </c>
      <c r="CW76">
        <v>2.4882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82.156235000000009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343.37020000000001</v>
      </c>
      <c r="L77">
        <v>0</v>
      </c>
      <c r="M77">
        <v>47.195999999999998</v>
      </c>
      <c r="N77">
        <v>120.65625</v>
      </c>
      <c r="O77">
        <v>126.47812500000001</v>
      </c>
      <c r="P77">
        <v>125.587</v>
      </c>
      <c r="Q77">
        <v>0</v>
      </c>
      <c r="R77">
        <v>21.1921</v>
      </c>
      <c r="S77">
        <v>26.375</v>
      </c>
      <c r="T77">
        <v>0</v>
      </c>
      <c r="U77">
        <v>348.97500000000002</v>
      </c>
      <c r="V77">
        <v>11.661683</v>
      </c>
      <c r="W77">
        <v>46.399079999999998</v>
      </c>
      <c r="X77">
        <v>147.26089999999999</v>
      </c>
      <c r="Y77">
        <v>0</v>
      </c>
      <c r="Z77">
        <v>13.1076</v>
      </c>
      <c r="AA77">
        <v>42.14808</v>
      </c>
      <c r="AB77">
        <v>40.6068</v>
      </c>
      <c r="AC77">
        <v>29.71752</v>
      </c>
      <c r="AD77">
        <v>18.643799999999999</v>
      </c>
      <c r="AE77">
        <v>50.592516000000003</v>
      </c>
      <c r="AF77">
        <v>20.14</v>
      </c>
      <c r="AG77">
        <v>42.822000000000003</v>
      </c>
      <c r="AH77">
        <v>143.30940000000001</v>
      </c>
      <c r="AI77">
        <v>33.878</v>
      </c>
      <c r="AJ77">
        <v>0</v>
      </c>
      <c r="AK77">
        <v>53.129100000000001</v>
      </c>
      <c r="AL77">
        <v>69.72</v>
      </c>
      <c r="AM77">
        <v>16.106112</v>
      </c>
      <c r="AN77">
        <v>0.60233000000000003</v>
      </c>
      <c r="AO77">
        <v>3.8220000000000001</v>
      </c>
      <c r="AP77">
        <v>5.7645</v>
      </c>
      <c r="AQ77">
        <v>64.22</v>
      </c>
      <c r="AR77">
        <v>22.08</v>
      </c>
      <c r="AS77">
        <v>18.832799999999999</v>
      </c>
      <c r="AT77">
        <v>14.9968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82.156235000000009</v>
      </c>
      <c r="BA77">
        <f t="shared" si="4"/>
        <v>2151.5469309999999</v>
      </c>
      <c r="BB77">
        <v>74</v>
      </c>
      <c r="BD77">
        <v>6.48</v>
      </c>
      <c r="BE77">
        <v>1.92</v>
      </c>
      <c r="BF77">
        <v>2.25</v>
      </c>
      <c r="BG77">
        <v>1.79</v>
      </c>
      <c r="BH77">
        <v>6.3</v>
      </c>
      <c r="BI77">
        <v>0.87</v>
      </c>
      <c r="BJ77">
        <v>0.89</v>
      </c>
      <c r="BK77">
        <v>1.96</v>
      </c>
      <c r="BL77">
        <v>0</v>
      </c>
      <c r="BM77">
        <v>0.18</v>
      </c>
      <c r="BN77">
        <v>3.52</v>
      </c>
      <c r="BO77">
        <v>1.89</v>
      </c>
      <c r="BP77">
        <v>0.26</v>
      </c>
      <c r="BQ77">
        <v>2</v>
      </c>
      <c r="BR77">
        <v>2.1800000000000002</v>
      </c>
      <c r="BS77">
        <v>1.63</v>
      </c>
      <c r="BT77">
        <v>2.8932340000000001</v>
      </c>
      <c r="BU77">
        <v>1.348125</v>
      </c>
      <c r="BV77">
        <v>1.9795</v>
      </c>
      <c r="BW77">
        <v>1.9268540000000001</v>
      </c>
      <c r="BX77">
        <v>1.943438</v>
      </c>
      <c r="BY77">
        <v>2.69625</v>
      </c>
      <c r="BZ77">
        <v>1.333745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3.55905</v>
      </c>
      <c r="CK77">
        <v>1.849688</v>
      </c>
      <c r="CL77">
        <v>1.339218</v>
      </c>
      <c r="CM77">
        <v>3.5355379999999998</v>
      </c>
      <c r="CN77">
        <v>3.55905</v>
      </c>
      <c r="CO77">
        <v>4.3140000000000001</v>
      </c>
      <c r="CP77">
        <v>4.2765000000000004</v>
      </c>
      <c r="CQ77">
        <v>3.55905</v>
      </c>
      <c r="CR77">
        <v>0.32389499999999999</v>
      </c>
      <c r="CS77">
        <v>2.24878</v>
      </c>
      <c r="CT77">
        <v>0.97811999999999999</v>
      </c>
      <c r="CU77">
        <v>1.1088</v>
      </c>
      <c r="CV77">
        <v>0.7752</v>
      </c>
      <c r="CW77">
        <v>2.4882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82.156235000000009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343.37020000000001</v>
      </c>
      <c r="L78">
        <v>0</v>
      </c>
      <c r="M78">
        <v>47.195999999999998</v>
      </c>
      <c r="N78">
        <v>120.65625</v>
      </c>
      <c r="O78">
        <v>126.47812500000001</v>
      </c>
      <c r="P78">
        <v>125.587</v>
      </c>
      <c r="Q78">
        <v>0</v>
      </c>
      <c r="R78">
        <v>21.1921</v>
      </c>
      <c r="S78">
        <v>26.375</v>
      </c>
      <c r="T78">
        <v>0</v>
      </c>
      <c r="U78">
        <v>348.97500000000002</v>
      </c>
      <c r="V78">
        <v>11.661683</v>
      </c>
      <c r="W78">
        <v>46.399079999999998</v>
      </c>
      <c r="X78">
        <v>147.26089999999999</v>
      </c>
      <c r="Y78">
        <v>0</v>
      </c>
      <c r="Z78">
        <v>13.1076</v>
      </c>
      <c r="AA78">
        <v>42.14808</v>
      </c>
      <c r="AB78">
        <v>40.6068</v>
      </c>
      <c r="AC78">
        <v>29.71752</v>
      </c>
      <c r="AD78">
        <v>18.643799999999999</v>
      </c>
      <c r="AE78">
        <v>50.592516000000003</v>
      </c>
      <c r="AF78">
        <v>20.14</v>
      </c>
      <c r="AG78">
        <v>42.822000000000003</v>
      </c>
      <c r="AH78">
        <v>143.30940000000001</v>
      </c>
      <c r="AI78">
        <v>16.939</v>
      </c>
      <c r="AJ78">
        <v>0</v>
      </c>
      <c r="AK78">
        <v>53.129100000000001</v>
      </c>
      <c r="AL78">
        <v>69.72</v>
      </c>
      <c r="AM78">
        <v>16.106112</v>
      </c>
      <c r="AN78">
        <v>0.60233000000000003</v>
      </c>
      <c r="AO78">
        <v>3.8220000000000001</v>
      </c>
      <c r="AP78">
        <v>5.7645</v>
      </c>
      <c r="AQ78">
        <v>64.22</v>
      </c>
      <c r="AR78">
        <v>22.08</v>
      </c>
      <c r="AS78">
        <v>18.832799999999999</v>
      </c>
      <c r="AT78">
        <v>14.9968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82.156235000000009</v>
      </c>
      <c r="BA78">
        <f t="shared" si="4"/>
        <v>2134.607931</v>
      </c>
      <c r="BB78">
        <v>75</v>
      </c>
      <c r="BD78">
        <v>6.48</v>
      </c>
      <c r="BE78">
        <v>1.92</v>
      </c>
      <c r="BF78">
        <v>2.25</v>
      </c>
      <c r="BG78">
        <v>1.79</v>
      </c>
      <c r="BH78">
        <v>6.3</v>
      </c>
      <c r="BI78">
        <v>0.87</v>
      </c>
      <c r="BJ78">
        <v>0.89</v>
      </c>
      <c r="BK78">
        <v>1.96</v>
      </c>
      <c r="BL78">
        <v>0</v>
      </c>
      <c r="BM78">
        <v>0.18</v>
      </c>
      <c r="BN78">
        <v>3.52</v>
      </c>
      <c r="BO78">
        <v>1.89</v>
      </c>
      <c r="BP78">
        <v>0.26</v>
      </c>
      <c r="BQ78">
        <v>2</v>
      </c>
      <c r="BR78">
        <v>2.1800000000000002</v>
      </c>
      <c r="BS78">
        <v>1.63</v>
      </c>
      <c r="BT78">
        <v>2.8932340000000001</v>
      </c>
      <c r="BU78">
        <v>1.348125</v>
      </c>
      <c r="BV78">
        <v>1.9795</v>
      </c>
      <c r="BW78">
        <v>1.9268540000000001</v>
      </c>
      <c r="BX78">
        <v>1.943438</v>
      </c>
      <c r="BY78">
        <v>2.69625</v>
      </c>
      <c r="BZ78">
        <v>1.333745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3.55905</v>
      </c>
      <c r="CK78">
        <v>1.849688</v>
      </c>
      <c r="CL78">
        <v>1.339218</v>
      </c>
      <c r="CM78">
        <v>3.5355379999999998</v>
      </c>
      <c r="CN78">
        <v>3.55905</v>
      </c>
      <c r="CO78">
        <v>4.3140000000000001</v>
      </c>
      <c r="CP78">
        <v>4.2765000000000004</v>
      </c>
      <c r="CQ78">
        <v>3.55905</v>
      </c>
      <c r="CR78">
        <v>0.32389499999999999</v>
      </c>
      <c r="CS78">
        <v>2.24878</v>
      </c>
      <c r="CT78">
        <v>0.97811999999999999</v>
      </c>
      <c r="CU78">
        <v>1.1088</v>
      </c>
      <c r="CV78">
        <v>0.7752</v>
      </c>
      <c r="CW78">
        <v>2.4882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82.156235000000009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343.37020000000001</v>
      </c>
      <c r="L79">
        <v>0</v>
      </c>
      <c r="M79">
        <v>47.195999999999998</v>
      </c>
      <c r="N79">
        <v>120.65625</v>
      </c>
      <c r="O79">
        <v>126.47812500000001</v>
      </c>
      <c r="P79">
        <v>125.587</v>
      </c>
      <c r="Q79">
        <v>0</v>
      </c>
      <c r="R79">
        <v>21.1921</v>
      </c>
      <c r="S79">
        <v>26.375</v>
      </c>
      <c r="T79">
        <v>0</v>
      </c>
      <c r="U79">
        <v>348.97500000000002</v>
      </c>
      <c r="V79">
        <v>11.661683</v>
      </c>
      <c r="W79">
        <v>46.399079999999998</v>
      </c>
      <c r="X79">
        <v>147.26089999999999</v>
      </c>
      <c r="Y79">
        <v>0</v>
      </c>
      <c r="Z79">
        <v>13.1076</v>
      </c>
      <c r="AA79">
        <v>42.14808</v>
      </c>
      <c r="AB79">
        <v>40.6068</v>
      </c>
      <c r="AC79">
        <v>29.71752</v>
      </c>
      <c r="AD79">
        <v>18.643799999999999</v>
      </c>
      <c r="AE79">
        <v>50.592516000000003</v>
      </c>
      <c r="AF79">
        <v>20.14</v>
      </c>
      <c r="AG79">
        <v>42.822000000000003</v>
      </c>
      <c r="AH79">
        <v>143.30940000000001</v>
      </c>
      <c r="AI79">
        <v>3.9089999999999998</v>
      </c>
      <c r="AJ79">
        <v>0</v>
      </c>
      <c r="AK79">
        <v>53.129100000000001</v>
      </c>
      <c r="AL79">
        <v>69.72</v>
      </c>
      <c r="AM79">
        <v>16.106112</v>
      </c>
      <c r="AN79">
        <v>0.60233000000000003</v>
      </c>
      <c r="AO79">
        <v>3.8220000000000001</v>
      </c>
      <c r="AP79">
        <v>5.7645</v>
      </c>
      <c r="AQ79">
        <v>64.22</v>
      </c>
      <c r="AR79">
        <v>22.08</v>
      </c>
      <c r="AS79">
        <v>15.87336</v>
      </c>
      <c r="AT79">
        <v>14.9968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82.206235000000021</v>
      </c>
      <c r="BA79">
        <f t="shared" si="4"/>
        <v>2118.6684909999999</v>
      </c>
      <c r="BB79">
        <v>76</v>
      </c>
      <c r="BD79">
        <v>6.48</v>
      </c>
      <c r="BE79">
        <v>1.92</v>
      </c>
      <c r="BF79">
        <v>2.25</v>
      </c>
      <c r="BG79">
        <v>1.79</v>
      </c>
      <c r="BH79">
        <v>6.3</v>
      </c>
      <c r="BI79">
        <v>0.87</v>
      </c>
      <c r="BJ79">
        <v>0.94</v>
      </c>
      <c r="BK79">
        <v>1.96</v>
      </c>
      <c r="BL79">
        <v>0</v>
      </c>
      <c r="BM79">
        <v>0.18</v>
      </c>
      <c r="BN79">
        <v>3.52</v>
      </c>
      <c r="BO79">
        <v>1.89</v>
      </c>
      <c r="BP79">
        <v>0.26</v>
      </c>
      <c r="BQ79">
        <v>2</v>
      </c>
      <c r="BR79">
        <v>2.1800000000000002</v>
      </c>
      <c r="BS79">
        <v>1.63</v>
      </c>
      <c r="BT79">
        <v>2.8932340000000001</v>
      </c>
      <c r="BU79">
        <v>1.348125</v>
      </c>
      <c r="BV79">
        <v>1.9795</v>
      </c>
      <c r="BW79">
        <v>1.9268540000000001</v>
      </c>
      <c r="BX79">
        <v>1.943438</v>
      </c>
      <c r="BY79">
        <v>2.69625</v>
      </c>
      <c r="BZ79">
        <v>1.333745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3.55905</v>
      </c>
      <c r="CK79">
        <v>1.849688</v>
      </c>
      <c r="CL79">
        <v>1.339218</v>
      </c>
      <c r="CM79">
        <v>3.5355379999999998</v>
      </c>
      <c r="CN79">
        <v>3.55905</v>
      </c>
      <c r="CO79">
        <v>4.3140000000000001</v>
      </c>
      <c r="CP79">
        <v>4.2765000000000004</v>
      </c>
      <c r="CQ79">
        <v>3.55905</v>
      </c>
      <c r="CR79">
        <v>0.32389499999999999</v>
      </c>
      <c r="CS79">
        <v>2.24878</v>
      </c>
      <c r="CT79">
        <v>0.97811999999999999</v>
      </c>
      <c r="CU79">
        <v>1.1088</v>
      </c>
      <c r="CV79">
        <v>0.7752</v>
      </c>
      <c r="CW79">
        <v>2.4882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82.206235000000021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343.37020000000001</v>
      </c>
      <c r="L80">
        <v>0</v>
      </c>
      <c r="M80">
        <v>47.195999999999998</v>
      </c>
      <c r="N80">
        <v>120.65625</v>
      </c>
      <c r="O80">
        <v>126.47812500000001</v>
      </c>
      <c r="P80">
        <v>125.587</v>
      </c>
      <c r="Q80">
        <v>0</v>
      </c>
      <c r="R80">
        <v>21.1921</v>
      </c>
      <c r="S80">
        <v>26.375</v>
      </c>
      <c r="T80">
        <v>0</v>
      </c>
      <c r="U80">
        <v>348.97500000000002</v>
      </c>
      <c r="V80">
        <v>11.661683</v>
      </c>
      <c r="W80">
        <v>46.399079999999998</v>
      </c>
      <c r="X80">
        <v>147.26089999999999</v>
      </c>
      <c r="Y80">
        <v>0</v>
      </c>
      <c r="Z80">
        <v>13.1076</v>
      </c>
      <c r="AA80">
        <v>42.14808</v>
      </c>
      <c r="AB80">
        <v>40.6068</v>
      </c>
      <c r="AC80">
        <v>29.71752</v>
      </c>
      <c r="AD80">
        <v>18.643799999999999</v>
      </c>
      <c r="AE80">
        <v>50.592516000000003</v>
      </c>
      <c r="AF80">
        <v>20.14</v>
      </c>
      <c r="AG80">
        <v>42.822000000000003</v>
      </c>
      <c r="AH80">
        <v>143.30940000000001</v>
      </c>
      <c r="AI80">
        <v>0</v>
      </c>
      <c r="AJ80">
        <v>0</v>
      </c>
      <c r="AK80">
        <v>53.129100000000001</v>
      </c>
      <c r="AL80">
        <v>69.72</v>
      </c>
      <c r="AM80">
        <v>16.106112</v>
      </c>
      <c r="AN80">
        <v>0.60233000000000003</v>
      </c>
      <c r="AO80">
        <v>3.8220000000000001</v>
      </c>
      <c r="AP80">
        <v>5.7645</v>
      </c>
      <c r="AQ80">
        <v>64.22</v>
      </c>
      <c r="AR80">
        <v>22.08</v>
      </c>
      <c r="AS80">
        <v>15.87336</v>
      </c>
      <c r="AT80">
        <v>14.9968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82.206235000000021</v>
      </c>
      <c r="BA80">
        <f t="shared" si="4"/>
        <v>2114.7594909999998</v>
      </c>
      <c r="BB80">
        <v>77</v>
      </c>
      <c r="BD80">
        <v>6.48</v>
      </c>
      <c r="BE80">
        <v>1.92</v>
      </c>
      <c r="BF80">
        <v>2.25</v>
      </c>
      <c r="BG80">
        <v>1.79</v>
      </c>
      <c r="BH80">
        <v>6.3</v>
      </c>
      <c r="BI80">
        <v>0.87</v>
      </c>
      <c r="BJ80">
        <v>0.94</v>
      </c>
      <c r="BK80">
        <v>1.96</v>
      </c>
      <c r="BL80">
        <v>0</v>
      </c>
      <c r="BM80">
        <v>0.18</v>
      </c>
      <c r="BN80">
        <v>3.52</v>
      </c>
      <c r="BO80">
        <v>1.89</v>
      </c>
      <c r="BP80">
        <v>0.26</v>
      </c>
      <c r="BQ80">
        <v>2</v>
      </c>
      <c r="BR80">
        <v>2.1800000000000002</v>
      </c>
      <c r="BS80">
        <v>1.63</v>
      </c>
      <c r="BT80">
        <v>2.8932340000000001</v>
      </c>
      <c r="BU80">
        <v>1.348125</v>
      </c>
      <c r="BV80">
        <v>1.9795</v>
      </c>
      <c r="BW80">
        <v>1.9268540000000001</v>
      </c>
      <c r="BX80">
        <v>1.943438</v>
      </c>
      <c r="BY80">
        <v>2.69625</v>
      </c>
      <c r="BZ80">
        <v>1.333745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3.55905</v>
      </c>
      <c r="CK80">
        <v>1.849688</v>
      </c>
      <c r="CL80">
        <v>1.339218</v>
      </c>
      <c r="CM80">
        <v>3.5355379999999998</v>
      </c>
      <c r="CN80">
        <v>3.55905</v>
      </c>
      <c r="CO80">
        <v>4.3140000000000001</v>
      </c>
      <c r="CP80">
        <v>4.2765000000000004</v>
      </c>
      <c r="CQ80">
        <v>3.55905</v>
      </c>
      <c r="CR80">
        <v>0.32389499999999999</v>
      </c>
      <c r="CS80">
        <v>2.24878</v>
      </c>
      <c r="CT80">
        <v>0.97811999999999999</v>
      </c>
      <c r="CU80">
        <v>1.1088</v>
      </c>
      <c r="CV80">
        <v>0.7752</v>
      </c>
      <c r="CW80">
        <v>2.4882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82.206235000000021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343.37020000000001</v>
      </c>
      <c r="L81">
        <v>0</v>
      </c>
      <c r="M81">
        <v>47.195999999999998</v>
      </c>
      <c r="N81">
        <v>120.65625</v>
      </c>
      <c r="O81">
        <v>126.47812500000001</v>
      </c>
      <c r="P81">
        <v>125.587</v>
      </c>
      <c r="Q81">
        <v>0</v>
      </c>
      <c r="R81">
        <v>21.1921</v>
      </c>
      <c r="S81">
        <v>26.375</v>
      </c>
      <c r="T81">
        <v>0</v>
      </c>
      <c r="U81">
        <v>348.97500000000002</v>
      </c>
      <c r="V81">
        <v>12.204452</v>
      </c>
      <c r="W81">
        <v>46.399079999999998</v>
      </c>
      <c r="X81">
        <v>147.26089999999999</v>
      </c>
      <c r="Y81">
        <v>0</v>
      </c>
      <c r="Z81">
        <v>13.1076</v>
      </c>
      <c r="AA81">
        <v>42.14808</v>
      </c>
      <c r="AB81">
        <v>40.6068</v>
      </c>
      <c r="AC81">
        <v>29.71752</v>
      </c>
      <c r="AD81">
        <v>18.643799999999999</v>
      </c>
      <c r="AE81">
        <v>50.592516000000003</v>
      </c>
      <c r="AF81">
        <v>20.14</v>
      </c>
      <c r="AG81">
        <v>42.822000000000003</v>
      </c>
      <c r="AH81">
        <v>143.30940000000001</v>
      </c>
      <c r="AI81">
        <v>0</v>
      </c>
      <c r="AJ81">
        <v>0</v>
      </c>
      <c r="AK81">
        <v>53.129100000000001</v>
      </c>
      <c r="AL81">
        <v>69.72</v>
      </c>
      <c r="AM81">
        <v>16.106112</v>
      </c>
      <c r="AN81">
        <v>0.60233000000000003</v>
      </c>
      <c r="AO81">
        <v>4.41</v>
      </c>
      <c r="AP81">
        <v>5.7645</v>
      </c>
      <c r="AQ81">
        <v>64.22</v>
      </c>
      <c r="AR81">
        <v>22.08</v>
      </c>
      <c r="AS81">
        <v>15.87336</v>
      </c>
      <c r="AT81">
        <v>14.9968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82.206235000000021</v>
      </c>
      <c r="BA81">
        <f t="shared" si="4"/>
        <v>2115.8902599999997</v>
      </c>
      <c r="BB81">
        <v>78</v>
      </c>
      <c r="BD81">
        <v>6.48</v>
      </c>
      <c r="BE81">
        <v>1.92</v>
      </c>
      <c r="BF81">
        <v>2.25</v>
      </c>
      <c r="BG81">
        <v>1.79</v>
      </c>
      <c r="BH81">
        <v>6.3</v>
      </c>
      <c r="BI81">
        <v>0.87</v>
      </c>
      <c r="BJ81">
        <v>0.94</v>
      </c>
      <c r="BK81">
        <v>1.96</v>
      </c>
      <c r="BL81">
        <v>0</v>
      </c>
      <c r="BM81">
        <v>0.18</v>
      </c>
      <c r="BN81">
        <v>3.52</v>
      </c>
      <c r="BO81">
        <v>1.89</v>
      </c>
      <c r="BP81">
        <v>0.26</v>
      </c>
      <c r="BQ81">
        <v>2</v>
      </c>
      <c r="BR81">
        <v>2.1800000000000002</v>
      </c>
      <c r="BS81">
        <v>1.63</v>
      </c>
      <c r="BT81">
        <v>2.8932340000000001</v>
      </c>
      <c r="BU81">
        <v>1.348125</v>
      </c>
      <c r="BV81">
        <v>1.9795</v>
      </c>
      <c r="BW81">
        <v>1.9268540000000001</v>
      </c>
      <c r="BX81">
        <v>1.943438</v>
      </c>
      <c r="BY81">
        <v>2.69625</v>
      </c>
      <c r="BZ81">
        <v>1.333745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3.55905</v>
      </c>
      <c r="CK81">
        <v>1.849688</v>
      </c>
      <c r="CL81">
        <v>1.339218</v>
      </c>
      <c r="CM81">
        <v>3.5355379999999998</v>
      </c>
      <c r="CN81">
        <v>3.55905</v>
      </c>
      <c r="CO81">
        <v>4.3140000000000001</v>
      </c>
      <c r="CP81">
        <v>4.2765000000000004</v>
      </c>
      <c r="CQ81">
        <v>3.55905</v>
      </c>
      <c r="CR81">
        <v>0.32389499999999999</v>
      </c>
      <c r="CS81">
        <v>2.24878</v>
      </c>
      <c r="CT81">
        <v>0.97811999999999999</v>
      </c>
      <c r="CU81">
        <v>1.1088</v>
      </c>
      <c r="CV81">
        <v>0.7752</v>
      </c>
      <c r="CW81">
        <v>2.4882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82.206235000000021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301.81380000000001</v>
      </c>
      <c r="L82">
        <v>0</v>
      </c>
      <c r="M82">
        <v>47.195999999999998</v>
      </c>
      <c r="N82">
        <v>120.65625</v>
      </c>
      <c r="O82">
        <v>126.47812500000001</v>
      </c>
      <c r="P82">
        <v>125.587</v>
      </c>
      <c r="Q82">
        <v>0</v>
      </c>
      <c r="R82">
        <v>21.1921</v>
      </c>
      <c r="S82">
        <v>26.375</v>
      </c>
      <c r="T82">
        <v>0</v>
      </c>
      <c r="U82">
        <v>348.97500000000002</v>
      </c>
      <c r="V82">
        <v>12.204452</v>
      </c>
      <c r="W82">
        <v>46.399079999999998</v>
      </c>
      <c r="X82">
        <v>147.26089999999999</v>
      </c>
      <c r="Y82">
        <v>0</v>
      </c>
      <c r="Z82">
        <v>13.1076</v>
      </c>
      <c r="AA82">
        <v>42.14808</v>
      </c>
      <c r="AB82">
        <v>40.6068</v>
      </c>
      <c r="AC82">
        <v>29.71752</v>
      </c>
      <c r="AD82">
        <v>18.643799999999999</v>
      </c>
      <c r="AE82">
        <v>50.592516000000003</v>
      </c>
      <c r="AF82">
        <v>9.0630000000000006</v>
      </c>
      <c r="AG82">
        <v>42.822000000000003</v>
      </c>
      <c r="AH82">
        <v>143.30940000000001</v>
      </c>
      <c r="AI82">
        <v>0</v>
      </c>
      <c r="AJ82">
        <v>0</v>
      </c>
      <c r="AK82">
        <v>53.129100000000001</v>
      </c>
      <c r="AL82">
        <v>23.24</v>
      </c>
      <c r="AM82">
        <v>16.106112</v>
      </c>
      <c r="AN82">
        <v>0.60233000000000003</v>
      </c>
      <c r="AO82">
        <v>4.41</v>
      </c>
      <c r="AP82">
        <v>5.7645</v>
      </c>
      <c r="AQ82">
        <v>48.1</v>
      </c>
      <c r="AR82">
        <v>22.08</v>
      </c>
      <c r="AS82">
        <v>15.87336</v>
      </c>
      <c r="AT82">
        <v>14.9968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81.880195000000015</v>
      </c>
      <c r="BA82">
        <f t="shared" si="4"/>
        <v>2000.3308199999999</v>
      </c>
      <c r="BB82">
        <v>79</v>
      </c>
      <c r="BD82">
        <v>6.48</v>
      </c>
      <c r="BE82">
        <v>1.92</v>
      </c>
      <c r="BF82">
        <v>2.25</v>
      </c>
      <c r="BG82">
        <v>1.79</v>
      </c>
      <c r="BH82">
        <v>6.3</v>
      </c>
      <c r="BI82">
        <v>0.87</v>
      </c>
      <c r="BJ82">
        <v>0.94</v>
      </c>
      <c r="BK82">
        <v>1.96</v>
      </c>
      <c r="BL82">
        <v>0</v>
      </c>
      <c r="BM82">
        <v>0.18</v>
      </c>
      <c r="BN82">
        <v>3.52</v>
      </c>
      <c r="BO82">
        <v>1.89</v>
      </c>
      <c r="BP82">
        <v>0.26</v>
      </c>
      <c r="BQ82">
        <v>2</v>
      </c>
      <c r="BR82">
        <v>2.1800000000000002</v>
      </c>
      <c r="BS82">
        <v>1.63</v>
      </c>
      <c r="BT82">
        <v>2.8932340000000001</v>
      </c>
      <c r="BU82">
        <v>1.348125</v>
      </c>
      <c r="BV82">
        <v>1.9795</v>
      </c>
      <c r="BW82">
        <v>1.9268540000000001</v>
      </c>
      <c r="BX82">
        <v>1.943438</v>
      </c>
      <c r="BY82">
        <v>2.69625</v>
      </c>
      <c r="BZ82">
        <v>1.333745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3.55905</v>
      </c>
      <c r="CK82">
        <v>1.849688</v>
      </c>
      <c r="CL82">
        <v>1.339218</v>
      </c>
      <c r="CM82">
        <v>3.5355379999999998</v>
      </c>
      <c r="CN82">
        <v>3.55905</v>
      </c>
      <c r="CO82">
        <v>4.3140000000000001</v>
      </c>
      <c r="CP82">
        <v>4.2765000000000004</v>
      </c>
      <c r="CQ82">
        <v>3.55905</v>
      </c>
      <c r="CR82">
        <v>0.32389499999999999</v>
      </c>
      <c r="CS82">
        <v>2.24878</v>
      </c>
      <c r="CT82">
        <v>0.65207999999999999</v>
      </c>
      <c r="CU82">
        <v>1.1088</v>
      </c>
      <c r="CV82">
        <v>0.7752</v>
      </c>
      <c r="CW82">
        <v>2.4882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81.880195000000015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301.81380000000001</v>
      </c>
      <c r="L83">
        <v>0</v>
      </c>
      <c r="M83">
        <v>47.195999999999998</v>
      </c>
      <c r="N83">
        <v>120.65625</v>
      </c>
      <c r="O83">
        <v>126.47812500000001</v>
      </c>
      <c r="P83">
        <v>125.587</v>
      </c>
      <c r="Q83">
        <v>0</v>
      </c>
      <c r="R83">
        <v>18.878699999999998</v>
      </c>
      <c r="S83">
        <v>21.728100000000001</v>
      </c>
      <c r="T83">
        <v>0</v>
      </c>
      <c r="U83">
        <v>348.97500000000002</v>
      </c>
      <c r="V83">
        <v>12.216616999999999</v>
      </c>
      <c r="W83">
        <v>46.399079999999998</v>
      </c>
      <c r="X83">
        <v>147.26089999999999</v>
      </c>
      <c r="Y83">
        <v>0</v>
      </c>
      <c r="Z83">
        <v>6.49</v>
      </c>
      <c r="AA83">
        <v>28.123999999999999</v>
      </c>
      <c r="AB83">
        <v>40.6068</v>
      </c>
      <c r="AC83">
        <v>29.71752</v>
      </c>
      <c r="AD83">
        <v>18.643799999999999</v>
      </c>
      <c r="AE83">
        <v>50.592516000000003</v>
      </c>
      <c r="AF83">
        <v>9.0630000000000006</v>
      </c>
      <c r="AG83">
        <v>42.822000000000003</v>
      </c>
      <c r="AH83">
        <v>143.30940000000001</v>
      </c>
      <c r="AI83">
        <v>0</v>
      </c>
      <c r="AJ83">
        <v>0</v>
      </c>
      <c r="AK83">
        <v>53.129100000000001</v>
      </c>
      <c r="AL83">
        <v>11.62</v>
      </c>
      <c r="AM83">
        <v>16.106112</v>
      </c>
      <c r="AN83">
        <v>0</v>
      </c>
      <c r="AO83">
        <v>4.41</v>
      </c>
      <c r="AP83">
        <v>6.4050000000000002</v>
      </c>
      <c r="AQ83">
        <v>31.2</v>
      </c>
      <c r="AR83">
        <v>22.08</v>
      </c>
      <c r="AS83">
        <v>15.87336</v>
      </c>
      <c r="AT83">
        <v>14.9968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81.552115000000015</v>
      </c>
      <c r="BA83">
        <f t="shared" si="4"/>
        <v>1943.9310950000001</v>
      </c>
      <c r="BB83">
        <v>80</v>
      </c>
      <c r="BD83">
        <v>6.48</v>
      </c>
      <c r="BE83">
        <v>1.92</v>
      </c>
      <c r="BF83">
        <v>2.25</v>
      </c>
      <c r="BG83">
        <v>1.79</v>
      </c>
      <c r="BH83">
        <v>6.3</v>
      </c>
      <c r="BI83">
        <v>0.87</v>
      </c>
      <c r="BJ83">
        <v>0.94</v>
      </c>
      <c r="BK83">
        <v>1.96</v>
      </c>
      <c r="BL83">
        <v>0</v>
      </c>
      <c r="BM83">
        <v>0.18</v>
      </c>
      <c r="BN83">
        <v>3.52</v>
      </c>
      <c r="BO83">
        <v>1.89</v>
      </c>
      <c r="BP83">
        <v>0.26</v>
      </c>
      <c r="BQ83">
        <v>2</v>
      </c>
      <c r="BR83">
        <v>2.1800000000000002</v>
      </c>
      <c r="BS83">
        <v>1.63</v>
      </c>
      <c r="BT83">
        <v>2.8932340000000001</v>
      </c>
      <c r="BU83">
        <v>1.348125</v>
      </c>
      <c r="BV83">
        <v>1.9795</v>
      </c>
      <c r="BW83">
        <v>1.9268540000000001</v>
      </c>
      <c r="BX83">
        <v>1.943438</v>
      </c>
      <c r="BY83">
        <v>2.69625</v>
      </c>
      <c r="BZ83">
        <v>1.333745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3.55905</v>
      </c>
      <c r="CK83">
        <v>1.849688</v>
      </c>
      <c r="CL83">
        <v>1.339218</v>
      </c>
      <c r="CM83">
        <v>3.5355379999999998</v>
      </c>
      <c r="CN83">
        <v>3.55905</v>
      </c>
      <c r="CO83">
        <v>4.3140000000000001</v>
      </c>
      <c r="CP83">
        <v>4.2765000000000004</v>
      </c>
      <c r="CQ83">
        <v>3.55905</v>
      </c>
      <c r="CR83">
        <v>0.32389499999999999</v>
      </c>
      <c r="CS83">
        <v>2.24878</v>
      </c>
      <c r="CT83">
        <v>0.32400000000000001</v>
      </c>
      <c r="CU83">
        <v>1.1088</v>
      </c>
      <c r="CV83">
        <v>0.7752</v>
      </c>
      <c r="CW83">
        <v>2.4882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81.552115000000015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301.81380000000001</v>
      </c>
      <c r="L84">
        <v>0</v>
      </c>
      <c r="M84">
        <v>47.195999999999998</v>
      </c>
      <c r="N84">
        <v>120.65625</v>
      </c>
      <c r="O84">
        <v>126.47812500000001</v>
      </c>
      <c r="P84">
        <v>125.587</v>
      </c>
      <c r="Q84">
        <v>0</v>
      </c>
      <c r="R84">
        <v>18.878699999999998</v>
      </c>
      <c r="S84">
        <v>21.728100000000001</v>
      </c>
      <c r="T84">
        <v>0</v>
      </c>
      <c r="U84">
        <v>348.97500000000002</v>
      </c>
      <c r="V84">
        <v>12.216616999999999</v>
      </c>
      <c r="W84">
        <v>46.399079999999998</v>
      </c>
      <c r="X84">
        <v>147.26089999999999</v>
      </c>
      <c r="Y84">
        <v>0</v>
      </c>
      <c r="Z84">
        <v>6.49</v>
      </c>
      <c r="AA84">
        <v>28.045000000000002</v>
      </c>
      <c r="AB84">
        <v>40.6068</v>
      </c>
      <c r="AC84">
        <v>19.811679999999999</v>
      </c>
      <c r="AD84">
        <v>18.643799999999999</v>
      </c>
      <c r="AE84">
        <v>50.592516000000003</v>
      </c>
      <c r="AF84">
        <v>9.0630000000000006</v>
      </c>
      <c r="AG84">
        <v>42.822000000000003</v>
      </c>
      <c r="AH84">
        <v>119.42449999999999</v>
      </c>
      <c r="AI84">
        <v>0</v>
      </c>
      <c r="AJ84">
        <v>0</v>
      </c>
      <c r="AK84">
        <v>53.129100000000001</v>
      </c>
      <c r="AL84">
        <v>11.62</v>
      </c>
      <c r="AM84">
        <v>10.639200000000001</v>
      </c>
      <c r="AN84">
        <v>0</v>
      </c>
      <c r="AO84">
        <v>4.41</v>
      </c>
      <c r="AP84">
        <v>6.4050000000000002</v>
      </c>
      <c r="AQ84">
        <v>15.6</v>
      </c>
      <c r="AR84">
        <v>22.08</v>
      </c>
      <c r="AS84">
        <v>15.87336</v>
      </c>
      <c r="AT84">
        <v>14.9968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80.821715000000012</v>
      </c>
      <c r="BA84">
        <f t="shared" si="4"/>
        <v>1888.2640430000001</v>
      </c>
      <c r="BB84">
        <v>81</v>
      </c>
      <c r="BD84">
        <v>6.48</v>
      </c>
      <c r="BE84">
        <v>1.92</v>
      </c>
      <c r="BF84">
        <v>2.25</v>
      </c>
      <c r="BG84">
        <v>1.79</v>
      </c>
      <c r="BH84">
        <v>6.3</v>
      </c>
      <c r="BI84">
        <v>0.87</v>
      </c>
      <c r="BJ84">
        <v>0.94</v>
      </c>
      <c r="BK84">
        <v>1.96</v>
      </c>
      <c r="BL84">
        <v>0</v>
      </c>
      <c r="BM84">
        <v>0.18</v>
      </c>
      <c r="BN84">
        <v>3.52</v>
      </c>
      <c r="BO84">
        <v>1.89</v>
      </c>
      <c r="BP84">
        <v>0.26</v>
      </c>
      <c r="BQ84">
        <v>2</v>
      </c>
      <c r="BR84">
        <v>2.1800000000000002</v>
      </c>
      <c r="BS84">
        <v>1.63</v>
      </c>
      <c r="BT84">
        <v>2.8932340000000001</v>
      </c>
      <c r="BU84">
        <v>1.348125</v>
      </c>
      <c r="BV84">
        <v>1.9795</v>
      </c>
      <c r="BW84">
        <v>1.9268540000000001</v>
      </c>
      <c r="BX84">
        <v>1.943438</v>
      </c>
      <c r="BY84">
        <v>2.69625</v>
      </c>
      <c r="BZ84">
        <v>1.333745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3.55905</v>
      </c>
      <c r="CK84">
        <v>1.849688</v>
      </c>
      <c r="CL84">
        <v>1.339218</v>
      </c>
      <c r="CM84">
        <v>3.5355379999999998</v>
      </c>
      <c r="CN84">
        <v>3.55905</v>
      </c>
      <c r="CO84">
        <v>4.3140000000000001</v>
      </c>
      <c r="CP84">
        <v>4.2765000000000004</v>
      </c>
      <c r="CQ84">
        <v>3.55905</v>
      </c>
      <c r="CR84">
        <v>0.32389499999999999</v>
      </c>
      <c r="CS84">
        <v>2.24878</v>
      </c>
      <c r="CT84">
        <v>0</v>
      </c>
      <c r="CU84">
        <v>0.83160000000000001</v>
      </c>
      <c r="CV84">
        <v>0.64600000000000002</v>
      </c>
      <c r="CW84">
        <v>2.4882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80.821715000000012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300.64760000000001</v>
      </c>
      <c r="L85">
        <v>0</v>
      </c>
      <c r="M85">
        <v>47.195999999999998</v>
      </c>
      <c r="N85">
        <v>120.65625</v>
      </c>
      <c r="O85">
        <v>126.47812500000001</v>
      </c>
      <c r="P85">
        <v>125.587</v>
      </c>
      <c r="Q85">
        <v>0</v>
      </c>
      <c r="R85">
        <v>18.878699999999998</v>
      </c>
      <c r="S85">
        <v>21.728100000000001</v>
      </c>
      <c r="T85">
        <v>0</v>
      </c>
      <c r="U85">
        <v>348.97500000000002</v>
      </c>
      <c r="V85">
        <v>12.081414000000001</v>
      </c>
      <c r="W85">
        <v>46.399079999999998</v>
      </c>
      <c r="X85">
        <v>147.26089999999999</v>
      </c>
      <c r="Y85">
        <v>0</v>
      </c>
      <c r="Z85">
        <v>6.49</v>
      </c>
      <c r="AA85">
        <v>13.983000000000001</v>
      </c>
      <c r="AB85">
        <v>26.989000000000001</v>
      </c>
      <c r="AC85">
        <v>19.811679999999999</v>
      </c>
      <c r="AD85">
        <v>18.643799999999999</v>
      </c>
      <c r="AE85">
        <v>50.592516000000003</v>
      </c>
      <c r="AF85">
        <v>9.0630000000000006</v>
      </c>
      <c r="AG85">
        <v>42.822000000000003</v>
      </c>
      <c r="AH85">
        <v>95.539599999999993</v>
      </c>
      <c r="AI85">
        <v>0</v>
      </c>
      <c r="AJ85">
        <v>0</v>
      </c>
      <c r="AK85">
        <v>53.129100000000001</v>
      </c>
      <c r="AL85">
        <v>11.62</v>
      </c>
      <c r="AM85">
        <v>5.3196000000000003</v>
      </c>
      <c r="AN85">
        <v>0</v>
      </c>
      <c r="AO85">
        <v>4.41</v>
      </c>
      <c r="AP85">
        <v>6.4050000000000002</v>
      </c>
      <c r="AQ85">
        <v>15.6</v>
      </c>
      <c r="AR85">
        <v>16.559999999999999</v>
      </c>
      <c r="AS85">
        <v>15.87336</v>
      </c>
      <c r="AT85">
        <v>14.9968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80.415315000000021</v>
      </c>
      <c r="BA85">
        <f t="shared" si="4"/>
        <v>1824.1519400000002</v>
      </c>
      <c r="BB85">
        <v>82</v>
      </c>
      <c r="BD85">
        <v>6.48</v>
      </c>
      <c r="BE85">
        <v>1.92</v>
      </c>
      <c r="BF85">
        <v>2.25</v>
      </c>
      <c r="BG85">
        <v>1.79</v>
      </c>
      <c r="BH85">
        <v>6.3</v>
      </c>
      <c r="BI85">
        <v>0.87</v>
      </c>
      <c r="BJ85">
        <v>0.94</v>
      </c>
      <c r="BK85">
        <v>1.96</v>
      </c>
      <c r="BL85">
        <v>0</v>
      </c>
      <c r="BM85">
        <v>0.18</v>
      </c>
      <c r="BN85">
        <v>3.52</v>
      </c>
      <c r="BO85">
        <v>1.89</v>
      </c>
      <c r="BP85">
        <v>0.26</v>
      </c>
      <c r="BQ85">
        <v>2</v>
      </c>
      <c r="BR85">
        <v>2.1800000000000002</v>
      </c>
      <c r="BS85">
        <v>1.63</v>
      </c>
      <c r="BT85">
        <v>2.8932340000000001</v>
      </c>
      <c r="BU85">
        <v>1.348125</v>
      </c>
      <c r="BV85">
        <v>1.9795</v>
      </c>
      <c r="BW85">
        <v>1.9268540000000001</v>
      </c>
      <c r="BX85">
        <v>1.943438</v>
      </c>
      <c r="BY85">
        <v>2.69625</v>
      </c>
      <c r="BZ85">
        <v>1.333745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3.55905</v>
      </c>
      <c r="CK85">
        <v>1.849688</v>
      </c>
      <c r="CL85">
        <v>1.339218</v>
      </c>
      <c r="CM85">
        <v>3.5355379999999998</v>
      </c>
      <c r="CN85">
        <v>3.55905</v>
      </c>
      <c r="CO85">
        <v>4.3140000000000001</v>
      </c>
      <c r="CP85">
        <v>4.2765000000000004</v>
      </c>
      <c r="CQ85">
        <v>3.55905</v>
      </c>
      <c r="CR85">
        <v>0.32389499999999999</v>
      </c>
      <c r="CS85">
        <v>2.24878</v>
      </c>
      <c r="CT85">
        <v>0</v>
      </c>
      <c r="CU85">
        <v>0.5544</v>
      </c>
      <c r="CV85">
        <v>0.51680000000000004</v>
      </c>
      <c r="CW85">
        <v>2.4882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80.415315000000021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295.95999999999998</v>
      </c>
      <c r="L86">
        <v>0</v>
      </c>
      <c r="M86">
        <v>47.195999999999998</v>
      </c>
      <c r="N86">
        <v>120.65625</v>
      </c>
      <c r="O86">
        <v>126.47812500000001</v>
      </c>
      <c r="P86">
        <v>125.587</v>
      </c>
      <c r="Q86">
        <v>0</v>
      </c>
      <c r="R86">
        <v>18.878699999999998</v>
      </c>
      <c r="S86">
        <v>21.728100000000001</v>
      </c>
      <c r="T86">
        <v>0</v>
      </c>
      <c r="U86">
        <v>348.97500000000002</v>
      </c>
      <c r="V86">
        <v>12.081414000000001</v>
      </c>
      <c r="W86">
        <v>46.399079999999998</v>
      </c>
      <c r="X86">
        <v>147.26089999999999</v>
      </c>
      <c r="Y86">
        <v>0</v>
      </c>
      <c r="Z86">
        <v>3.85</v>
      </c>
      <c r="AA86">
        <v>0</v>
      </c>
      <c r="AB86">
        <v>13.426</v>
      </c>
      <c r="AC86">
        <v>9.9058399999999995</v>
      </c>
      <c r="AD86">
        <v>18.643799999999999</v>
      </c>
      <c r="AE86">
        <v>50.592516000000003</v>
      </c>
      <c r="AF86">
        <v>9.0630000000000006</v>
      </c>
      <c r="AG86">
        <v>42.822000000000003</v>
      </c>
      <c r="AH86">
        <v>95.539599999999993</v>
      </c>
      <c r="AI86">
        <v>0</v>
      </c>
      <c r="AJ86">
        <v>0</v>
      </c>
      <c r="AK86">
        <v>53.129100000000001</v>
      </c>
      <c r="AL86">
        <v>11.62</v>
      </c>
      <c r="AM86">
        <v>0</v>
      </c>
      <c r="AN86">
        <v>0</v>
      </c>
      <c r="AO86">
        <v>4.41</v>
      </c>
      <c r="AP86">
        <v>6.4050000000000002</v>
      </c>
      <c r="AQ86">
        <v>0</v>
      </c>
      <c r="AR86">
        <v>16.559999999999999</v>
      </c>
      <c r="AS86">
        <v>15.87336</v>
      </c>
      <c r="AT86">
        <v>14.008661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80.387315000000015</v>
      </c>
      <c r="BA86">
        <f t="shared" si="4"/>
        <v>1757.4367609999997</v>
      </c>
      <c r="BB86">
        <v>83</v>
      </c>
      <c r="BD86">
        <v>6.48</v>
      </c>
      <c r="BE86">
        <v>1.92</v>
      </c>
      <c r="BF86">
        <v>2.25</v>
      </c>
      <c r="BG86">
        <v>1.79</v>
      </c>
      <c r="BH86">
        <v>6.3</v>
      </c>
      <c r="BI86">
        <v>0.87</v>
      </c>
      <c r="BJ86">
        <v>0.94</v>
      </c>
      <c r="BK86">
        <v>1.96</v>
      </c>
      <c r="BL86">
        <v>0</v>
      </c>
      <c r="BM86">
        <v>0.18</v>
      </c>
      <c r="BN86">
        <v>3.52</v>
      </c>
      <c r="BO86">
        <v>1.89</v>
      </c>
      <c r="BP86">
        <v>0.26</v>
      </c>
      <c r="BQ86">
        <v>2</v>
      </c>
      <c r="BR86">
        <v>2.1800000000000002</v>
      </c>
      <c r="BS86">
        <v>1.63</v>
      </c>
      <c r="BT86">
        <v>2.8932340000000001</v>
      </c>
      <c r="BU86">
        <v>1.348125</v>
      </c>
      <c r="BV86">
        <v>1.9795</v>
      </c>
      <c r="BW86">
        <v>1.9268540000000001</v>
      </c>
      <c r="BX86">
        <v>1.943438</v>
      </c>
      <c r="BY86">
        <v>2.69625</v>
      </c>
      <c r="BZ86">
        <v>1.333745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3.55905</v>
      </c>
      <c r="CK86">
        <v>1.849688</v>
      </c>
      <c r="CL86">
        <v>1.339218</v>
      </c>
      <c r="CM86">
        <v>3.5355379999999998</v>
      </c>
      <c r="CN86">
        <v>3.55905</v>
      </c>
      <c r="CO86">
        <v>4.3140000000000001</v>
      </c>
      <c r="CP86">
        <v>4.2765000000000004</v>
      </c>
      <c r="CQ86">
        <v>3.55905</v>
      </c>
      <c r="CR86">
        <v>0.32389499999999999</v>
      </c>
      <c r="CS86">
        <v>2.24878</v>
      </c>
      <c r="CT86">
        <v>0</v>
      </c>
      <c r="CU86">
        <v>0.52639999999999998</v>
      </c>
      <c r="CV86">
        <v>0.51680000000000004</v>
      </c>
      <c r="CW86">
        <v>2.4882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80.387315000000015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295.95999999999998</v>
      </c>
      <c r="L87">
        <v>0</v>
      </c>
      <c r="M87">
        <v>47.195999999999998</v>
      </c>
      <c r="N87">
        <v>120.65625</v>
      </c>
      <c r="O87">
        <v>126.47812500000001</v>
      </c>
      <c r="P87">
        <v>125.587</v>
      </c>
      <c r="Q87">
        <v>0</v>
      </c>
      <c r="R87">
        <v>18.878699999999998</v>
      </c>
      <c r="S87">
        <v>21.728100000000001</v>
      </c>
      <c r="T87">
        <v>0</v>
      </c>
      <c r="U87">
        <v>348.97500000000002</v>
      </c>
      <c r="V87">
        <v>12.081414000000001</v>
      </c>
      <c r="W87">
        <v>46.399079999999998</v>
      </c>
      <c r="X87">
        <v>147.26089999999999</v>
      </c>
      <c r="Y87">
        <v>0</v>
      </c>
      <c r="Z87">
        <v>6.5537999999999998</v>
      </c>
      <c r="AA87">
        <v>0</v>
      </c>
      <c r="AB87">
        <v>13.426</v>
      </c>
      <c r="AC87">
        <v>9.9058399999999995</v>
      </c>
      <c r="AD87">
        <v>18.643799999999999</v>
      </c>
      <c r="AE87">
        <v>50.592516000000003</v>
      </c>
      <c r="AF87">
        <v>9.0630000000000006</v>
      </c>
      <c r="AG87">
        <v>42.822000000000003</v>
      </c>
      <c r="AH87">
        <v>71.654700000000005</v>
      </c>
      <c r="AI87">
        <v>0</v>
      </c>
      <c r="AJ87">
        <v>0</v>
      </c>
      <c r="AK87">
        <v>53.129100000000001</v>
      </c>
      <c r="AL87">
        <v>11.62</v>
      </c>
      <c r="AM87">
        <v>0</v>
      </c>
      <c r="AN87">
        <v>0</v>
      </c>
      <c r="AO87">
        <v>4.41</v>
      </c>
      <c r="AP87">
        <v>6.4050000000000002</v>
      </c>
      <c r="AQ87">
        <v>0</v>
      </c>
      <c r="AR87">
        <v>16.559999999999999</v>
      </c>
      <c r="AS87">
        <v>15.87336</v>
      </c>
      <c r="AT87">
        <v>14.9968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80.008915000000016</v>
      </c>
      <c r="BA87">
        <f t="shared" si="4"/>
        <v>1736.8653999999999</v>
      </c>
      <c r="BB87">
        <v>84</v>
      </c>
      <c r="BD87">
        <v>6.48</v>
      </c>
      <c r="BE87">
        <v>1.92</v>
      </c>
      <c r="BF87">
        <v>2.25</v>
      </c>
      <c r="BG87">
        <v>1.79</v>
      </c>
      <c r="BH87">
        <v>6.3</v>
      </c>
      <c r="BI87">
        <v>0.87</v>
      </c>
      <c r="BJ87">
        <v>0.94</v>
      </c>
      <c r="BK87">
        <v>1.96</v>
      </c>
      <c r="BL87">
        <v>0</v>
      </c>
      <c r="BM87">
        <v>0.18</v>
      </c>
      <c r="BN87">
        <v>3.52</v>
      </c>
      <c r="BO87">
        <v>1.89</v>
      </c>
      <c r="BP87">
        <v>0.26</v>
      </c>
      <c r="BQ87">
        <v>2</v>
      </c>
      <c r="BR87">
        <v>2.1800000000000002</v>
      </c>
      <c r="BS87">
        <v>1.63</v>
      </c>
      <c r="BT87">
        <v>2.8932340000000001</v>
      </c>
      <c r="BU87">
        <v>1.348125</v>
      </c>
      <c r="BV87">
        <v>1.9795</v>
      </c>
      <c r="BW87">
        <v>1.9268540000000001</v>
      </c>
      <c r="BX87">
        <v>1.943438</v>
      </c>
      <c r="BY87">
        <v>2.69625</v>
      </c>
      <c r="BZ87">
        <v>1.333745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3.55905</v>
      </c>
      <c r="CK87">
        <v>1.849688</v>
      </c>
      <c r="CL87">
        <v>1.339218</v>
      </c>
      <c r="CM87">
        <v>3.5355379999999998</v>
      </c>
      <c r="CN87">
        <v>3.55905</v>
      </c>
      <c r="CO87">
        <v>4.3140000000000001</v>
      </c>
      <c r="CP87">
        <v>4.2765000000000004</v>
      </c>
      <c r="CQ87">
        <v>3.55905</v>
      </c>
      <c r="CR87">
        <v>0.32389499999999999</v>
      </c>
      <c r="CS87">
        <v>2.24878</v>
      </c>
      <c r="CT87">
        <v>0</v>
      </c>
      <c r="CU87">
        <v>0.2772</v>
      </c>
      <c r="CV87">
        <v>0.3876</v>
      </c>
      <c r="CW87">
        <v>2.4882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80.008915000000016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295.95999999999998</v>
      </c>
      <c r="L88">
        <v>0</v>
      </c>
      <c r="M88">
        <v>47.195999999999998</v>
      </c>
      <c r="N88">
        <v>120.65625</v>
      </c>
      <c r="O88">
        <v>126.47812500000001</v>
      </c>
      <c r="P88">
        <v>125.587</v>
      </c>
      <c r="Q88">
        <v>0</v>
      </c>
      <c r="R88">
        <v>18.878699999999998</v>
      </c>
      <c r="S88">
        <v>21.728100000000001</v>
      </c>
      <c r="T88">
        <v>0</v>
      </c>
      <c r="U88">
        <v>348.97500000000002</v>
      </c>
      <c r="V88">
        <v>12.081414000000001</v>
      </c>
      <c r="W88">
        <v>46.399079999999998</v>
      </c>
      <c r="X88">
        <v>147.26089999999999</v>
      </c>
      <c r="Y88">
        <v>0</v>
      </c>
      <c r="Z88">
        <v>6.5537999999999998</v>
      </c>
      <c r="AA88">
        <v>0</v>
      </c>
      <c r="AB88">
        <v>13.426</v>
      </c>
      <c r="AC88">
        <v>9.9058399999999995</v>
      </c>
      <c r="AD88">
        <v>18.643799999999999</v>
      </c>
      <c r="AE88">
        <v>50.592516000000003</v>
      </c>
      <c r="AF88">
        <v>9.0630000000000006</v>
      </c>
      <c r="AG88">
        <v>42.822000000000003</v>
      </c>
      <c r="AH88">
        <v>47.769799999999996</v>
      </c>
      <c r="AI88">
        <v>0</v>
      </c>
      <c r="AJ88">
        <v>0</v>
      </c>
      <c r="AK88">
        <v>53.129100000000001</v>
      </c>
      <c r="AL88">
        <v>11.62</v>
      </c>
      <c r="AM88">
        <v>0</v>
      </c>
      <c r="AN88">
        <v>0</v>
      </c>
      <c r="AO88">
        <v>4.41</v>
      </c>
      <c r="AP88">
        <v>6.4050000000000002</v>
      </c>
      <c r="AQ88">
        <v>0</v>
      </c>
      <c r="AR88">
        <v>16.559999999999999</v>
      </c>
      <c r="AS88">
        <v>15.87336</v>
      </c>
      <c r="AT88">
        <v>14.9968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79.602515000000011</v>
      </c>
      <c r="BA88">
        <f t="shared" si="4"/>
        <v>1712.5740999999998</v>
      </c>
      <c r="BB88">
        <v>85</v>
      </c>
      <c r="BD88">
        <v>6.48</v>
      </c>
      <c r="BE88">
        <v>1.92</v>
      </c>
      <c r="BF88">
        <v>2.25</v>
      </c>
      <c r="BG88">
        <v>1.79</v>
      </c>
      <c r="BH88">
        <v>6.3</v>
      </c>
      <c r="BI88">
        <v>0.87</v>
      </c>
      <c r="BJ88">
        <v>0.94</v>
      </c>
      <c r="BK88">
        <v>1.96</v>
      </c>
      <c r="BL88">
        <v>0</v>
      </c>
      <c r="BM88">
        <v>0.18</v>
      </c>
      <c r="BN88">
        <v>3.52</v>
      </c>
      <c r="BO88">
        <v>1.89</v>
      </c>
      <c r="BP88">
        <v>0.26</v>
      </c>
      <c r="BQ88">
        <v>2</v>
      </c>
      <c r="BR88">
        <v>2.1800000000000002</v>
      </c>
      <c r="BS88">
        <v>1.63</v>
      </c>
      <c r="BT88">
        <v>2.8932340000000001</v>
      </c>
      <c r="BU88">
        <v>1.348125</v>
      </c>
      <c r="BV88">
        <v>1.9795</v>
      </c>
      <c r="BW88">
        <v>1.9268540000000001</v>
      </c>
      <c r="BX88">
        <v>1.943438</v>
      </c>
      <c r="BY88">
        <v>2.69625</v>
      </c>
      <c r="BZ88">
        <v>1.333745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3.55905</v>
      </c>
      <c r="CK88">
        <v>1.849688</v>
      </c>
      <c r="CL88">
        <v>1.339218</v>
      </c>
      <c r="CM88">
        <v>3.5355379999999998</v>
      </c>
      <c r="CN88">
        <v>3.55905</v>
      </c>
      <c r="CO88">
        <v>4.3140000000000001</v>
      </c>
      <c r="CP88">
        <v>4.2765000000000004</v>
      </c>
      <c r="CQ88">
        <v>3.55905</v>
      </c>
      <c r="CR88">
        <v>0.32389499999999999</v>
      </c>
      <c r="CS88">
        <v>2.24878</v>
      </c>
      <c r="CT88">
        <v>0</v>
      </c>
      <c r="CU88">
        <v>0</v>
      </c>
      <c r="CV88">
        <v>0.25840000000000002</v>
      </c>
      <c r="CW88">
        <v>2.4882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79.602515000000011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295.95999999999998</v>
      </c>
      <c r="L89">
        <v>0</v>
      </c>
      <c r="M89">
        <v>47.195999999999998</v>
      </c>
      <c r="N89">
        <v>120.65625</v>
      </c>
      <c r="O89">
        <v>126.47812500000001</v>
      </c>
      <c r="P89">
        <v>125.587</v>
      </c>
      <c r="Q89">
        <v>0</v>
      </c>
      <c r="R89">
        <v>18.878699999999998</v>
      </c>
      <c r="S89">
        <v>21.728100000000001</v>
      </c>
      <c r="T89">
        <v>0</v>
      </c>
      <c r="U89">
        <v>348.97500000000002</v>
      </c>
      <c r="V89">
        <v>12.081414000000001</v>
      </c>
      <c r="W89">
        <v>46.399079999999998</v>
      </c>
      <c r="X89">
        <v>147.26089999999999</v>
      </c>
      <c r="Y89">
        <v>0</v>
      </c>
      <c r="Z89">
        <v>6.5537999999999998</v>
      </c>
      <c r="AA89">
        <v>0</v>
      </c>
      <c r="AB89">
        <v>13.426</v>
      </c>
      <c r="AC89">
        <v>9.9058399999999995</v>
      </c>
      <c r="AD89">
        <v>18.643799999999999</v>
      </c>
      <c r="AE89">
        <v>50.592516000000003</v>
      </c>
      <c r="AF89">
        <v>9.0630000000000006</v>
      </c>
      <c r="AG89">
        <v>42.822000000000003</v>
      </c>
      <c r="AH89">
        <v>23.884899999999998</v>
      </c>
      <c r="AI89">
        <v>0</v>
      </c>
      <c r="AJ89">
        <v>0</v>
      </c>
      <c r="AK89">
        <v>53.129100000000001</v>
      </c>
      <c r="AL89">
        <v>11.62</v>
      </c>
      <c r="AM89">
        <v>0</v>
      </c>
      <c r="AN89">
        <v>0</v>
      </c>
      <c r="AO89">
        <v>5.5860000000000003</v>
      </c>
      <c r="AP89">
        <v>6.4050000000000002</v>
      </c>
      <c r="AQ89">
        <v>0</v>
      </c>
      <c r="AR89">
        <v>16.559999999999999</v>
      </c>
      <c r="AS89">
        <v>15.87336</v>
      </c>
      <c r="AT89">
        <v>14.9968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79.473315000000014</v>
      </c>
      <c r="BA89">
        <f t="shared" si="4"/>
        <v>1689.7359999999996</v>
      </c>
      <c r="BB89">
        <v>86</v>
      </c>
      <c r="BD89">
        <v>6.48</v>
      </c>
      <c r="BE89">
        <v>1.92</v>
      </c>
      <c r="BF89">
        <v>2.25</v>
      </c>
      <c r="BG89">
        <v>1.79</v>
      </c>
      <c r="BH89">
        <v>6.3</v>
      </c>
      <c r="BI89">
        <v>0.87</v>
      </c>
      <c r="BJ89">
        <v>0.94</v>
      </c>
      <c r="BK89">
        <v>1.96</v>
      </c>
      <c r="BL89">
        <v>0</v>
      </c>
      <c r="BM89">
        <v>0.18</v>
      </c>
      <c r="BN89">
        <v>3.52</v>
      </c>
      <c r="BO89">
        <v>1.89</v>
      </c>
      <c r="BP89">
        <v>0.26</v>
      </c>
      <c r="BQ89">
        <v>2</v>
      </c>
      <c r="BR89">
        <v>2.1800000000000002</v>
      </c>
      <c r="BS89">
        <v>1.63</v>
      </c>
      <c r="BT89">
        <v>2.8932340000000001</v>
      </c>
      <c r="BU89">
        <v>1.348125</v>
      </c>
      <c r="BV89">
        <v>1.9795</v>
      </c>
      <c r="BW89">
        <v>1.9268540000000001</v>
      </c>
      <c r="BX89">
        <v>1.943438</v>
      </c>
      <c r="BY89">
        <v>2.69625</v>
      </c>
      <c r="BZ89">
        <v>1.333745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3.55905</v>
      </c>
      <c r="CK89">
        <v>1.849688</v>
      </c>
      <c r="CL89">
        <v>1.339218</v>
      </c>
      <c r="CM89">
        <v>3.5355379999999998</v>
      </c>
      <c r="CN89">
        <v>3.55905</v>
      </c>
      <c r="CO89">
        <v>4.3140000000000001</v>
      </c>
      <c r="CP89">
        <v>4.2765000000000004</v>
      </c>
      <c r="CQ89">
        <v>3.55905</v>
      </c>
      <c r="CR89">
        <v>0.32389499999999999</v>
      </c>
      <c r="CS89">
        <v>2.24878</v>
      </c>
      <c r="CT89">
        <v>0</v>
      </c>
      <c r="CU89">
        <v>0</v>
      </c>
      <c r="CV89">
        <v>0.12920000000000001</v>
      </c>
      <c r="CW89">
        <v>2.4882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79.473315000000014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295.95999999999998</v>
      </c>
      <c r="L90">
        <v>0</v>
      </c>
      <c r="M90">
        <v>47.195999999999998</v>
      </c>
      <c r="N90">
        <v>120.65625</v>
      </c>
      <c r="O90">
        <v>126.47812500000001</v>
      </c>
      <c r="P90">
        <v>125.587</v>
      </c>
      <c r="Q90">
        <v>0</v>
      </c>
      <c r="R90">
        <v>18.878699999999998</v>
      </c>
      <c r="S90">
        <v>21.728100000000001</v>
      </c>
      <c r="T90">
        <v>0</v>
      </c>
      <c r="U90">
        <v>348.97500000000002</v>
      </c>
      <c r="V90">
        <v>12.081414000000001</v>
      </c>
      <c r="W90">
        <v>46.399079999999998</v>
      </c>
      <c r="X90">
        <v>147.26089999999999</v>
      </c>
      <c r="Y90">
        <v>0</v>
      </c>
      <c r="Z90">
        <v>6.5537999999999998</v>
      </c>
      <c r="AA90">
        <v>0</v>
      </c>
      <c r="AB90">
        <v>0</v>
      </c>
      <c r="AC90">
        <v>0</v>
      </c>
      <c r="AD90">
        <v>18.643799999999999</v>
      </c>
      <c r="AE90">
        <v>47.924500000000002</v>
      </c>
      <c r="AF90">
        <v>9.0630000000000006</v>
      </c>
      <c r="AG90">
        <v>42.822000000000003</v>
      </c>
      <c r="AH90">
        <v>23.884899999999998</v>
      </c>
      <c r="AI90">
        <v>0</v>
      </c>
      <c r="AJ90">
        <v>0</v>
      </c>
      <c r="AK90">
        <v>53.129100000000001</v>
      </c>
      <c r="AL90">
        <v>11.62</v>
      </c>
      <c r="AM90">
        <v>0</v>
      </c>
      <c r="AN90">
        <v>0</v>
      </c>
      <c r="AO90">
        <v>5.5860000000000003</v>
      </c>
      <c r="AP90">
        <v>6.4050000000000002</v>
      </c>
      <c r="AQ90">
        <v>0</v>
      </c>
      <c r="AR90">
        <v>16.559999999999999</v>
      </c>
      <c r="AS90">
        <v>15.87336</v>
      </c>
      <c r="AT90">
        <v>14.9968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79.473315000000014</v>
      </c>
      <c r="BA90">
        <f t="shared" si="4"/>
        <v>1663.7361439999997</v>
      </c>
      <c r="BB90">
        <v>87</v>
      </c>
      <c r="BD90">
        <v>6.48</v>
      </c>
      <c r="BE90">
        <v>1.92</v>
      </c>
      <c r="BF90">
        <v>2.25</v>
      </c>
      <c r="BG90">
        <v>1.79</v>
      </c>
      <c r="BH90">
        <v>6.3</v>
      </c>
      <c r="BI90">
        <v>0.87</v>
      </c>
      <c r="BJ90">
        <v>0.94</v>
      </c>
      <c r="BK90">
        <v>1.96</v>
      </c>
      <c r="BL90">
        <v>0</v>
      </c>
      <c r="BM90">
        <v>0.18</v>
      </c>
      <c r="BN90">
        <v>3.52</v>
      </c>
      <c r="BO90">
        <v>1.89</v>
      </c>
      <c r="BP90">
        <v>0.26</v>
      </c>
      <c r="BQ90">
        <v>2</v>
      </c>
      <c r="BR90">
        <v>2.1800000000000002</v>
      </c>
      <c r="BS90">
        <v>1.63</v>
      </c>
      <c r="BT90">
        <v>2.8932340000000001</v>
      </c>
      <c r="BU90">
        <v>1.348125</v>
      </c>
      <c r="BV90">
        <v>1.9795</v>
      </c>
      <c r="BW90">
        <v>1.9268540000000001</v>
      </c>
      <c r="BX90">
        <v>1.943438</v>
      </c>
      <c r="BY90">
        <v>2.69625</v>
      </c>
      <c r="BZ90">
        <v>1.333745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3.55905</v>
      </c>
      <c r="CK90">
        <v>1.849688</v>
      </c>
      <c r="CL90">
        <v>1.339218</v>
      </c>
      <c r="CM90">
        <v>3.5355379999999998</v>
      </c>
      <c r="CN90">
        <v>3.55905</v>
      </c>
      <c r="CO90">
        <v>4.3140000000000001</v>
      </c>
      <c r="CP90">
        <v>4.2765000000000004</v>
      </c>
      <c r="CQ90">
        <v>3.55905</v>
      </c>
      <c r="CR90">
        <v>0.32389499999999999</v>
      </c>
      <c r="CS90">
        <v>2.24878</v>
      </c>
      <c r="CT90">
        <v>0</v>
      </c>
      <c r="CU90">
        <v>0</v>
      </c>
      <c r="CV90">
        <v>0.12920000000000001</v>
      </c>
      <c r="CW90">
        <v>2.4882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79.473315000000014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255.96</v>
      </c>
      <c r="L91">
        <v>0</v>
      </c>
      <c r="M91">
        <v>47.195999999999998</v>
      </c>
      <c r="N91">
        <v>120.65625</v>
      </c>
      <c r="O91">
        <v>126.47812500000001</v>
      </c>
      <c r="P91">
        <v>125.587</v>
      </c>
      <c r="Q91">
        <v>0</v>
      </c>
      <c r="R91">
        <v>18.878699999999998</v>
      </c>
      <c r="S91">
        <v>21.728100000000001</v>
      </c>
      <c r="T91">
        <v>0</v>
      </c>
      <c r="U91">
        <v>348.97500000000002</v>
      </c>
      <c r="V91">
        <v>13.531682999999999</v>
      </c>
      <c r="W91">
        <v>46.399079999999998</v>
      </c>
      <c r="X91">
        <v>147.26089999999999</v>
      </c>
      <c r="Y91">
        <v>0</v>
      </c>
      <c r="Z91">
        <v>6.5537999999999998</v>
      </c>
      <c r="AA91">
        <v>0</v>
      </c>
      <c r="AB91">
        <v>0</v>
      </c>
      <c r="AC91">
        <v>0</v>
      </c>
      <c r="AD91">
        <v>18.643799999999999</v>
      </c>
      <c r="AE91">
        <v>31.512</v>
      </c>
      <c r="AF91">
        <v>9.0630000000000006</v>
      </c>
      <c r="AG91">
        <v>42.822000000000003</v>
      </c>
      <c r="AH91">
        <v>23.884899999999998</v>
      </c>
      <c r="AI91">
        <v>0</v>
      </c>
      <c r="AJ91">
        <v>0</v>
      </c>
      <c r="AK91">
        <v>53.129100000000001</v>
      </c>
      <c r="AL91">
        <v>11.62</v>
      </c>
      <c r="AM91">
        <v>0</v>
      </c>
      <c r="AN91">
        <v>0</v>
      </c>
      <c r="AO91">
        <v>5.5860000000000003</v>
      </c>
      <c r="AP91">
        <v>6.4050000000000002</v>
      </c>
      <c r="AQ91">
        <v>0</v>
      </c>
      <c r="AR91">
        <v>22.08</v>
      </c>
      <c r="AS91">
        <v>15.87336</v>
      </c>
      <c r="AT91">
        <v>14.9968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79.533316000000013</v>
      </c>
      <c r="BA91">
        <f t="shared" si="4"/>
        <v>1614.3539139999998</v>
      </c>
      <c r="BB91">
        <v>88</v>
      </c>
      <c r="BD91">
        <v>6.48</v>
      </c>
      <c r="BE91">
        <v>1.92</v>
      </c>
      <c r="BF91">
        <v>2.25</v>
      </c>
      <c r="BG91">
        <v>1.79</v>
      </c>
      <c r="BH91">
        <v>6.3</v>
      </c>
      <c r="BI91">
        <v>0.91</v>
      </c>
      <c r="BJ91">
        <v>0.96</v>
      </c>
      <c r="BK91">
        <v>1.96</v>
      </c>
      <c r="BL91">
        <v>0</v>
      </c>
      <c r="BM91">
        <v>0.18</v>
      </c>
      <c r="BN91">
        <v>3.52</v>
      </c>
      <c r="BO91">
        <v>1.89</v>
      </c>
      <c r="BP91">
        <v>0.26</v>
      </c>
      <c r="BQ91">
        <v>2</v>
      </c>
      <c r="BR91">
        <v>2.1800000000000002</v>
      </c>
      <c r="BS91">
        <v>1.63</v>
      </c>
      <c r="BT91">
        <v>2.8932340000000001</v>
      </c>
      <c r="BU91">
        <v>1.3481259999999999</v>
      </c>
      <c r="BV91">
        <v>1.9795</v>
      </c>
      <c r="BW91">
        <v>1.9268540000000001</v>
      </c>
      <c r="BX91">
        <v>1.943438</v>
      </c>
      <c r="BY91">
        <v>2.69625</v>
      </c>
      <c r="BZ91">
        <v>1.333745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3.55905</v>
      </c>
      <c r="CK91">
        <v>1.849688</v>
      </c>
      <c r="CL91">
        <v>1.339218</v>
      </c>
      <c r="CM91">
        <v>3.5355379999999998</v>
      </c>
      <c r="CN91">
        <v>3.55905</v>
      </c>
      <c r="CO91">
        <v>4.3140000000000001</v>
      </c>
      <c r="CP91">
        <v>4.2765000000000004</v>
      </c>
      <c r="CQ91">
        <v>3.55905</v>
      </c>
      <c r="CR91">
        <v>0.32389499999999999</v>
      </c>
      <c r="CS91">
        <v>2.24878</v>
      </c>
      <c r="CT91">
        <v>0</v>
      </c>
      <c r="CU91">
        <v>0</v>
      </c>
      <c r="CV91">
        <v>0.12920000000000001</v>
      </c>
      <c r="CW91">
        <v>2.4882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79.533316000000013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255.96</v>
      </c>
      <c r="L92">
        <v>0</v>
      </c>
      <c r="M92">
        <v>47.195999999999998</v>
      </c>
      <c r="N92">
        <v>120.65625</v>
      </c>
      <c r="O92">
        <v>126.47812500000001</v>
      </c>
      <c r="P92">
        <v>125.587</v>
      </c>
      <c r="Q92">
        <v>0</v>
      </c>
      <c r="R92">
        <v>18.878699999999998</v>
      </c>
      <c r="S92">
        <v>21.728100000000001</v>
      </c>
      <c r="T92">
        <v>0</v>
      </c>
      <c r="U92">
        <v>348.97500000000002</v>
      </c>
      <c r="V92">
        <v>13.531682999999999</v>
      </c>
      <c r="W92">
        <v>46.399079999999998</v>
      </c>
      <c r="X92">
        <v>147.26089999999999</v>
      </c>
      <c r="Y92">
        <v>0</v>
      </c>
      <c r="Z92">
        <v>6.5537999999999998</v>
      </c>
      <c r="AA92">
        <v>0</v>
      </c>
      <c r="AB92">
        <v>0</v>
      </c>
      <c r="AC92">
        <v>0</v>
      </c>
      <c r="AD92">
        <v>15.941800000000001</v>
      </c>
      <c r="AE92">
        <v>31.512</v>
      </c>
      <c r="AF92">
        <v>9.0630000000000006</v>
      </c>
      <c r="AG92">
        <v>42.822000000000003</v>
      </c>
      <c r="AH92">
        <v>23.884899999999998</v>
      </c>
      <c r="AI92">
        <v>0</v>
      </c>
      <c r="AJ92">
        <v>0</v>
      </c>
      <c r="AK92">
        <v>53.129100000000001</v>
      </c>
      <c r="AL92">
        <v>11.62</v>
      </c>
      <c r="AM92">
        <v>0</v>
      </c>
      <c r="AN92">
        <v>0</v>
      </c>
      <c r="AO92">
        <v>5.5860000000000003</v>
      </c>
      <c r="AP92">
        <v>6.4050000000000002</v>
      </c>
      <c r="AQ92">
        <v>0</v>
      </c>
      <c r="AR92">
        <v>22.08</v>
      </c>
      <c r="AS92">
        <v>15.87336</v>
      </c>
      <c r="AT92">
        <v>14.9968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79.533316000000013</v>
      </c>
      <c r="BA92">
        <f t="shared" si="4"/>
        <v>1611.6519139999996</v>
      </c>
      <c r="BB92">
        <v>89</v>
      </c>
      <c r="BD92">
        <v>6.48</v>
      </c>
      <c r="BE92">
        <v>1.92</v>
      </c>
      <c r="BF92">
        <v>2.25</v>
      </c>
      <c r="BG92">
        <v>1.79</v>
      </c>
      <c r="BH92">
        <v>6.3</v>
      </c>
      <c r="BI92">
        <v>0.91</v>
      </c>
      <c r="BJ92">
        <v>0.96</v>
      </c>
      <c r="BK92">
        <v>1.96</v>
      </c>
      <c r="BL92">
        <v>0</v>
      </c>
      <c r="BM92">
        <v>0.18</v>
      </c>
      <c r="BN92">
        <v>3.52</v>
      </c>
      <c r="BO92">
        <v>1.89</v>
      </c>
      <c r="BP92">
        <v>0.26</v>
      </c>
      <c r="BQ92">
        <v>2</v>
      </c>
      <c r="BR92">
        <v>2.1800000000000002</v>
      </c>
      <c r="BS92">
        <v>1.63</v>
      </c>
      <c r="BT92">
        <v>2.8932340000000001</v>
      </c>
      <c r="BU92">
        <v>1.3481259999999999</v>
      </c>
      <c r="BV92">
        <v>1.9795</v>
      </c>
      <c r="BW92">
        <v>1.9268540000000001</v>
      </c>
      <c r="BX92">
        <v>1.943438</v>
      </c>
      <c r="BY92">
        <v>2.69625</v>
      </c>
      <c r="BZ92">
        <v>1.333745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3.55905</v>
      </c>
      <c r="CK92">
        <v>1.849688</v>
      </c>
      <c r="CL92">
        <v>1.339218</v>
      </c>
      <c r="CM92">
        <v>3.5355379999999998</v>
      </c>
      <c r="CN92">
        <v>3.55905</v>
      </c>
      <c r="CO92">
        <v>4.3140000000000001</v>
      </c>
      <c r="CP92">
        <v>4.2765000000000004</v>
      </c>
      <c r="CQ92">
        <v>3.55905</v>
      </c>
      <c r="CR92">
        <v>0.32389499999999999</v>
      </c>
      <c r="CS92">
        <v>2.24878</v>
      </c>
      <c r="CT92">
        <v>0</v>
      </c>
      <c r="CU92">
        <v>0</v>
      </c>
      <c r="CV92">
        <v>0.12920000000000001</v>
      </c>
      <c r="CW92">
        <v>2.4882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79.533316000000013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255.96</v>
      </c>
      <c r="L93">
        <v>0</v>
      </c>
      <c r="M93">
        <v>47.195999999999998</v>
      </c>
      <c r="N93">
        <v>120.65625</v>
      </c>
      <c r="O93">
        <v>126.47812500000001</v>
      </c>
      <c r="P93">
        <v>125.587</v>
      </c>
      <c r="Q93">
        <v>0</v>
      </c>
      <c r="R93">
        <v>18.878699999999998</v>
      </c>
      <c r="S93">
        <v>21.728100000000001</v>
      </c>
      <c r="T93">
        <v>0</v>
      </c>
      <c r="U93">
        <v>348.97500000000002</v>
      </c>
      <c r="V93">
        <v>13.531682999999999</v>
      </c>
      <c r="W93">
        <v>46.399079999999998</v>
      </c>
      <c r="X93">
        <v>147.26089999999999</v>
      </c>
      <c r="Y93">
        <v>0</v>
      </c>
      <c r="Z93">
        <v>6.5537999999999998</v>
      </c>
      <c r="AA93">
        <v>0</v>
      </c>
      <c r="AB93">
        <v>0</v>
      </c>
      <c r="AC93">
        <v>0</v>
      </c>
      <c r="AD93">
        <v>9.3218999999999994</v>
      </c>
      <c r="AE93">
        <v>31.512</v>
      </c>
      <c r="AF93">
        <v>9.0630000000000006</v>
      </c>
      <c r="AG93">
        <v>42.822000000000003</v>
      </c>
      <c r="AH93">
        <v>18.276299999999999</v>
      </c>
      <c r="AI93">
        <v>0</v>
      </c>
      <c r="AJ93">
        <v>0</v>
      </c>
      <c r="AK93">
        <v>53.129100000000001</v>
      </c>
      <c r="AL93">
        <v>11.62</v>
      </c>
      <c r="AM93">
        <v>0</v>
      </c>
      <c r="AN93">
        <v>0</v>
      </c>
      <c r="AO93">
        <v>5.5860000000000003</v>
      </c>
      <c r="AP93">
        <v>5.7645</v>
      </c>
      <c r="AQ93">
        <v>0</v>
      </c>
      <c r="AR93">
        <v>16.559999999999999</v>
      </c>
      <c r="AS93">
        <v>15.87336</v>
      </c>
      <c r="AT93">
        <v>12.177187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79.502916000000013</v>
      </c>
      <c r="BA93">
        <f t="shared" si="4"/>
        <v>1590.4129009999995</v>
      </c>
      <c r="BB93">
        <v>90</v>
      </c>
      <c r="BD93">
        <v>6.48</v>
      </c>
      <c r="BE93">
        <v>1.92</v>
      </c>
      <c r="BF93">
        <v>2.25</v>
      </c>
      <c r="BG93">
        <v>1.79</v>
      </c>
      <c r="BH93">
        <v>6.3</v>
      </c>
      <c r="BI93">
        <v>0.91</v>
      </c>
      <c r="BJ93">
        <v>0.96</v>
      </c>
      <c r="BK93">
        <v>1.96</v>
      </c>
      <c r="BL93">
        <v>0</v>
      </c>
      <c r="BM93">
        <v>0.18</v>
      </c>
      <c r="BN93">
        <v>3.52</v>
      </c>
      <c r="BO93">
        <v>1.89</v>
      </c>
      <c r="BP93">
        <v>0.26</v>
      </c>
      <c r="BQ93">
        <v>2</v>
      </c>
      <c r="BR93">
        <v>2.1800000000000002</v>
      </c>
      <c r="BS93">
        <v>1.63</v>
      </c>
      <c r="BT93">
        <v>2.8932340000000001</v>
      </c>
      <c r="BU93">
        <v>1.3481259999999999</v>
      </c>
      <c r="BV93">
        <v>1.9795</v>
      </c>
      <c r="BW93">
        <v>1.9268540000000001</v>
      </c>
      <c r="BX93">
        <v>1.943438</v>
      </c>
      <c r="BY93">
        <v>2.69625</v>
      </c>
      <c r="BZ93">
        <v>1.333745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3.55905</v>
      </c>
      <c r="CK93">
        <v>1.849688</v>
      </c>
      <c r="CL93">
        <v>1.339218</v>
      </c>
      <c r="CM93">
        <v>3.5355379999999998</v>
      </c>
      <c r="CN93">
        <v>3.55905</v>
      </c>
      <c r="CO93">
        <v>4.3140000000000001</v>
      </c>
      <c r="CP93">
        <v>4.2765000000000004</v>
      </c>
      <c r="CQ93">
        <v>3.55905</v>
      </c>
      <c r="CR93">
        <v>0.32389499999999999</v>
      </c>
      <c r="CS93">
        <v>2.24878</v>
      </c>
      <c r="CT93">
        <v>0</v>
      </c>
      <c r="CU93">
        <v>0</v>
      </c>
      <c r="CV93">
        <v>9.8799999999999999E-2</v>
      </c>
      <c r="CW93">
        <v>2.4882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79.502916000000013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255.96</v>
      </c>
      <c r="L94">
        <v>0</v>
      </c>
      <c r="M94">
        <v>47.195999999999998</v>
      </c>
      <c r="N94">
        <v>120.65625</v>
      </c>
      <c r="O94">
        <v>126.47812500000001</v>
      </c>
      <c r="P94">
        <v>125.587</v>
      </c>
      <c r="Q94">
        <v>0</v>
      </c>
      <c r="R94">
        <v>18.878699999999998</v>
      </c>
      <c r="S94">
        <v>21.728100000000001</v>
      </c>
      <c r="T94">
        <v>0</v>
      </c>
      <c r="U94">
        <v>348.97500000000002</v>
      </c>
      <c r="V94">
        <v>13.531682999999999</v>
      </c>
      <c r="W94">
        <v>46.399079999999998</v>
      </c>
      <c r="X94">
        <v>147.26089999999999</v>
      </c>
      <c r="Y94">
        <v>0</v>
      </c>
      <c r="Z94">
        <v>6.5537999999999998</v>
      </c>
      <c r="AA94">
        <v>0</v>
      </c>
      <c r="AB94">
        <v>0</v>
      </c>
      <c r="AC94">
        <v>0</v>
      </c>
      <c r="AD94">
        <v>9.3218999999999994</v>
      </c>
      <c r="AE94">
        <v>31.512</v>
      </c>
      <c r="AF94">
        <v>9.0630000000000006</v>
      </c>
      <c r="AG94">
        <v>42.822000000000003</v>
      </c>
      <c r="AH94">
        <v>0</v>
      </c>
      <c r="AI94">
        <v>0</v>
      </c>
      <c r="AJ94">
        <v>0</v>
      </c>
      <c r="AK94">
        <v>53.129100000000001</v>
      </c>
      <c r="AL94">
        <v>11.62</v>
      </c>
      <c r="AM94">
        <v>0</v>
      </c>
      <c r="AN94">
        <v>0</v>
      </c>
      <c r="AO94">
        <v>5.5860000000000003</v>
      </c>
      <c r="AP94">
        <v>5.7645</v>
      </c>
      <c r="AQ94">
        <v>0</v>
      </c>
      <c r="AR94">
        <v>16.559999999999999</v>
      </c>
      <c r="AS94">
        <v>15.87336</v>
      </c>
      <c r="AT94">
        <v>14.9968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79.364115999999996</v>
      </c>
      <c r="BA94">
        <f t="shared" si="4"/>
        <v>1574.8174139999994</v>
      </c>
      <c r="BB94">
        <v>91</v>
      </c>
      <c r="BD94">
        <v>6.48</v>
      </c>
      <c r="BE94">
        <v>1.92</v>
      </c>
      <c r="BF94">
        <v>2.25</v>
      </c>
      <c r="BG94">
        <v>1.79</v>
      </c>
      <c r="BH94">
        <v>6.3</v>
      </c>
      <c r="BI94">
        <v>0.88</v>
      </c>
      <c r="BJ94">
        <v>0.95</v>
      </c>
      <c r="BK94">
        <v>1.96</v>
      </c>
      <c r="BL94">
        <v>0</v>
      </c>
      <c r="BM94">
        <v>0.18</v>
      </c>
      <c r="BN94">
        <v>3.52</v>
      </c>
      <c r="BO94">
        <v>1.89</v>
      </c>
      <c r="BP94">
        <v>0.26</v>
      </c>
      <c r="BQ94">
        <v>2</v>
      </c>
      <c r="BR94">
        <v>2.1800000000000002</v>
      </c>
      <c r="BS94">
        <v>1.63</v>
      </c>
      <c r="BT94">
        <v>2.8932340000000001</v>
      </c>
      <c r="BU94">
        <v>1.3481259999999999</v>
      </c>
      <c r="BV94">
        <v>1.9795</v>
      </c>
      <c r="BW94">
        <v>1.9268540000000001</v>
      </c>
      <c r="BX94">
        <v>1.943438</v>
      </c>
      <c r="BY94">
        <v>2.69625</v>
      </c>
      <c r="BZ94">
        <v>1.333745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3.55905</v>
      </c>
      <c r="CK94">
        <v>1.849688</v>
      </c>
      <c r="CL94">
        <v>1.339218</v>
      </c>
      <c r="CM94">
        <v>3.5355379999999998</v>
      </c>
      <c r="CN94">
        <v>3.55905</v>
      </c>
      <c r="CO94">
        <v>4.3140000000000001</v>
      </c>
      <c r="CP94">
        <v>4.2765000000000004</v>
      </c>
      <c r="CQ94">
        <v>3.55905</v>
      </c>
      <c r="CR94">
        <v>0.32389499999999999</v>
      </c>
      <c r="CS94">
        <v>2.24878</v>
      </c>
      <c r="CT94">
        <v>0</v>
      </c>
      <c r="CU94">
        <v>0</v>
      </c>
      <c r="CV94">
        <v>0</v>
      </c>
      <c r="CW94">
        <v>2.4882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79.364115999999996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255.96</v>
      </c>
      <c r="L95">
        <v>0</v>
      </c>
      <c r="M95">
        <v>47.195999999999998</v>
      </c>
      <c r="N95">
        <v>120.65625</v>
      </c>
      <c r="O95">
        <v>126.47812500000001</v>
      </c>
      <c r="P95">
        <v>125.587</v>
      </c>
      <c r="Q95">
        <v>0</v>
      </c>
      <c r="R95">
        <v>18.878699999999998</v>
      </c>
      <c r="S95">
        <v>21.728100000000001</v>
      </c>
      <c r="T95">
        <v>0</v>
      </c>
      <c r="U95">
        <v>348.97500000000002</v>
      </c>
      <c r="V95">
        <v>13.531682999999999</v>
      </c>
      <c r="W95">
        <v>46.399079999999998</v>
      </c>
      <c r="X95">
        <v>147.26089999999999</v>
      </c>
      <c r="Y95">
        <v>0</v>
      </c>
      <c r="Z95">
        <v>6.5537999999999998</v>
      </c>
      <c r="AA95">
        <v>0</v>
      </c>
      <c r="AB95">
        <v>0</v>
      </c>
      <c r="AC95">
        <v>0</v>
      </c>
      <c r="AD95">
        <v>9.3218999999999994</v>
      </c>
      <c r="AE95">
        <v>31.512</v>
      </c>
      <c r="AF95">
        <v>9.0630000000000006</v>
      </c>
      <c r="AG95">
        <v>42.822000000000003</v>
      </c>
      <c r="AH95">
        <v>0</v>
      </c>
      <c r="AI95">
        <v>0</v>
      </c>
      <c r="AJ95">
        <v>0</v>
      </c>
      <c r="AK95">
        <v>53.129100000000001</v>
      </c>
      <c r="AL95">
        <v>11.62</v>
      </c>
      <c r="AM95">
        <v>0</v>
      </c>
      <c r="AN95">
        <v>0</v>
      </c>
      <c r="AO95">
        <v>5.5860000000000003</v>
      </c>
      <c r="AP95">
        <v>5.7645</v>
      </c>
      <c r="AQ95">
        <v>0</v>
      </c>
      <c r="AR95">
        <v>16.559999999999999</v>
      </c>
      <c r="AS95">
        <v>15.87336</v>
      </c>
      <c r="AT95">
        <v>14.9968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79.424115999999998</v>
      </c>
      <c r="BA95">
        <f t="shared" si="4"/>
        <v>1574.8774139999994</v>
      </c>
      <c r="BB95">
        <v>92</v>
      </c>
      <c r="BD95">
        <v>6.48</v>
      </c>
      <c r="BE95">
        <v>1.92</v>
      </c>
      <c r="BF95">
        <v>2.25</v>
      </c>
      <c r="BG95">
        <v>1.79</v>
      </c>
      <c r="BH95">
        <v>6.3</v>
      </c>
      <c r="BI95">
        <v>0.88</v>
      </c>
      <c r="BJ95">
        <v>1.01</v>
      </c>
      <c r="BK95">
        <v>1.96</v>
      </c>
      <c r="BL95">
        <v>0</v>
      </c>
      <c r="BM95">
        <v>0.18</v>
      </c>
      <c r="BN95">
        <v>3.52</v>
      </c>
      <c r="BO95">
        <v>1.89</v>
      </c>
      <c r="BP95">
        <v>0.26</v>
      </c>
      <c r="BQ95">
        <v>2</v>
      </c>
      <c r="BR95">
        <v>2.1800000000000002</v>
      </c>
      <c r="BS95">
        <v>1.63</v>
      </c>
      <c r="BT95">
        <v>2.8932340000000001</v>
      </c>
      <c r="BU95">
        <v>1.3481259999999999</v>
      </c>
      <c r="BV95">
        <v>1.9795</v>
      </c>
      <c r="BW95">
        <v>1.9268540000000001</v>
      </c>
      <c r="BX95">
        <v>1.943438</v>
      </c>
      <c r="BY95">
        <v>2.69625</v>
      </c>
      <c r="BZ95">
        <v>1.333745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3.55905</v>
      </c>
      <c r="CK95">
        <v>1.849688</v>
      </c>
      <c r="CL95">
        <v>1.339218</v>
      </c>
      <c r="CM95">
        <v>3.5355379999999998</v>
      </c>
      <c r="CN95">
        <v>3.55905</v>
      </c>
      <c r="CO95">
        <v>4.3140000000000001</v>
      </c>
      <c r="CP95">
        <v>4.2765000000000004</v>
      </c>
      <c r="CQ95">
        <v>3.55905</v>
      </c>
      <c r="CR95">
        <v>0.32389499999999999</v>
      </c>
      <c r="CS95">
        <v>2.24878</v>
      </c>
      <c r="CT95">
        <v>0</v>
      </c>
      <c r="CU95">
        <v>0</v>
      </c>
      <c r="CV95">
        <v>0</v>
      </c>
      <c r="CW95">
        <v>2.4882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79.424115999999998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255.96</v>
      </c>
      <c r="L96">
        <v>0</v>
      </c>
      <c r="M96">
        <v>47.195999999999998</v>
      </c>
      <c r="N96">
        <v>120.65625</v>
      </c>
      <c r="O96">
        <v>126.47812500000001</v>
      </c>
      <c r="P96">
        <v>125.587</v>
      </c>
      <c r="Q96">
        <v>0</v>
      </c>
      <c r="R96">
        <v>18.878699999999998</v>
      </c>
      <c r="S96">
        <v>21.728100000000001</v>
      </c>
      <c r="T96">
        <v>0</v>
      </c>
      <c r="U96">
        <v>348.97500000000002</v>
      </c>
      <c r="V96">
        <v>13.531682999999999</v>
      </c>
      <c r="W96">
        <v>46.399079999999998</v>
      </c>
      <c r="X96">
        <v>147.26089999999999</v>
      </c>
      <c r="Y96">
        <v>0</v>
      </c>
      <c r="Z96">
        <v>6.5537999999999998</v>
      </c>
      <c r="AA96">
        <v>0</v>
      </c>
      <c r="AB96">
        <v>0</v>
      </c>
      <c r="AC96">
        <v>0</v>
      </c>
      <c r="AD96">
        <v>9.3218999999999994</v>
      </c>
      <c r="AE96">
        <v>31.512</v>
      </c>
      <c r="AF96">
        <v>9.0630000000000006</v>
      </c>
      <c r="AG96">
        <v>42.822000000000003</v>
      </c>
      <c r="AH96">
        <v>0</v>
      </c>
      <c r="AI96">
        <v>0</v>
      </c>
      <c r="AJ96">
        <v>0</v>
      </c>
      <c r="AK96">
        <v>53.129100000000001</v>
      </c>
      <c r="AL96">
        <v>11.62</v>
      </c>
      <c r="AM96">
        <v>0</v>
      </c>
      <c r="AN96">
        <v>0</v>
      </c>
      <c r="AO96">
        <v>5.5860000000000003</v>
      </c>
      <c r="AP96">
        <v>5.7645</v>
      </c>
      <c r="AQ96">
        <v>0</v>
      </c>
      <c r="AR96">
        <v>16.559999999999999</v>
      </c>
      <c r="AS96">
        <v>15.87336</v>
      </c>
      <c r="AT96">
        <v>14.9968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79.424115999999998</v>
      </c>
      <c r="BA96">
        <f t="shared" si="4"/>
        <v>1574.8774139999994</v>
      </c>
      <c r="BB96">
        <v>93</v>
      </c>
      <c r="BD96">
        <v>6.48</v>
      </c>
      <c r="BE96">
        <v>1.92</v>
      </c>
      <c r="BF96">
        <v>2.25</v>
      </c>
      <c r="BG96">
        <v>1.79</v>
      </c>
      <c r="BH96">
        <v>6.3</v>
      </c>
      <c r="BI96">
        <v>0.88</v>
      </c>
      <c r="BJ96">
        <v>1.01</v>
      </c>
      <c r="BK96">
        <v>1.96</v>
      </c>
      <c r="BL96">
        <v>0</v>
      </c>
      <c r="BM96">
        <v>0.18</v>
      </c>
      <c r="BN96">
        <v>3.52</v>
      </c>
      <c r="BO96">
        <v>1.89</v>
      </c>
      <c r="BP96">
        <v>0.26</v>
      </c>
      <c r="BQ96">
        <v>2</v>
      </c>
      <c r="BR96">
        <v>2.1800000000000002</v>
      </c>
      <c r="BS96">
        <v>1.63</v>
      </c>
      <c r="BT96">
        <v>2.8932340000000001</v>
      </c>
      <c r="BU96">
        <v>1.3481259999999999</v>
      </c>
      <c r="BV96">
        <v>1.9795</v>
      </c>
      <c r="BW96">
        <v>1.9268540000000001</v>
      </c>
      <c r="BX96">
        <v>1.943438</v>
      </c>
      <c r="BY96">
        <v>2.69625</v>
      </c>
      <c r="BZ96">
        <v>1.333745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3.55905</v>
      </c>
      <c r="CK96">
        <v>1.849688</v>
      </c>
      <c r="CL96">
        <v>1.339218</v>
      </c>
      <c r="CM96">
        <v>3.5355379999999998</v>
      </c>
      <c r="CN96">
        <v>3.55905</v>
      </c>
      <c r="CO96">
        <v>4.3140000000000001</v>
      </c>
      <c r="CP96">
        <v>4.2765000000000004</v>
      </c>
      <c r="CQ96">
        <v>3.55905</v>
      </c>
      <c r="CR96">
        <v>0.32389499999999999</v>
      </c>
      <c r="CS96">
        <v>2.24878</v>
      </c>
      <c r="CT96">
        <v>0</v>
      </c>
      <c r="CU96">
        <v>0</v>
      </c>
      <c r="CV96">
        <v>0</v>
      </c>
      <c r="CW96">
        <v>2.4882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79.424115999999998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255.96</v>
      </c>
      <c r="L97">
        <v>0</v>
      </c>
      <c r="M97">
        <v>47.195999999999998</v>
      </c>
      <c r="N97">
        <v>120.65625</v>
      </c>
      <c r="O97">
        <v>126.47812500000001</v>
      </c>
      <c r="P97">
        <v>125.587</v>
      </c>
      <c r="Q97">
        <v>0</v>
      </c>
      <c r="R97">
        <v>18.878699999999998</v>
      </c>
      <c r="S97">
        <v>21.728100000000001</v>
      </c>
      <c r="T97">
        <v>0</v>
      </c>
      <c r="U97">
        <v>348.97500000000002</v>
      </c>
      <c r="V97">
        <v>13.531682999999999</v>
      </c>
      <c r="W97">
        <v>46.399079999999998</v>
      </c>
      <c r="X97">
        <v>147.26089999999999</v>
      </c>
      <c r="Y97">
        <v>0</v>
      </c>
      <c r="Z97">
        <v>6.5537999999999998</v>
      </c>
      <c r="AA97">
        <v>0</v>
      </c>
      <c r="AB97">
        <v>0</v>
      </c>
      <c r="AC97">
        <v>0</v>
      </c>
      <c r="AD97">
        <v>9.3218999999999994</v>
      </c>
      <c r="AE97">
        <v>31.512</v>
      </c>
      <c r="AF97">
        <v>9.0630000000000006</v>
      </c>
      <c r="AG97">
        <v>42.822000000000003</v>
      </c>
      <c r="AH97">
        <v>0</v>
      </c>
      <c r="AI97">
        <v>0</v>
      </c>
      <c r="AJ97">
        <v>0</v>
      </c>
      <c r="AK97">
        <v>53.129100000000001</v>
      </c>
      <c r="AL97">
        <v>11.62</v>
      </c>
      <c r="AM97">
        <v>0</v>
      </c>
      <c r="AN97">
        <v>0</v>
      </c>
      <c r="AO97">
        <v>5.5860000000000003</v>
      </c>
      <c r="AP97">
        <v>5.7645</v>
      </c>
      <c r="AQ97">
        <v>0</v>
      </c>
      <c r="AR97">
        <v>16.559999999999999</v>
      </c>
      <c r="AS97">
        <v>15.87336</v>
      </c>
      <c r="AT97">
        <v>14.374041999999999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79.424115999999998</v>
      </c>
      <c r="BA97">
        <f t="shared" si="4"/>
        <v>1574.2546559999994</v>
      </c>
      <c r="BB97">
        <v>94</v>
      </c>
      <c r="BD97">
        <v>6.48</v>
      </c>
      <c r="BE97">
        <v>1.92</v>
      </c>
      <c r="BF97">
        <v>2.25</v>
      </c>
      <c r="BG97">
        <v>1.79</v>
      </c>
      <c r="BH97">
        <v>6.3</v>
      </c>
      <c r="BI97">
        <v>0.88</v>
      </c>
      <c r="BJ97">
        <v>1.01</v>
      </c>
      <c r="BK97">
        <v>1.96</v>
      </c>
      <c r="BL97">
        <v>0</v>
      </c>
      <c r="BM97">
        <v>0.18</v>
      </c>
      <c r="BN97">
        <v>3.52</v>
      </c>
      <c r="BO97">
        <v>1.89</v>
      </c>
      <c r="BP97">
        <v>0.26</v>
      </c>
      <c r="BQ97">
        <v>2</v>
      </c>
      <c r="BR97">
        <v>2.1800000000000002</v>
      </c>
      <c r="BS97">
        <v>1.63</v>
      </c>
      <c r="BT97">
        <v>2.8932340000000001</v>
      </c>
      <c r="BU97">
        <v>1.3481259999999999</v>
      </c>
      <c r="BV97">
        <v>1.9795</v>
      </c>
      <c r="BW97">
        <v>1.9268540000000001</v>
      </c>
      <c r="BX97">
        <v>1.943438</v>
      </c>
      <c r="BY97">
        <v>2.69625</v>
      </c>
      <c r="BZ97">
        <v>1.333745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3.55905</v>
      </c>
      <c r="CK97">
        <v>1.849688</v>
      </c>
      <c r="CL97">
        <v>1.339218</v>
      </c>
      <c r="CM97">
        <v>3.5355379999999998</v>
      </c>
      <c r="CN97">
        <v>3.55905</v>
      </c>
      <c r="CO97">
        <v>4.3140000000000001</v>
      </c>
      <c r="CP97">
        <v>4.2765000000000004</v>
      </c>
      <c r="CQ97">
        <v>3.55905</v>
      </c>
      <c r="CR97">
        <v>0.32389499999999999</v>
      </c>
      <c r="CS97">
        <v>2.24878</v>
      </c>
      <c r="CT97">
        <v>0</v>
      </c>
      <c r="CU97">
        <v>0</v>
      </c>
      <c r="CV97">
        <v>0</v>
      </c>
      <c r="CW97">
        <v>2.4882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79.424115999999998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255.96</v>
      </c>
      <c r="L98">
        <v>0</v>
      </c>
      <c r="M98">
        <v>47.195999999999998</v>
      </c>
      <c r="N98">
        <v>120.65625</v>
      </c>
      <c r="O98">
        <v>126.47812500000001</v>
      </c>
      <c r="P98">
        <v>125.587</v>
      </c>
      <c r="Q98">
        <v>0</v>
      </c>
      <c r="R98">
        <v>18.878699999999998</v>
      </c>
      <c r="S98">
        <v>21.728100000000001</v>
      </c>
      <c r="T98">
        <v>0</v>
      </c>
      <c r="U98">
        <v>348.97500000000002</v>
      </c>
      <c r="V98">
        <v>13.531682999999999</v>
      </c>
      <c r="W98">
        <v>46.399079999999998</v>
      </c>
      <c r="X98">
        <v>147.26089999999999</v>
      </c>
      <c r="Y98">
        <v>0</v>
      </c>
      <c r="Z98">
        <v>6.5537999999999998</v>
      </c>
      <c r="AA98">
        <v>0</v>
      </c>
      <c r="AB98">
        <v>0</v>
      </c>
      <c r="AC98">
        <v>0</v>
      </c>
      <c r="AD98">
        <v>9.3218999999999994</v>
      </c>
      <c r="AE98">
        <v>31.512</v>
      </c>
      <c r="AF98">
        <v>9.0630000000000006</v>
      </c>
      <c r="AG98">
        <v>42.822000000000003</v>
      </c>
      <c r="AH98">
        <v>0</v>
      </c>
      <c r="AI98">
        <v>0</v>
      </c>
      <c r="AJ98">
        <v>0</v>
      </c>
      <c r="AK98">
        <v>53.129100000000001</v>
      </c>
      <c r="AL98">
        <v>11.62</v>
      </c>
      <c r="AM98">
        <v>0</v>
      </c>
      <c r="AN98">
        <v>0</v>
      </c>
      <c r="AO98">
        <v>5.5860000000000003</v>
      </c>
      <c r="AP98">
        <v>5.7645</v>
      </c>
      <c r="AQ98">
        <v>0</v>
      </c>
      <c r="AR98">
        <v>16.559999999999999</v>
      </c>
      <c r="AS98">
        <v>15.87336</v>
      </c>
      <c r="AT98">
        <v>14.9968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79.424115999999998</v>
      </c>
      <c r="BA98">
        <f t="shared" si="4"/>
        <v>1574.8774139999994</v>
      </c>
      <c r="BB98">
        <v>95</v>
      </c>
      <c r="BD98">
        <v>6.48</v>
      </c>
      <c r="BE98">
        <v>1.92</v>
      </c>
      <c r="BF98">
        <v>2.25</v>
      </c>
      <c r="BG98">
        <v>1.79</v>
      </c>
      <c r="BH98">
        <v>6.3</v>
      </c>
      <c r="BI98">
        <v>0.88</v>
      </c>
      <c r="BJ98">
        <v>1.01</v>
      </c>
      <c r="BK98">
        <v>1.96</v>
      </c>
      <c r="BL98">
        <v>0</v>
      </c>
      <c r="BM98">
        <v>0.18</v>
      </c>
      <c r="BN98">
        <v>3.52</v>
      </c>
      <c r="BO98">
        <v>1.89</v>
      </c>
      <c r="BP98">
        <v>0.26</v>
      </c>
      <c r="BQ98">
        <v>2</v>
      </c>
      <c r="BR98">
        <v>2.1800000000000002</v>
      </c>
      <c r="BS98">
        <v>1.63</v>
      </c>
      <c r="BT98">
        <v>2.8932340000000001</v>
      </c>
      <c r="BU98">
        <v>1.3481259999999999</v>
      </c>
      <c r="BV98">
        <v>1.9795</v>
      </c>
      <c r="BW98">
        <v>1.9268540000000001</v>
      </c>
      <c r="BX98">
        <v>1.943438</v>
      </c>
      <c r="BY98">
        <v>2.69625</v>
      </c>
      <c r="BZ98">
        <v>1.333745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3.55905</v>
      </c>
      <c r="CK98">
        <v>1.849688</v>
      </c>
      <c r="CL98">
        <v>1.339218</v>
      </c>
      <c r="CM98">
        <v>3.5355379999999998</v>
      </c>
      <c r="CN98">
        <v>3.55905</v>
      </c>
      <c r="CO98">
        <v>4.3140000000000001</v>
      </c>
      <c r="CP98">
        <v>4.2765000000000004</v>
      </c>
      <c r="CQ98">
        <v>3.55905</v>
      </c>
      <c r="CR98">
        <v>0.32389499999999999</v>
      </c>
      <c r="CS98">
        <v>2.24878</v>
      </c>
      <c r="CT98">
        <v>0</v>
      </c>
      <c r="CU98">
        <v>0</v>
      </c>
      <c r="CV98">
        <v>0</v>
      </c>
      <c r="CW98">
        <v>2.4882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79.424115999999998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7.0482396000000014</v>
      </c>
      <c r="L99">
        <f t="shared" si="6"/>
        <v>0</v>
      </c>
      <c r="M99">
        <f t="shared" si="6"/>
        <v>1.1327039999999986</v>
      </c>
      <c r="N99">
        <f t="shared" si="6"/>
        <v>2.89575</v>
      </c>
      <c r="O99">
        <f t="shared" si="6"/>
        <v>3.035474999999995</v>
      </c>
      <c r="P99">
        <f t="shared" si="6"/>
        <v>2.9777287999999937</v>
      </c>
      <c r="Q99">
        <f t="shared" si="6"/>
        <v>0</v>
      </c>
      <c r="R99">
        <f t="shared" si="6"/>
        <v>0.43530694174999968</v>
      </c>
      <c r="S99">
        <f t="shared" si="6"/>
        <v>0.52405857975000003</v>
      </c>
      <c r="T99">
        <f t="shared" si="6"/>
        <v>0</v>
      </c>
      <c r="U99">
        <f t="shared" si="6"/>
        <v>8.1826874999999859</v>
      </c>
      <c r="V99">
        <f t="shared" si="6"/>
        <v>0.27608995225000021</v>
      </c>
      <c r="W99">
        <f t="shared" si="6"/>
        <v>1.0559792000000012</v>
      </c>
      <c r="X99">
        <f t="shared" si="6"/>
        <v>3.4697258639999955</v>
      </c>
      <c r="Y99">
        <f t="shared" si="6"/>
        <v>0</v>
      </c>
      <c r="Z99">
        <f t="shared" si="6"/>
        <v>0.12050555000000009</v>
      </c>
      <c r="AA99">
        <f t="shared" si="6"/>
        <v>0.15798814999999999</v>
      </c>
      <c r="AB99">
        <f t="shared" si="6"/>
        <v>0.21948770000000006</v>
      </c>
      <c r="AC99">
        <f t="shared" si="6"/>
        <v>0.17340466325000006</v>
      </c>
      <c r="AD99">
        <f t="shared" si="6"/>
        <v>0.27563777500000042</v>
      </c>
      <c r="AE99">
        <f t="shared" si="6"/>
        <v>0.46777200599999968</v>
      </c>
      <c r="AF99">
        <f t="shared" si="6"/>
        <v>0.18730199999999986</v>
      </c>
      <c r="AG99">
        <f t="shared" si="6"/>
        <v>1.0277280000000022</v>
      </c>
      <c r="AH99">
        <f t="shared" si="6"/>
        <v>0.96700000000000041</v>
      </c>
      <c r="AI99">
        <f t="shared" si="6"/>
        <v>0.10391424999999999</v>
      </c>
      <c r="AJ99">
        <f t="shared" si="6"/>
        <v>0</v>
      </c>
      <c r="AK99">
        <f t="shared" si="6"/>
        <v>1.2750984000000019</v>
      </c>
      <c r="AL99">
        <f t="shared" si="6"/>
        <v>0.51127999999999951</v>
      </c>
      <c r="AM99">
        <f t="shared" si="6"/>
        <v>8.1826360000000001E-2</v>
      </c>
      <c r="AN99">
        <f t="shared" si="6"/>
        <v>1.2046600000000005E-2</v>
      </c>
      <c r="AO99">
        <f t="shared" si="6"/>
        <v>0.13321140000000001</v>
      </c>
      <c r="AP99">
        <f t="shared" si="6"/>
        <v>0.16652999999999973</v>
      </c>
      <c r="AQ99">
        <f t="shared" si="6"/>
        <v>0.36399999999999999</v>
      </c>
      <c r="AR99">
        <f t="shared" si="6"/>
        <v>0.49183199999999916</v>
      </c>
      <c r="AS99">
        <f t="shared" si="6"/>
        <v>0.41660844000000075</v>
      </c>
      <c r="AT99">
        <f t="shared" si="6"/>
        <v>0.34578035349999947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1.9137989100000004</v>
      </c>
      <c r="BA99">
        <f t="shared" si="4"/>
        <v>40.446497995499975</v>
      </c>
      <c r="BD99">
        <f t="shared" ref="BD99:DJ99" si="7">SUM(BD3:BD98)/4000</f>
        <v>0.15552000000000021</v>
      </c>
      <c r="BE99">
        <f t="shared" si="7"/>
        <v>4.6079999999999934E-2</v>
      </c>
      <c r="BF99">
        <f t="shared" si="7"/>
        <v>5.3999999999999999E-2</v>
      </c>
      <c r="BG99">
        <f t="shared" si="7"/>
        <v>4.2959999999999998E-2</v>
      </c>
      <c r="BH99">
        <f t="shared" si="7"/>
        <v>0.1512</v>
      </c>
      <c r="BI99">
        <f t="shared" si="7"/>
        <v>2.2490000000000017E-2</v>
      </c>
      <c r="BJ99">
        <f t="shared" si="7"/>
        <v>1.5977499999999995E-2</v>
      </c>
      <c r="BK99">
        <f t="shared" si="7"/>
        <v>4.7040000000000012E-2</v>
      </c>
      <c r="BL99">
        <f t="shared" si="7"/>
        <v>0</v>
      </c>
      <c r="BM99">
        <f t="shared" si="7"/>
        <v>4.3349999999999951E-3</v>
      </c>
      <c r="BN99">
        <f t="shared" si="7"/>
        <v>8.4479999999999972E-2</v>
      </c>
      <c r="BO99">
        <f t="shared" si="7"/>
        <v>4.5359999999999907E-2</v>
      </c>
      <c r="BP99">
        <f t="shared" si="7"/>
        <v>6.2400000000000112E-3</v>
      </c>
      <c r="BQ99">
        <f t="shared" si="7"/>
        <v>4.8000000000000001E-2</v>
      </c>
      <c r="BR99">
        <f t="shared" si="7"/>
        <v>5.2320000000000116E-2</v>
      </c>
      <c r="BS99">
        <f t="shared" si="7"/>
        <v>3.9119999999999946E-2</v>
      </c>
      <c r="BT99">
        <f t="shared" si="7"/>
        <v>6.9437616000000119E-2</v>
      </c>
      <c r="BU99">
        <f t="shared" si="7"/>
        <v>3.2355019999999943E-2</v>
      </c>
      <c r="BV99">
        <f t="shared" si="7"/>
        <v>4.7508000000000029E-2</v>
      </c>
      <c r="BW99">
        <f t="shared" si="7"/>
        <v>4.6244495999999975E-2</v>
      </c>
      <c r="BX99">
        <f t="shared" si="7"/>
        <v>4.66425119999999E-2</v>
      </c>
      <c r="BY99">
        <f t="shared" si="7"/>
        <v>6.4709999999999948E-2</v>
      </c>
      <c r="BZ99">
        <f t="shared" si="7"/>
        <v>3.2009879999999921E-2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8.5417200000000193E-2</v>
      </c>
      <c r="CK99">
        <f t="shared" si="7"/>
        <v>4.4392511999999912E-2</v>
      </c>
      <c r="CL99">
        <f t="shared" si="7"/>
        <v>3.214123200000004E-2</v>
      </c>
      <c r="CM99">
        <f t="shared" si="7"/>
        <v>8.4852911999999892E-2</v>
      </c>
      <c r="CN99">
        <f t="shared" si="7"/>
        <v>8.5417200000000193E-2</v>
      </c>
      <c r="CO99">
        <f t="shared" si="7"/>
        <v>0.10353600000000011</v>
      </c>
      <c r="CP99">
        <f t="shared" si="7"/>
        <v>0.10263599999999998</v>
      </c>
      <c r="CQ99">
        <f t="shared" si="7"/>
        <v>8.5417200000000193E-2</v>
      </c>
      <c r="CR99">
        <f t="shared" si="7"/>
        <v>7.7734800000000045E-3</v>
      </c>
      <c r="CS99">
        <f t="shared" si="7"/>
        <v>5.3970720000000069E-2</v>
      </c>
      <c r="CT99">
        <f t="shared" si="7"/>
        <v>3.6669300000000001E-3</v>
      </c>
      <c r="CU99">
        <f t="shared" si="7"/>
        <v>5.5999999999999999E-3</v>
      </c>
      <c r="CV99">
        <f t="shared" si="7"/>
        <v>5.2307000000000031E-3</v>
      </c>
      <c r="CW99">
        <f t="shared" si="7"/>
        <v>5.9716800000000105E-2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1.9137989100000004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</row>
    <row r="102" spans="1:11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BO3" activePane="bottomRight" state="frozen"/>
      <selection sqref="A1:D35"/>
      <selection pane="topRight" sqref="A1:D35"/>
      <selection pane="bottomLeft" sqref="A1:D35"/>
      <selection pane="bottomRight" activeCell="BZ3" sqref="BZ3:BZ98"/>
    </sheetView>
  </sheetViews>
  <sheetFormatPr defaultRowHeight="15"/>
  <cols>
    <col min="1" max="1" width="12" customWidth="1"/>
    <col min="48" max="48" width="10.7109375" customWidth="1"/>
    <col min="49" max="49" width="10.5703125" customWidth="1"/>
    <col min="50" max="50" width="10.7109375" customWidth="1"/>
  </cols>
  <sheetData>
    <row r="1" spans="1:11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19" t="s">
        <v>142</v>
      </c>
      <c r="BD1" t="s">
        <v>434</v>
      </c>
      <c r="BE1" t="s">
        <v>435</v>
      </c>
      <c r="BF1" t="s">
        <v>427</v>
      </c>
      <c r="BG1" t="s">
        <v>429</v>
      </c>
      <c r="BH1" t="s">
        <v>423</v>
      </c>
      <c r="BI1" t="s">
        <v>431</v>
      </c>
      <c r="BJ1" t="s">
        <v>430</v>
      </c>
      <c r="BK1" t="s">
        <v>437</v>
      </c>
      <c r="BL1" t="s">
        <v>425</v>
      </c>
      <c r="BM1" t="s">
        <v>438</v>
      </c>
      <c r="BN1" t="s">
        <v>428</v>
      </c>
      <c r="BO1" t="s">
        <v>424</v>
      </c>
      <c r="BP1" t="s">
        <v>433</v>
      </c>
      <c r="BQ1" t="s">
        <v>426</v>
      </c>
      <c r="BR1" t="s">
        <v>436</v>
      </c>
      <c r="BS1" t="s">
        <v>432</v>
      </c>
      <c r="BT1" t="s">
        <v>468</v>
      </c>
      <c r="BU1" t="s">
        <v>469</v>
      </c>
      <c r="BV1" t="s">
        <v>479</v>
      </c>
      <c r="BW1" t="s">
        <v>480</v>
      </c>
      <c r="BX1" t="s">
        <v>481</v>
      </c>
      <c r="BY1" t="s">
        <v>482</v>
      </c>
      <c r="BZ1" t="s">
        <v>483</v>
      </c>
      <c r="CA1" t="s">
        <v>460</v>
      </c>
      <c r="CB1" t="s">
        <v>461</v>
      </c>
      <c r="CC1" t="s">
        <v>462</v>
      </c>
      <c r="CD1" t="s">
        <v>463</v>
      </c>
      <c r="CE1" t="s">
        <v>464</v>
      </c>
      <c r="CF1" t="s">
        <v>455</v>
      </c>
      <c r="CG1" t="s">
        <v>456</v>
      </c>
      <c r="CH1" t="s">
        <v>457</v>
      </c>
      <c r="CI1" t="s">
        <v>458</v>
      </c>
      <c r="CJ1" t="s">
        <v>474</v>
      </c>
      <c r="CK1" t="s">
        <v>475</v>
      </c>
      <c r="CL1" t="s">
        <v>471</v>
      </c>
      <c r="CM1" t="s">
        <v>472</v>
      </c>
      <c r="CN1" t="s">
        <v>476</v>
      </c>
      <c r="CO1" t="s">
        <v>454</v>
      </c>
      <c r="CP1" t="s">
        <v>470</v>
      </c>
      <c r="CQ1" t="s">
        <v>465</v>
      </c>
      <c r="CR1" t="s">
        <v>459</v>
      </c>
      <c r="CS1" t="s">
        <v>478</v>
      </c>
      <c r="CT1" t="s">
        <v>466</v>
      </c>
      <c r="CU1" t="s">
        <v>467</v>
      </c>
      <c r="CV1" t="s">
        <v>473</v>
      </c>
      <c r="CW1" t="s">
        <v>477</v>
      </c>
      <c r="DJ1" t="s">
        <v>439</v>
      </c>
    </row>
    <row r="2" spans="1:114" ht="30">
      <c r="A2" s="219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8" t="s">
        <v>43</v>
      </c>
      <c r="AT2" s="208" t="s">
        <v>368</v>
      </c>
      <c r="AU2" s="169"/>
      <c r="AV2" s="208" t="s">
        <v>375</v>
      </c>
      <c r="AW2" s="208" t="s">
        <v>376</v>
      </c>
      <c r="AX2" s="208" t="s">
        <v>377</v>
      </c>
      <c r="AY2" s="169"/>
      <c r="AZ2" s="196"/>
      <c r="BA2" s="219"/>
      <c r="BD2" t="s">
        <v>434</v>
      </c>
      <c r="BE2" t="s">
        <v>435</v>
      </c>
      <c r="BF2" t="s">
        <v>427</v>
      </c>
      <c r="BG2" t="s">
        <v>429</v>
      </c>
      <c r="BH2" t="s">
        <v>423</v>
      </c>
      <c r="BI2" t="s">
        <v>431</v>
      </c>
      <c r="BJ2" t="s">
        <v>430</v>
      </c>
      <c r="BK2" t="s">
        <v>437</v>
      </c>
      <c r="BL2" t="s">
        <v>425</v>
      </c>
      <c r="BM2" t="s">
        <v>438</v>
      </c>
      <c r="BN2" t="s">
        <v>428</v>
      </c>
      <c r="BO2" t="s">
        <v>424</v>
      </c>
      <c r="BP2" t="s">
        <v>433</v>
      </c>
      <c r="BQ2" t="s">
        <v>426</v>
      </c>
      <c r="BR2" t="s">
        <v>436</v>
      </c>
      <c r="BS2" t="s">
        <v>432</v>
      </c>
      <c r="BT2" t="s">
        <v>468</v>
      </c>
      <c r="BU2" t="s">
        <v>469</v>
      </c>
      <c r="BV2" t="s">
        <v>479</v>
      </c>
      <c r="BW2" t="s">
        <v>480</v>
      </c>
      <c r="BX2" t="s">
        <v>481</v>
      </c>
      <c r="BY2" t="s">
        <v>482</v>
      </c>
      <c r="BZ2" t="s">
        <v>483</v>
      </c>
      <c r="CA2" t="s">
        <v>460</v>
      </c>
      <c r="CB2" t="s">
        <v>461</v>
      </c>
      <c r="CC2" t="s">
        <v>462</v>
      </c>
      <c r="CD2" t="s">
        <v>463</v>
      </c>
      <c r="CE2" t="s">
        <v>464</v>
      </c>
      <c r="CF2" t="s">
        <v>455</v>
      </c>
      <c r="CG2" t="s">
        <v>456</v>
      </c>
      <c r="CH2" t="s">
        <v>457</v>
      </c>
      <c r="CI2" t="s">
        <v>458</v>
      </c>
      <c r="CJ2" t="s">
        <v>474</v>
      </c>
      <c r="CK2" t="s">
        <v>475</v>
      </c>
      <c r="CL2" t="s">
        <v>471</v>
      </c>
      <c r="CM2" t="s">
        <v>472</v>
      </c>
      <c r="CN2" t="s">
        <v>476</v>
      </c>
      <c r="CO2" t="s">
        <v>454</v>
      </c>
      <c r="CP2" t="s">
        <v>470</v>
      </c>
      <c r="CQ2" t="s">
        <v>465</v>
      </c>
      <c r="CR2" t="s">
        <v>459</v>
      </c>
      <c r="CS2" t="s">
        <v>478</v>
      </c>
      <c r="CT2" t="s">
        <v>466</v>
      </c>
      <c r="CU2" t="s">
        <v>467</v>
      </c>
      <c r="CV2" t="s">
        <v>473</v>
      </c>
      <c r="CW2" t="s">
        <v>477</v>
      </c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285.089584</v>
      </c>
      <c r="L3">
        <v>0</v>
      </c>
      <c r="M3">
        <v>45.430869999999999</v>
      </c>
      <c r="N3">
        <v>116.14370599999999</v>
      </c>
      <c r="O3">
        <v>121.747843</v>
      </c>
      <c r="P3">
        <v>120.890046</v>
      </c>
      <c r="Q3">
        <v>0</v>
      </c>
      <c r="R3">
        <v>14.140787</v>
      </c>
      <c r="S3">
        <v>17.595268999999998</v>
      </c>
      <c r="T3">
        <v>0</v>
      </c>
      <c r="U3">
        <v>265.31662499999999</v>
      </c>
      <c r="V3">
        <v>14.026702</v>
      </c>
      <c r="W3">
        <v>44.663753999999997</v>
      </c>
      <c r="X3">
        <v>141.753342</v>
      </c>
      <c r="Y3">
        <v>0</v>
      </c>
      <c r="Z3">
        <v>6.3086880000000001</v>
      </c>
      <c r="AA3">
        <v>0</v>
      </c>
      <c r="AB3">
        <v>0</v>
      </c>
      <c r="AC3">
        <v>0</v>
      </c>
      <c r="AD3">
        <v>8.0629299999999997</v>
      </c>
      <c r="AE3">
        <v>13.902832</v>
      </c>
      <c r="AF3">
        <v>8.7240439999999992</v>
      </c>
      <c r="AG3">
        <v>41.220457000000003</v>
      </c>
      <c r="AH3">
        <v>0</v>
      </c>
      <c r="AI3">
        <v>0</v>
      </c>
      <c r="AJ3">
        <v>0</v>
      </c>
      <c r="AK3">
        <v>51.142071999999999</v>
      </c>
      <c r="AL3">
        <v>11.185411999999999</v>
      </c>
      <c r="AM3">
        <v>0</v>
      </c>
      <c r="AN3">
        <v>0.57980299999999996</v>
      </c>
      <c r="AO3">
        <v>6.7355049999999999</v>
      </c>
      <c r="AP3">
        <v>11.097815000000001</v>
      </c>
      <c r="AQ3">
        <v>0</v>
      </c>
      <c r="AR3">
        <v>15.940656000000001</v>
      </c>
      <c r="AS3">
        <v>23.696477999999999</v>
      </c>
      <c r="AT3">
        <v>12.373645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75.95317</v>
      </c>
      <c r="BA3">
        <f>SUM(B3:AZ3)</f>
        <v>1473.7220350000005</v>
      </c>
      <c r="BD3">
        <v>6.24</v>
      </c>
      <c r="BE3">
        <v>1.85</v>
      </c>
      <c r="BF3">
        <v>2.17</v>
      </c>
      <c r="BG3">
        <v>1.72</v>
      </c>
      <c r="BH3">
        <v>6.06</v>
      </c>
      <c r="BI3">
        <v>0.92</v>
      </c>
      <c r="BJ3">
        <v>0.47</v>
      </c>
      <c r="BK3">
        <v>1.89</v>
      </c>
      <c r="BL3">
        <v>0</v>
      </c>
      <c r="BM3">
        <v>0.17</v>
      </c>
      <c r="BN3">
        <v>3.39</v>
      </c>
      <c r="BO3">
        <v>1.82</v>
      </c>
      <c r="BP3">
        <v>0.25</v>
      </c>
      <c r="BQ3">
        <v>1.93</v>
      </c>
      <c r="BR3">
        <v>2.1</v>
      </c>
      <c r="BS3">
        <v>1.57</v>
      </c>
      <c r="BT3">
        <v>2.7850269999999999</v>
      </c>
      <c r="BU3">
        <v>1.297706</v>
      </c>
      <c r="BV3">
        <v>1.905467</v>
      </c>
      <c r="BW3">
        <v>1.8547899999999999</v>
      </c>
      <c r="BX3">
        <v>1.8707530000000001</v>
      </c>
      <c r="BY3">
        <v>2.5954100000000002</v>
      </c>
      <c r="BZ3">
        <v>1.283863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3.425942</v>
      </c>
      <c r="CK3">
        <v>1.78051</v>
      </c>
      <c r="CL3">
        <v>1.289131</v>
      </c>
      <c r="CM3">
        <v>3.4033090000000001</v>
      </c>
      <c r="CN3">
        <v>3.425942</v>
      </c>
      <c r="CO3">
        <v>4.1526560000000003</v>
      </c>
      <c r="CP3">
        <v>4.1165589999999996</v>
      </c>
      <c r="CQ3">
        <v>3.425942</v>
      </c>
      <c r="CR3">
        <v>0.31178099999999997</v>
      </c>
      <c r="CS3">
        <v>2.164676</v>
      </c>
      <c r="CT3">
        <v>0</v>
      </c>
      <c r="CU3">
        <v>0</v>
      </c>
      <c r="CV3">
        <v>0</v>
      </c>
      <c r="CW3">
        <v>2.3137059999999998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75.95317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285.089584</v>
      </c>
      <c r="L4">
        <v>0</v>
      </c>
      <c r="M4">
        <v>45.430869999999999</v>
      </c>
      <c r="N4">
        <v>116.14370599999999</v>
      </c>
      <c r="O4">
        <v>121.747843</v>
      </c>
      <c r="P4">
        <v>120.890046</v>
      </c>
      <c r="Q4">
        <v>0</v>
      </c>
      <c r="R4">
        <v>14.140787</v>
      </c>
      <c r="S4">
        <v>17.595268999999998</v>
      </c>
      <c r="T4">
        <v>0</v>
      </c>
      <c r="U4">
        <v>265.31662499999999</v>
      </c>
      <c r="V4">
        <v>14.026702</v>
      </c>
      <c r="W4">
        <v>44.663753999999997</v>
      </c>
      <c r="X4">
        <v>141.753342</v>
      </c>
      <c r="Y4">
        <v>0</v>
      </c>
      <c r="Z4">
        <v>6.3086880000000001</v>
      </c>
      <c r="AA4">
        <v>0</v>
      </c>
      <c r="AB4">
        <v>0</v>
      </c>
      <c r="AC4">
        <v>0</v>
      </c>
      <c r="AD4">
        <v>8.0629299999999997</v>
      </c>
      <c r="AE4">
        <v>13.902832</v>
      </c>
      <c r="AF4">
        <v>8.7240439999999992</v>
      </c>
      <c r="AG4">
        <v>41.220457000000003</v>
      </c>
      <c r="AH4">
        <v>0</v>
      </c>
      <c r="AI4">
        <v>0</v>
      </c>
      <c r="AJ4">
        <v>0</v>
      </c>
      <c r="AK4">
        <v>51.142071999999999</v>
      </c>
      <c r="AL4">
        <v>11.185411999999999</v>
      </c>
      <c r="AM4">
        <v>0</v>
      </c>
      <c r="AN4">
        <v>0.57980299999999996</v>
      </c>
      <c r="AO4">
        <v>6.7355049999999999</v>
      </c>
      <c r="AP4">
        <v>11.097815000000001</v>
      </c>
      <c r="AQ4">
        <v>0</v>
      </c>
      <c r="AR4">
        <v>15.940656000000001</v>
      </c>
      <c r="AS4">
        <v>23.696477999999999</v>
      </c>
      <c r="AT4">
        <v>12.373645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75.95317</v>
      </c>
      <c r="BA4">
        <f t="shared" ref="BA4:BA67" si="1">SUM(B4:AZ4)</f>
        <v>1473.7220350000005</v>
      </c>
      <c r="BD4">
        <v>6.24</v>
      </c>
      <c r="BE4">
        <v>1.85</v>
      </c>
      <c r="BF4">
        <v>2.17</v>
      </c>
      <c r="BG4">
        <v>1.72</v>
      </c>
      <c r="BH4">
        <v>6.06</v>
      </c>
      <c r="BI4">
        <v>0.92</v>
      </c>
      <c r="BJ4">
        <v>0.47</v>
      </c>
      <c r="BK4">
        <v>1.89</v>
      </c>
      <c r="BL4">
        <v>0</v>
      </c>
      <c r="BM4">
        <v>0.17</v>
      </c>
      <c r="BN4">
        <v>3.39</v>
      </c>
      <c r="BO4">
        <v>1.82</v>
      </c>
      <c r="BP4">
        <v>0.25</v>
      </c>
      <c r="BQ4">
        <v>1.93</v>
      </c>
      <c r="BR4">
        <v>2.1</v>
      </c>
      <c r="BS4">
        <v>1.57</v>
      </c>
      <c r="BT4">
        <v>2.7850269999999999</v>
      </c>
      <c r="BU4">
        <v>1.297706</v>
      </c>
      <c r="BV4">
        <v>1.905467</v>
      </c>
      <c r="BW4">
        <v>1.8547899999999999</v>
      </c>
      <c r="BX4">
        <v>1.8707530000000001</v>
      </c>
      <c r="BY4">
        <v>2.5954100000000002</v>
      </c>
      <c r="BZ4">
        <v>1.283863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3.425942</v>
      </c>
      <c r="CK4">
        <v>1.78051</v>
      </c>
      <c r="CL4">
        <v>1.289131</v>
      </c>
      <c r="CM4">
        <v>3.4033090000000001</v>
      </c>
      <c r="CN4">
        <v>3.425942</v>
      </c>
      <c r="CO4">
        <v>4.1526560000000003</v>
      </c>
      <c r="CP4">
        <v>4.1165589999999996</v>
      </c>
      <c r="CQ4">
        <v>3.425942</v>
      </c>
      <c r="CR4">
        <v>0.31178099999999997</v>
      </c>
      <c r="CS4">
        <v>2.164676</v>
      </c>
      <c r="CT4">
        <v>0</v>
      </c>
      <c r="CU4">
        <v>0</v>
      </c>
      <c r="CV4">
        <v>0</v>
      </c>
      <c r="CW4">
        <v>2.3137059999999998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75.95317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285.089584</v>
      </c>
      <c r="L5">
        <v>0</v>
      </c>
      <c r="M5">
        <v>45.430869999999999</v>
      </c>
      <c r="N5">
        <v>116.14370599999999</v>
      </c>
      <c r="O5">
        <v>121.747843</v>
      </c>
      <c r="P5">
        <v>120.890046</v>
      </c>
      <c r="Q5">
        <v>0</v>
      </c>
      <c r="R5">
        <v>14.140787</v>
      </c>
      <c r="S5">
        <v>17.595268999999998</v>
      </c>
      <c r="T5">
        <v>0</v>
      </c>
      <c r="U5">
        <v>265.31662499999999</v>
      </c>
      <c r="V5">
        <v>14.026702</v>
      </c>
      <c r="W5">
        <v>44.663753999999997</v>
      </c>
      <c r="X5">
        <v>141.753342</v>
      </c>
      <c r="Y5">
        <v>0</v>
      </c>
      <c r="Z5">
        <v>6.3086880000000001</v>
      </c>
      <c r="AA5">
        <v>0</v>
      </c>
      <c r="AB5">
        <v>0</v>
      </c>
      <c r="AC5">
        <v>0</v>
      </c>
      <c r="AD5">
        <v>8.0629299999999997</v>
      </c>
      <c r="AE5">
        <v>13.902832</v>
      </c>
      <c r="AF5">
        <v>8.7240439999999992</v>
      </c>
      <c r="AG5">
        <v>41.220457000000003</v>
      </c>
      <c r="AH5">
        <v>0</v>
      </c>
      <c r="AI5">
        <v>0</v>
      </c>
      <c r="AJ5">
        <v>0</v>
      </c>
      <c r="AK5">
        <v>51.142071999999999</v>
      </c>
      <c r="AL5">
        <v>11.185411999999999</v>
      </c>
      <c r="AM5">
        <v>0</v>
      </c>
      <c r="AN5">
        <v>0.57980299999999996</v>
      </c>
      <c r="AO5">
        <v>6.7355049999999999</v>
      </c>
      <c r="AP5">
        <v>11.097815000000001</v>
      </c>
      <c r="AQ5">
        <v>0</v>
      </c>
      <c r="AR5">
        <v>10.627103999999999</v>
      </c>
      <c r="AS5">
        <v>23.696477999999999</v>
      </c>
      <c r="AT5">
        <v>12.373645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75.95317</v>
      </c>
      <c r="BA5">
        <f t="shared" si="1"/>
        <v>1468.4084830000004</v>
      </c>
      <c r="BD5">
        <v>6.24</v>
      </c>
      <c r="BE5">
        <v>1.85</v>
      </c>
      <c r="BF5">
        <v>2.17</v>
      </c>
      <c r="BG5">
        <v>1.72</v>
      </c>
      <c r="BH5">
        <v>6.06</v>
      </c>
      <c r="BI5">
        <v>0.92</v>
      </c>
      <c r="BJ5">
        <v>0.47</v>
      </c>
      <c r="BK5">
        <v>1.89</v>
      </c>
      <c r="BL5">
        <v>0</v>
      </c>
      <c r="BM5">
        <v>0.17</v>
      </c>
      <c r="BN5">
        <v>3.39</v>
      </c>
      <c r="BO5">
        <v>1.82</v>
      </c>
      <c r="BP5">
        <v>0.25</v>
      </c>
      <c r="BQ5">
        <v>1.93</v>
      </c>
      <c r="BR5">
        <v>2.1</v>
      </c>
      <c r="BS5">
        <v>1.57</v>
      </c>
      <c r="BT5">
        <v>2.7850269999999999</v>
      </c>
      <c r="BU5">
        <v>1.297706</v>
      </c>
      <c r="BV5">
        <v>1.905467</v>
      </c>
      <c r="BW5">
        <v>1.8547899999999999</v>
      </c>
      <c r="BX5">
        <v>1.8707530000000001</v>
      </c>
      <c r="BY5">
        <v>2.5954100000000002</v>
      </c>
      <c r="BZ5">
        <v>1.283863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3.425942</v>
      </c>
      <c r="CK5">
        <v>1.78051</v>
      </c>
      <c r="CL5">
        <v>1.289131</v>
      </c>
      <c r="CM5">
        <v>3.4033090000000001</v>
      </c>
      <c r="CN5">
        <v>3.425942</v>
      </c>
      <c r="CO5">
        <v>4.1526560000000003</v>
      </c>
      <c r="CP5">
        <v>4.1165589999999996</v>
      </c>
      <c r="CQ5">
        <v>3.425942</v>
      </c>
      <c r="CR5">
        <v>0.31178099999999997</v>
      </c>
      <c r="CS5">
        <v>2.164676</v>
      </c>
      <c r="CT5">
        <v>0</v>
      </c>
      <c r="CU5">
        <v>0</v>
      </c>
      <c r="CV5">
        <v>0</v>
      </c>
      <c r="CW5">
        <v>2.3137059999999998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75.95317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285.089584</v>
      </c>
      <c r="L6">
        <v>0</v>
      </c>
      <c r="M6">
        <v>45.430869999999999</v>
      </c>
      <c r="N6">
        <v>116.14370599999999</v>
      </c>
      <c r="O6">
        <v>121.747843</v>
      </c>
      <c r="P6">
        <v>120.890046</v>
      </c>
      <c r="Q6">
        <v>0</v>
      </c>
      <c r="R6">
        <v>11.846526000000001</v>
      </c>
      <c r="S6">
        <v>13.835483</v>
      </c>
      <c r="T6">
        <v>0</v>
      </c>
      <c r="U6">
        <v>265.31662499999999</v>
      </c>
      <c r="V6">
        <v>14.026702</v>
      </c>
      <c r="W6">
        <v>35.774548000000003</v>
      </c>
      <c r="X6">
        <v>141.753342</v>
      </c>
      <c r="Y6">
        <v>0</v>
      </c>
      <c r="Z6">
        <v>6.3086880000000001</v>
      </c>
      <c r="AA6">
        <v>0</v>
      </c>
      <c r="AB6">
        <v>0</v>
      </c>
      <c r="AC6">
        <v>0</v>
      </c>
      <c r="AD6">
        <v>8.0629299999999997</v>
      </c>
      <c r="AE6">
        <v>13.902832</v>
      </c>
      <c r="AF6">
        <v>8.7240439999999992</v>
      </c>
      <c r="AG6">
        <v>41.220457000000003</v>
      </c>
      <c r="AH6">
        <v>0</v>
      </c>
      <c r="AI6">
        <v>0</v>
      </c>
      <c r="AJ6">
        <v>0</v>
      </c>
      <c r="AK6">
        <v>51.142071999999999</v>
      </c>
      <c r="AL6">
        <v>11.185411999999999</v>
      </c>
      <c r="AM6">
        <v>0</v>
      </c>
      <c r="AN6">
        <v>0.57980299999999996</v>
      </c>
      <c r="AO6">
        <v>6.7355049999999999</v>
      </c>
      <c r="AP6">
        <v>11.097815000000001</v>
      </c>
      <c r="AQ6">
        <v>0</v>
      </c>
      <c r="AR6">
        <v>10.627103999999999</v>
      </c>
      <c r="AS6">
        <v>23.696477999999999</v>
      </c>
      <c r="AT6">
        <v>12.373645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75.95317</v>
      </c>
      <c r="BA6">
        <f t="shared" si="1"/>
        <v>1453.4652300000002</v>
      </c>
      <c r="BD6">
        <v>6.24</v>
      </c>
      <c r="BE6">
        <v>1.85</v>
      </c>
      <c r="BF6">
        <v>2.17</v>
      </c>
      <c r="BG6">
        <v>1.72</v>
      </c>
      <c r="BH6">
        <v>6.06</v>
      </c>
      <c r="BI6">
        <v>0.92</v>
      </c>
      <c r="BJ6">
        <v>0.47</v>
      </c>
      <c r="BK6">
        <v>1.89</v>
      </c>
      <c r="BL6">
        <v>0</v>
      </c>
      <c r="BM6">
        <v>0.17</v>
      </c>
      <c r="BN6">
        <v>3.39</v>
      </c>
      <c r="BO6">
        <v>1.82</v>
      </c>
      <c r="BP6">
        <v>0.25</v>
      </c>
      <c r="BQ6">
        <v>1.93</v>
      </c>
      <c r="BR6">
        <v>2.1</v>
      </c>
      <c r="BS6">
        <v>1.57</v>
      </c>
      <c r="BT6">
        <v>2.7850269999999999</v>
      </c>
      <c r="BU6">
        <v>1.297706</v>
      </c>
      <c r="BV6">
        <v>1.905467</v>
      </c>
      <c r="BW6">
        <v>1.8547899999999999</v>
      </c>
      <c r="BX6">
        <v>1.8707530000000001</v>
      </c>
      <c r="BY6">
        <v>2.5954100000000002</v>
      </c>
      <c r="BZ6">
        <v>1.283863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3.425942</v>
      </c>
      <c r="CK6">
        <v>1.78051</v>
      </c>
      <c r="CL6">
        <v>1.289131</v>
      </c>
      <c r="CM6">
        <v>3.4033090000000001</v>
      </c>
      <c r="CN6">
        <v>3.425942</v>
      </c>
      <c r="CO6">
        <v>4.1526560000000003</v>
      </c>
      <c r="CP6">
        <v>4.1165589999999996</v>
      </c>
      <c r="CQ6">
        <v>3.425942</v>
      </c>
      <c r="CR6">
        <v>0.31178099999999997</v>
      </c>
      <c r="CS6">
        <v>2.164676</v>
      </c>
      <c r="CT6">
        <v>0</v>
      </c>
      <c r="CU6">
        <v>0</v>
      </c>
      <c r="CV6">
        <v>0</v>
      </c>
      <c r="CW6">
        <v>2.3137059999999998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75.95317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243.5378</v>
      </c>
      <c r="L7">
        <v>0</v>
      </c>
      <c r="M7">
        <v>45.430869999999999</v>
      </c>
      <c r="N7">
        <v>116.14370599999999</v>
      </c>
      <c r="O7">
        <v>121.747843</v>
      </c>
      <c r="P7">
        <v>120.890046</v>
      </c>
      <c r="Q7">
        <v>0</v>
      </c>
      <c r="R7">
        <v>11.846526000000001</v>
      </c>
      <c r="S7">
        <v>13.835483</v>
      </c>
      <c r="T7">
        <v>0</v>
      </c>
      <c r="U7">
        <v>270.73124999999999</v>
      </c>
      <c r="V7">
        <v>14.026702</v>
      </c>
      <c r="W7">
        <v>35.774548000000003</v>
      </c>
      <c r="X7">
        <v>141.753342</v>
      </c>
      <c r="Y7">
        <v>0</v>
      </c>
      <c r="Z7">
        <v>6.3086880000000001</v>
      </c>
      <c r="AA7">
        <v>0</v>
      </c>
      <c r="AB7">
        <v>0</v>
      </c>
      <c r="AC7">
        <v>0</v>
      </c>
      <c r="AD7">
        <v>8.0629299999999997</v>
      </c>
      <c r="AE7">
        <v>13.902832</v>
      </c>
      <c r="AF7">
        <v>8.7240439999999992</v>
      </c>
      <c r="AG7">
        <v>41.220457000000003</v>
      </c>
      <c r="AH7">
        <v>0</v>
      </c>
      <c r="AI7">
        <v>0</v>
      </c>
      <c r="AJ7">
        <v>0</v>
      </c>
      <c r="AK7">
        <v>51.142071999999999</v>
      </c>
      <c r="AL7">
        <v>11.185411999999999</v>
      </c>
      <c r="AM7">
        <v>0</v>
      </c>
      <c r="AN7">
        <v>0.57980299999999996</v>
      </c>
      <c r="AO7">
        <v>6.7355049999999999</v>
      </c>
      <c r="AP7">
        <v>11.097815000000001</v>
      </c>
      <c r="AQ7">
        <v>0</v>
      </c>
      <c r="AR7">
        <v>38.257573999999998</v>
      </c>
      <c r="AS7">
        <v>23.696477999999999</v>
      </c>
      <c r="AT7">
        <v>10.615228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75.95317</v>
      </c>
      <c r="BA7">
        <f t="shared" si="1"/>
        <v>1443.2001240000004</v>
      </c>
      <c r="BD7">
        <v>6.24</v>
      </c>
      <c r="BE7">
        <v>1.85</v>
      </c>
      <c r="BF7">
        <v>2.17</v>
      </c>
      <c r="BG7">
        <v>1.72</v>
      </c>
      <c r="BH7">
        <v>6.06</v>
      </c>
      <c r="BI7">
        <v>0.92</v>
      </c>
      <c r="BJ7">
        <v>0.47</v>
      </c>
      <c r="BK7">
        <v>1.89</v>
      </c>
      <c r="BL7">
        <v>0</v>
      </c>
      <c r="BM7">
        <v>0.17</v>
      </c>
      <c r="BN7">
        <v>3.39</v>
      </c>
      <c r="BO7">
        <v>1.82</v>
      </c>
      <c r="BP7">
        <v>0.25</v>
      </c>
      <c r="BQ7">
        <v>1.93</v>
      </c>
      <c r="BR7">
        <v>2.1</v>
      </c>
      <c r="BS7">
        <v>1.57</v>
      </c>
      <c r="BT7">
        <v>2.7850269999999999</v>
      </c>
      <c r="BU7">
        <v>1.297706</v>
      </c>
      <c r="BV7">
        <v>1.905467</v>
      </c>
      <c r="BW7">
        <v>1.8547899999999999</v>
      </c>
      <c r="BX7">
        <v>1.8707530000000001</v>
      </c>
      <c r="BY7">
        <v>2.5954100000000002</v>
      </c>
      <c r="BZ7">
        <v>1.283863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3.425942</v>
      </c>
      <c r="CK7">
        <v>1.78051</v>
      </c>
      <c r="CL7">
        <v>1.289131</v>
      </c>
      <c r="CM7">
        <v>3.4033090000000001</v>
      </c>
      <c r="CN7">
        <v>3.425942</v>
      </c>
      <c r="CO7">
        <v>4.1526560000000003</v>
      </c>
      <c r="CP7">
        <v>4.1165589999999996</v>
      </c>
      <c r="CQ7">
        <v>3.425942</v>
      </c>
      <c r="CR7">
        <v>0.31178099999999997</v>
      </c>
      <c r="CS7">
        <v>2.164676</v>
      </c>
      <c r="CT7">
        <v>0</v>
      </c>
      <c r="CU7">
        <v>0</v>
      </c>
      <c r="CV7">
        <v>0</v>
      </c>
      <c r="CW7">
        <v>2.3137059999999998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75.95317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243.5378</v>
      </c>
      <c r="L8">
        <v>0</v>
      </c>
      <c r="M8">
        <v>45.430869999999999</v>
      </c>
      <c r="N8">
        <v>116.14370599999999</v>
      </c>
      <c r="O8">
        <v>121.747843</v>
      </c>
      <c r="P8">
        <v>120.890046</v>
      </c>
      <c r="Q8">
        <v>0</v>
      </c>
      <c r="R8">
        <v>11.846526000000001</v>
      </c>
      <c r="S8">
        <v>13.835483</v>
      </c>
      <c r="T8">
        <v>0</v>
      </c>
      <c r="U8">
        <v>275.06295</v>
      </c>
      <c r="V8">
        <v>14.026702</v>
      </c>
      <c r="W8">
        <v>35.774548000000003</v>
      </c>
      <c r="X8">
        <v>141.753342</v>
      </c>
      <c r="Y8">
        <v>0</v>
      </c>
      <c r="Z8">
        <v>6.3086880000000001</v>
      </c>
      <c r="AA8">
        <v>0</v>
      </c>
      <c r="AB8">
        <v>0</v>
      </c>
      <c r="AC8">
        <v>0</v>
      </c>
      <c r="AD8">
        <v>8.0629299999999997</v>
      </c>
      <c r="AE8">
        <v>13.902832</v>
      </c>
      <c r="AF8">
        <v>8.7240439999999992</v>
      </c>
      <c r="AG8">
        <v>41.220457000000003</v>
      </c>
      <c r="AH8">
        <v>0</v>
      </c>
      <c r="AI8">
        <v>0</v>
      </c>
      <c r="AJ8">
        <v>0</v>
      </c>
      <c r="AK8">
        <v>51.142071999999999</v>
      </c>
      <c r="AL8">
        <v>11.185411999999999</v>
      </c>
      <c r="AM8">
        <v>0</v>
      </c>
      <c r="AN8">
        <v>0.57980299999999996</v>
      </c>
      <c r="AO8">
        <v>6.7355049999999999</v>
      </c>
      <c r="AP8">
        <v>11.097815000000001</v>
      </c>
      <c r="AQ8">
        <v>0</v>
      </c>
      <c r="AR8">
        <v>38.257573999999998</v>
      </c>
      <c r="AS8">
        <v>23.696477999999999</v>
      </c>
      <c r="AT8">
        <v>10.608166000000001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75.95317</v>
      </c>
      <c r="BA8">
        <f t="shared" si="1"/>
        <v>1447.5247620000005</v>
      </c>
      <c r="BD8">
        <v>6.24</v>
      </c>
      <c r="BE8">
        <v>1.85</v>
      </c>
      <c r="BF8">
        <v>2.17</v>
      </c>
      <c r="BG8">
        <v>1.72</v>
      </c>
      <c r="BH8">
        <v>6.06</v>
      </c>
      <c r="BI8">
        <v>0.92</v>
      </c>
      <c r="BJ8">
        <v>0.47</v>
      </c>
      <c r="BK8">
        <v>1.89</v>
      </c>
      <c r="BL8">
        <v>0</v>
      </c>
      <c r="BM8">
        <v>0.17</v>
      </c>
      <c r="BN8">
        <v>3.39</v>
      </c>
      <c r="BO8">
        <v>1.82</v>
      </c>
      <c r="BP8">
        <v>0.25</v>
      </c>
      <c r="BQ8">
        <v>1.93</v>
      </c>
      <c r="BR8">
        <v>2.1</v>
      </c>
      <c r="BS8">
        <v>1.57</v>
      </c>
      <c r="BT8">
        <v>2.7850269999999999</v>
      </c>
      <c r="BU8">
        <v>1.297706</v>
      </c>
      <c r="BV8">
        <v>1.905467</v>
      </c>
      <c r="BW8">
        <v>1.8547899999999999</v>
      </c>
      <c r="BX8">
        <v>1.8707530000000001</v>
      </c>
      <c r="BY8">
        <v>2.5954100000000002</v>
      </c>
      <c r="BZ8">
        <v>1.283863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3.425942</v>
      </c>
      <c r="CK8">
        <v>1.78051</v>
      </c>
      <c r="CL8">
        <v>1.289131</v>
      </c>
      <c r="CM8">
        <v>3.4033090000000001</v>
      </c>
      <c r="CN8">
        <v>3.425942</v>
      </c>
      <c r="CO8">
        <v>4.1526560000000003</v>
      </c>
      <c r="CP8">
        <v>4.1165589999999996</v>
      </c>
      <c r="CQ8">
        <v>3.425942</v>
      </c>
      <c r="CR8">
        <v>0.31178099999999997</v>
      </c>
      <c r="CS8">
        <v>2.164676</v>
      </c>
      <c r="CT8">
        <v>0</v>
      </c>
      <c r="CU8">
        <v>0</v>
      </c>
      <c r="CV8">
        <v>0</v>
      </c>
      <c r="CW8">
        <v>2.3137059999999998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75.95317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243.5378</v>
      </c>
      <c r="L9">
        <v>0</v>
      </c>
      <c r="M9">
        <v>45.430869999999999</v>
      </c>
      <c r="N9">
        <v>116.14370599999999</v>
      </c>
      <c r="O9">
        <v>121.747843</v>
      </c>
      <c r="P9">
        <v>120.890046</v>
      </c>
      <c r="Q9">
        <v>0</v>
      </c>
      <c r="R9">
        <v>11.846526000000001</v>
      </c>
      <c r="S9">
        <v>13.835483</v>
      </c>
      <c r="T9">
        <v>0</v>
      </c>
      <c r="U9">
        <v>281.56049999999999</v>
      </c>
      <c r="V9">
        <v>14.026702</v>
      </c>
      <c r="W9">
        <v>35.774548000000003</v>
      </c>
      <c r="X9">
        <v>141.753342</v>
      </c>
      <c r="Y9">
        <v>0</v>
      </c>
      <c r="Z9">
        <v>0</v>
      </c>
      <c r="AA9">
        <v>0</v>
      </c>
      <c r="AB9">
        <v>0</v>
      </c>
      <c r="AC9">
        <v>0</v>
      </c>
      <c r="AD9">
        <v>8.0629299999999997</v>
      </c>
      <c r="AE9">
        <v>13.902832</v>
      </c>
      <c r="AF9">
        <v>8.7240439999999992</v>
      </c>
      <c r="AG9">
        <v>41.220457000000003</v>
      </c>
      <c r="AH9">
        <v>0</v>
      </c>
      <c r="AI9">
        <v>0</v>
      </c>
      <c r="AJ9">
        <v>0</v>
      </c>
      <c r="AK9">
        <v>51.142071999999999</v>
      </c>
      <c r="AL9">
        <v>11.185411999999999</v>
      </c>
      <c r="AM9">
        <v>0</v>
      </c>
      <c r="AN9">
        <v>0.57980299999999996</v>
      </c>
      <c r="AO9">
        <v>6.7355049999999999</v>
      </c>
      <c r="AP9">
        <v>6.1654530000000003</v>
      </c>
      <c r="AQ9">
        <v>0</v>
      </c>
      <c r="AR9">
        <v>10.627103999999999</v>
      </c>
      <c r="AS9">
        <v>23.696477999999999</v>
      </c>
      <c r="AT9">
        <v>6.3910629999999999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75.943169999999995</v>
      </c>
      <c r="BA9">
        <f t="shared" si="1"/>
        <v>1410.9236890000004</v>
      </c>
      <c r="BD9">
        <v>6.24</v>
      </c>
      <c r="BE9">
        <v>1.85</v>
      </c>
      <c r="BF9">
        <v>2.17</v>
      </c>
      <c r="BG9">
        <v>1.72</v>
      </c>
      <c r="BH9">
        <v>6.06</v>
      </c>
      <c r="BI9">
        <v>0.92</v>
      </c>
      <c r="BJ9">
        <v>0.47</v>
      </c>
      <c r="BK9">
        <v>1.89</v>
      </c>
      <c r="BL9">
        <v>0</v>
      </c>
      <c r="BM9">
        <v>0.16</v>
      </c>
      <c r="BN9">
        <v>3.39</v>
      </c>
      <c r="BO9">
        <v>1.82</v>
      </c>
      <c r="BP9">
        <v>0.25</v>
      </c>
      <c r="BQ9">
        <v>1.93</v>
      </c>
      <c r="BR9">
        <v>2.1</v>
      </c>
      <c r="BS9">
        <v>1.57</v>
      </c>
      <c r="BT9">
        <v>2.7850269999999999</v>
      </c>
      <c r="BU9">
        <v>1.297706</v>
      </c>
      <c r="BV9">
        <v>1.905467</v>
      </c>
      <c r="BW9">
        <v>1.8547899999999999</v>
      </c>
      <c r="BX9">
        <v>1.8707530000000001</v>
      </c>
      <c r="BY9">
        <v>2.5954100000000002</v>
      </c>
      <c r="BZ9">
        <v>1.283863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3.425942</v>
      </c>
      <c r="CK9">
        <v>1.78051</v>
      </c>
      <c r="CL9">
        <v>1.289131</v>
      </c>
      <c r="CM9">
        <v>3.4033090000000001</v>
      </c>
      <c r="CN9">
        <v>3.425942</v>
      </c>
      <c r="CO9">
        <v>4.1526560000000003</v>
      </c>
      <c r="CP9">
        <v>4.1165589999999996</v>
      </c>
      <c r="CQ9">
        <v>3.425942</v>
      </c>
      <c r="CR9">
        <v>0.31178099999999997</v>
      </c>
      <c r="CS9">
        <v>2.164676</v>
      </c>
      <c r="CT9">
        <v>0</v>
      </c>
      <c r="CU9">
        <v>0</v>
      </c>
      <c r="CV9">
        <v>0</v>
      </c>
      <c r="CW9">
        <v>2.3137059999999998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75.943169999999995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243.5378</v>
      </c>
      <c r="L10">
        <v>0</v>
      </c>
      <c r="M10">
        <v>45.430869999999999</v>
      </c>
      <c r="N10">
        <v>116.14370599999999</v>
      </c>
      <c r="O10">
        <v>121.747843</v>
      </c>
      <c r="P10">
        <v>120.890046</v>
      </c>
      <c r="Q10">
        <v>0</v>
      </c>
      <c r="R10">
        <v>11.846526000000001</v>
      </c>
      <c r="S10">
        <v>13.835483</v>
      </c>
      <c r="T10">
        <v>0</v>
      </c>
      <c r="U10">
        <v>281.56049999999999</v>
      </c>
      <c r="V10">
        <v>9.5943299999999994</v>
      </c>
      <c r="W10">
        <v>29.242729000000001</v>
      </c>
      <c r="X10">
        <v>124.93662399999999</v>
      </c>
      <c r="Y10">
        <v>0</v>
      </c>
      <c r="Z10">
        <v>0</v>
      </c>
      <c r="AA10">
        <v>0</v>
      </c>
      <c r="AB10">
        <v>0</v>
      </c>
      <c r="AC10">
        <v>0</v>
      </c>
      <c r="AD10">
        <v>8.0629299999999997</v>
      </c>
      <c r="AE10">
        <v>0</v>
      </c>
      <c r="AF10">
        <v>8.7240439999999992</v>
      </c>
      <c r="AG10">
        <v>41.220457000000003</v>
      </c>
      <c r="AH10">
        <v>0</v>
      </c>
      <c r="AI10">
        <v>0</v>
      </c>
      <c r="AJ10">
        <v>0</v>
      </c>
      <c r="AK10">
        <v>51.142071999999999</v>
      </c>
      <c r="AL10">
        <v>11.185411999999999</v>
      </c>
      <c r="AM10">
        <v>0</v>
      </c>
      <c r="AN10">
        <v>0.57980299999999996</v>
      </c>
      <c r="AO10">
        <v>6.7355049999999999</v>
      </c>
      <c r="AP10">
        <v>6.1654530000000003</v>
      </c>
      <c r="AQ10">
        <v>0</v>
      </c>
      <c r="AR10">
        <v>10.627103999999999</v>
      </c>
      <c r="AS10">
        <v>23.696477999999999</v>
      </c>
      <c r="AT10">
        <v>10.611646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75.943169999999995</v>
      </c>
      <c r="BA10">
        <f t="shared" si="1"/>
        <v>1373.4605310000006</v>
      </c>
      <c r="BD10">
        <v>6.24</v>
      </c>
      <c r="BE10">
        <v>1.85</v>
      </c>
      <c r="BF10">
        <v>2.17</v>
      </c>
      <c r="BG10">
        <v>1.72</v>
      </c>
      <c r="BH10">
        <v>6.06</v>
      </c>
      <c r="BI10">
        <v>0.92</v>
      </c>
      <c r="BJ10">
        <v>0.47</v>
      </c>
      <c r="BK10">
        <v>1.89</v>
      </c>
      <c r="BL10">
        <v>0</v>
      </c>
      <c r="BM10">
        <v>0.16</v>
      </c>
      <c r="BN10">
        <v>3.39</v>
      </c>
      <c r="BO10">
        <v>1.82</v>
      </c>
      <c r="BP10">
        <v>0.25</v>
      </c>
      <c r="BQ10">
        <v>1.93</v>
      </c>
      <c r="BR10">
        <v>2.1</v>
      </c>
      <c r="BS10">
        <v>1.57</v>
      </c>
      <c r="BT10">
        <v>2.7850269999999999</v>
      </c>
      <c r="BU10">
        <v>1.297706</v>
      </c>
      <c r="BV10">
        <v>1.905467</v>
      </c>
      <c r="BW10">
        <v>1.8547899999999999</v>
      </c>
      <c r="BX10">
        <v>1.8707530000000001</v>
      </c>
      <c r="BY10">
        <v>2.5954100000000002</v>
      </c>
      <c r="BZ10">
        <v>1.283863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3.425942</v>
      </c>
      <c r="CK10">
        <v>1.78051</v>
      </c>
      <c r="CL10">
        <v>1.289131</v>
      </c>
      <c r="CM10">
        <v>3.4033090000000001</v>
      </c>
      <c r="CN10">
        <v>3.425942</v>
      </c>
      <c r="CO10">
        <v>4.1526560000000003</v>
      </c>
      <c r="CP10">
        <v>4.1165589999999996</v>
      </c>
      <c r="CQ10">
        <v>3.425942</v>
      </c>
      <c r="CR10">
        <v>0.31178099999999997</v>
      </c>
      <c r="CS10">
        <v>2.164676</v>
      </c>
      <c r="CT10">
        <v>0</v>
      </c>
      <c r="CU10">
        <v>0</v>
      </c>
      <c r="CV10">
        <v>0</v>
      </c>
      <c r="CW10">
        <v>2.3137059999999998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75.943169999999995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243.5378</v>
      </c>
      <c r="L11">
        <v>0</v>
      </c>
      <c r="M11">
        <v>45.430869999999999</v>
      </c>
      <c r="N11">
        <v>116.14370599999999</v>
      </c>
      <c r="O11">
        <v>121.747843</v>
      </c>
      <c r="P11">
        <v>120.890046</v>
      </c>
      <c r="Q11">
        <v>0</v>
      </c>
      <c r="R11">
        <v>9.9969040000000007</v>
      </c>
      <c r="S11">
        <v>11.493199000000001</v>
      </c>
      <c r="T11">
        <v>0</v>
      </c>
      <c r="U11">
        <v>281.56049999999999</v>
      </c>
      <c r="V11">
        <v>1.9252</v>
      </c>
      <c r="W11">
        <v>29.242729000000001</v>
      </c>
      <c r="X11">
        <v>124.93662399999999</v>
      </c>
      <c r="Y11">
        <v>0</v>
      </c>
      <c r="Z11">
        <v>0</v>
      </c>
      <c r="AA11">
        <v>0</v>
      </c>
      <c r="AB11">
        <v>0</v>
      </c>
      <c r="AC11">
        <v>0</v>
      </c>
      <c r="AD11">
        <v>8.0629299999999997</v>
      </c>
      <c r="AE11">
        <v>0</v>
      </c>
      <c r="AF11">
        <v>8.7240439999999992</v>
      </c>
      <c r="AG11">
        <v>41.220457000000003</v>
      </c>
      <c r="AH11">
        <v>0</v>
      </c>
      <c r="AI11">
        <v>0</v>
      </c>
      <c r="AJ11">
        <v>0</v>
      </c>
      <c r="AK11">
        <v>51.142071999999999</v>
      </c>
      <c r="AL11">
        <v>11.185411999999999</v>
      </c>
      <c r="AM11">
        <v>0</v>
      </c>
      <c r="AN11">
        <v>0.57980299999999996</v>
      </c>
      <c r="AO11">
        <v>6.7355049999999999</v>
      </c>
      <c r="AP11">
        <v>6.1654530000000003</v>
      </c>
      <c r="AQ11">
        <v>0</v>
      </c>
      <c r="AR11">
        <v>15.940656000000001</v>
      </c>
      <c r="AS11">
        <v>15.538674</v>
      </c>
      <c r="AT11">
        <v>10.316331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75.95317</v>
      </c>
      <c r="BA11">
        <f t="shared" si="1"/>
        <v>1358.4699280000004</v>
      </c>
      <c r="BD11">
        <v>6.24</v>
      </c>
      <c r="BE11">
        <v>1.85</v>
      </c>
      <c r="BF11">
        <v>2.17</v>
      </c>
      <c r="BG11">
        <v>1.72</v>
      </c>
      <c r="BH11">
        <v>6.06</v>
      </c>
      <c r="BI11">
        <v>0.92</v>
      </c>
      <c r="BJ11">
        <v>0.47</v>
      </c>
      <c r="BK11">
        <v>1.89</v>
      </c>
      <c r="BL11">
        <v>0</v>
      </c>
      <c r="BM11">
        <v>0.17</v>
      </c>
      <c r="BN11">
        <v>3.39</v>
      </c>
      <c r="BO11">
        <v>1.82</v>
      </c>
      <c r="BP11">
        <v>0.25</v>
      </c>
      <c r="BQ11">
        <v>1.93</v>
      </c>
      <c r="BR11">
        <v>2.1</v>
      </c>
      <c r="BS11">
        <v>1.57</v>
      </c>
      <c r="BT11">
        <v>2.7850269999999999</v>
      </c>
      <c r="BU11">
        <v>1.297706</v>
      </c>
      <c r="BV11">
        <v>1.905467</v>
      </c>
      <c r="BW11">
        <v>1.8547899999999999</v>
      </c>
      <c r="BX11">
        <v>1.8707530000000001</v>
      </c>
      <c r="BY11">
        <v>2.5954100000000002</v>
      </c>
      <c r="BZ11">
        <v>1.283863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3.425942</v>
      </c>
      <c r="CK11">
        <v>1.78051</v>
      </c>
      <c r="CL11">
        <v>1.289131</v>
      </c>
      <c r="CM11">
        <v>3.4033090000000001</v>
      </c>
      <c r="CN11">
        <v>3.425942</v>
      </c>
      <c r="CO11">
        <v>4.1526560000000003</v>
      </c>
      <c r="CP11">
        <v>4.1165589999999996</v>
      </c>
      <c r="CQ11">
        <v>3.425942</v>
      </c>
      <c r="CR11">
        <v>0.31178099999999997</v>
      </c>
      <c r="CS11">
        <v>2.164676</v>
      </c>
      <c r="CT11">
        <v>0</v>
      </c>
      <c r="CU11">
        <v>0</v>
      </c>
      <c r="CV11">
        <v>0</v>
      </c>
      <c r="CW11">
        <v>2.3137059999999998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75.95317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243.5378</v>
      </c>
      <c r="L12">
        <v>0</v>
      </c>
      <c r="M12">
        <v>45.430869999999999</v>
      </c>
      <c r="N12">
        <v>116.14370599999999</v>
      </c>
      <c r="O12">
        <v>121.747843</v>
      </c>
      <c r="P12">
        <v>120.890046</v>
      </c>
      <c r="Q12">
        <v>0</v>
      </c>
      <c r="R12">
        <v>9.9969040000000007</v>
      </c>
      <c r="S12">
        <v>11.493199000000001</v>
      </c>
      <c r="T12">
        <v>0</v>
      </c>
      <c r="U12">
        <v>281.56049999999999</v>
      </c>
      <c r="V12">
        <v>1.9252</v>
      </c>
      <c r="W12">
        <v>29.242729000000001</v>
      </c>
      <c r="X12">
        <v>124.93662399999999</v>
      </c>
      <c r="Y12">
        <v>0</v>
      </c>
      <c r="Z12">
        <v>0</v>
      </c>
      <c r="AA12">
        <v>0</v>
      </c>
      <c r="AB12">
        <v>0</v>
      </c>
      <c r="AC12">
        <v>0</v>
      </c>
      <c r="AD12">
        <v>8.0629299999999997</v>
      </c>
      <c r="AE12">
        <v>0</v>
      </c>
      <c r="AF12">
        <v>8.7240439999999992</v>
      </c>
      <c r="AG12">
        <v>41.220457000000003</v>
      </c>
      <c r="AH12">
        <v>0</v>
      </c>
      <c r="AI12">
        <v>0</v>
      </c>
      <c r="AJ12">
        <v>0</v>
      </c>
      <c r="AK12">
        <v>51.142071999999999</v>
      </c>
      <c r="AL12">
        <v>11.185411999999999</v>
      </c>
      <c r="AM12">
        <v>0</v>
      </c>
      <c r="AN12">
        <v>0.57980299999999996</v>
      </c>
      <c r="AO12">
        <v>6.7355049999999999</v>
      </c>
      <c r="AP12">
        <v>6.1654530000000003</v>
      </c>
      <c r="AQ12">
        <v>0</v>
      </c>
      <c r="AR12">
        <v>15.940656000000001</v>
      </c>
      <c r="AS12">
        <v>15.538674</v>
      </c>
      <c r="AT12">
        <v>12.373645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75.95317</v>
      </c>
      <c r="BA12">
        <f t="shared" si="1"/>
        <v>1360.5272420000003</v>
      </c>
      <c r="BD12">
        <v>6.24</v>
      </c>
      <c r="BE12">
        <v>1.85</v>
      </c>
      <c r="BF12">
        <v>2.17</v>
      </c>
      <c r="BG12">
        <v>1.72</v>
      </c>
      <c r="BH12">
        <v>6.06</v>
      </c>
      <c r="BI12">
        <v>0.92</v>
      </c>
      <c r="BJ12">
        <v>0.47</v>
      </c>
      <c r="BK12">
        <v>1.89</v>
      </c>
      <c r="BL12">
        <v>0</v>
      </c>
      <c r="BM12">
        <v>0.17</v>
      </c>
      <c r="BN12">
        <v>3.39</v>
      </c>
      <c r="BO12">
        <v>1.82</v>
      </c>
      <c r="BP12">
        <v>0.25</v>
      </c>
      <c r="BQ12">
        <v>1.93</v>
      </c>
      <c r="BR12">
        <v>2.1</v>
      </c>
      <c r="BS12">
        <v>1.57</v>
      </c>
      <c r="BT12">
        <v>2.7850269999999999</v>
      </c>
      <c r="BU12">
        <v>1.297706</v>
      </c>
      <c r="BV12">
        <v>1.905467</v>
      </c>
      <c r="BW12">
        <v>1.8547899999999999</v>
      </c>
      <c r="BX12">
        <v>1.8707530000000001</v>
      </c>
      <c r="BY12">
        <v>2.5954100000000002</v>
      </c>
      <c r="BZ12">
        <v>1.283863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3.425942</v>
      </c>
      <c r="CK12">
        <v>1.78051</v>
      </c>
      <c r="CL12">
        <v>1.289131</v>
      </c>
      <c r="CM12">
        <v>3.4033090000000001</v>
      </c>
      <c r="CN12">
        <v>3.425942</v>
      </c>
      <c r="CO12">
        <v>4.1526560000000003</v>
      </c>
      <c r="CP12">
        <v>4.1165589999999996</v>
      </c>
      <c r="CQ12">
        <v>3.425942</v>
      </c>
      <c r="CR12">
        <v>0.31178099999999997</v>
      </c>
      <c r="CS12">
        <v>2.164676</v>
      </c>
      <c r="CT12">
        <v>0</v>
      </c>
      <c r="CU12">
        <v>0</v>
      </c>
      <c r="CV12">
        <v>0</v>
      </c>
      <c r="CW12">
        <v>2.3137059999999998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75.95317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243.5378</v>
      </c>
      <c r="L13">
        <v>0</v>
      </c>
      <c r="M13">
        <v>45.430869999999999</v>
      </c>
      <c r="N13">
        <v>116.14370599999999</v>
      </c>
      <c r="O13">
        <v>121.747843</v>
      </c>
      <c r="P13">
        <v>120.890046</v>
      </c>
      <c r="Q13">
        <v>0</v>
      </c>
      <c r="R13">
        <v>9.9969040000000007</v>
      </c>
      <c r="S13">
        <v>11.493199000000001</v>
      </c>
      <c r="T13">
        <v>0</v>
      </c>
      <c r="U13">
        <v>297.80437499999999</v>
      </c>
      <c r="V13">
        <v>1.9252</v>
      </c>
      <c r="W13">
        <v>28.280128999999999</v>
      </c>
      <c r="X13">
        <v>117.23582399999999</v>
      </c>
      <c r="Y13">
        <v>0</v>
      </c>
      <c r="Z13">
        <v>0</v>
      </c>
      <c r="AA13">
        <v>0</v>
      </c>
      <c r="AB13">
        <v>0</v>
      </c>
      <c r="AC13">
        <v>0</v>
      </c>
      <c r="AD13">
        <v>8.0629299999999997</v>
      </c>
      <c r="AE13">
        <v>0</v>
      </c>
      <c r="AF13">
        <v>8.7240439999999992</v>
      </c>
      <c r="AG13">
        <v>41.220457000000003</v>
      </c>
      <c r="AH13">
        <v>0</v>
      </c>
      <c r="AI13">
        <v>0</v>
      </c>
      <c r="AJ13">
        <v>0</v>
      </c>
      <c r="AK13">
        <v>51.142071999999999</v>
      </c>
      <c r="AL13">
        <v>11.185411999999999</v>
      </c>
      <c r="AM13">
        <v>0</v>
      </c>
      <c r="AN13">
        <v>0.57980299999999996</v>
      </c>
      <c r="AO13">
        <v>6.7355049999999999</v>
      </c>
      <c r="AP13">
        <v>6.1654530000000003</v>
      </c>
      <c r="AQ13">
        <v>0</v>
      </c>
      <c r="AR13">
        <v>10.627103999999999</v>
      </c>
      <c r="AS13">
        <v>15.538674</v>
      </c>
      <c r="AT13">
        <v>9.7074839999999991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75.95317</v>
      </c>
      <c r="BA13">
        <f t="shared" si="1"/>
        <v>1360.1280040000001</v>
      </c>
      <c r="BD13">
        <v>6.24</v>
      </c>
      <c r="BE13">
        <v>1.85</v>
      </c>
      <c r="BF13">
        <v>2.17</v>
      </c>
      <c r="BG13">
        <v>1.72</v>
      </c>
      <c r="BH13">
        <v>6.06</v>
      </c>
      <c r="BI13">
        <v>0.92</v>
      </c>
      <c r="BJ13">
        <v>0.47</v>
      </c>
      <c r="BK13">
        <v>1.89</v>
      </c>
      <c r="BL13">
        <v>0</v>
      </c>
      <c r="BM13">
        <v>0.17</v>
      </c>
      <c r="BN13">
        <v>3.39</v>
      </c>
      <c r="BO13">
        <v>1.82</v>
      </c>
      <c r="BP13">
        <v>0.25</v>
      </c>
      <c r="BQ13">
        <v>1.93</v>
      </c>
      <c r="BR13">
        <v>2.1</v>
      </c>
      <c r="BS13">
        <v>1.57</v>
      </c>
      <c r="BT13">
        <v>2.7850269999999999</v>
      </c>
      <c r="BU13">
        <v>1.297706</v>
      </c>
      <c r="BV13">
        <v>1.905467</v>
      </c>
      <c r="BW13">
        <v>1.8547899999999999</v>
      </c>
      <c r="BX13">
        <v>1.8707530000000001</v>
      </c>
      <c r="BY13">
        <v>2.5954100000000002</v>
      </c>
      <c r="BZ13">
        <v>1.283863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3.425942</v>
      </c>
      <c r="CK13">
        <v>1.78051</v>
      </c>
      <c r="CL13">
        <v>1.289131</v>
      </c>
      <c r="CM13">
        <v>3.4033090000000001</v>
      </c>
      <c r="CN13">
        <v>3.425942</v>
      </c>
      <c r="CO13">
        <v>4.1526560000000003</v>
      </c>
      <c r="CP13">
        <v>4.1165589999999996</v>
      </c>
      <c r="CQ13">
        <v>3.425942</v>
      </c>
      <c r="CR13">
        <v>0.31178099999999997</v>
      </c>
      <c r="CS13">
        <v>2.164676</v>
      </c>
      <c r="CT13">
        <v>0</v>
      </c>
      <c r="CU13">
        <v>0</v>
      </c>
      <c r="CV13">
        <v>0</v>
      </c>
      <c r="CW13">
        <v>2.3137059999999998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75.95317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243.5378</v>
      </c>
      <c r="L14">
        <v>0</v>
      </c>
      <c r="M14">
        <v>45.430869999999999</v>
      </c>
      <c r="N14">
        <v>116.14370599999999</v>
      </c>
      <c r="O14">
        <v>121.747843</v>
      </c>
      <c r="P14">
        <v>120.890046</v>
      </c>
      <c r="Q14">
        <v>0</v>
      </c>
      <c r="R14">
        <v>9.9969040000000007</v>
      </c>
      <c r="S14">
        <v>11.493199000000001</v>
      </c>
      <c r="T14">
        <v>0</v>
      </c>
      <c r="U14">
        <v>308.63362499999999</v>
      </c>
      <c r="V14">
        <v>1.9252</v>
      </c>
      <c r="W14">
        <v>28.280128999999999</v>
      </c>
      <c r="X14">
        <v>117.23582399999999</v>
      </c>
      <c r="Y14">
        <v>0</v>
      </c>
      <c r="Z14">
        <v>0</v>
      </c>
      <c r="AA14">
        <v>0</v>
      </c>
      <c r="AB14">
        <v>0</v>
      </c>
      <c r="AC14">
        <v>0</v>
      </c>
      <c r="AD14">
        <v>8.0629299999999997</v>
      </c>
      <c r="AE14">
        <v>0</v>
      </c>
      <c r="AF14">
        <v>8.7240439999999992</v>
      </c>
      <c r="AG14">
        <v>41.220457000000003</v>
      </c>
      <c r="AH14">
        <v>0</v>
      </c>
      <c r="AI14">
        <v>0</v>
      </c>
      <c r="AJ14">
        <v>0</v>
      </c>
      <c r="AK14">
        <v>51.142071999999999</v>
      </c>
      <c r="AL14">
        <v>11.185411999999999</v>
      </c>
      <c r="AM14">
        <v>0</v>
      </c>
      <c r="AN14">
        <v>0.57980299999999996</v>
      </c>
      <c r="AO14">
        <v>6.7355049999999999</v>
      </c>
      <c r="AP14">
        <v>6.1654530000000003</v>
      </c>
      <c r="AQ14">
        <v>0</v>
      </c>
      <c r="AR14">
        <v>10.627103999999999</v>
      </c>
      <c r="AS14">
        <v>15.538674</v>
      </c>
      <c r="AT14">
        <v>12.295089000000001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75.95317</v>
      </c>
      <c r="BA14">
        <f t="shared" si="1"/>
        <v>1373.5448590000001</v>
      </c>
      <c r="BD14">
        <v>6.24</v>
      </c>
      <c r="BE14">
        <v>1.85</v>
      </c>
      <c r="BF14">
        <v>2.17</v>
      </c>
      <c r="BG14">
        <v>1.72</v>
      </c>
      <c r="BH14">
        <v>6.06</v>
      </c>
      <c r="BI14">
        <v>0.92</v>
      </c>
      <c r="BJ14">
        <v>0.47</v>
      </c>
      <c r="BK14">
        <v>1.89</v>
      </c>
      <c r="BL14">
        <v>0</v>
      </c>
      <c r="BM14">
        <v>0.17</v>
      </c>
      <c r="BN14">
        <v>3.39</v>
      </c>
      <c r="BO14">
        <v>1.82</v>
      </c>
      <c r="BP14">
        <v>0.25</v>
      </c>
      <c r="BQ14">
        <v>1.93</v>
      </c>
      <c r="BR14">
        <v>2.1</v>
      </c>
      <c r="BS14">
        <v>1.57</v>
      </c>
      <c r="BT14">
        <v>2.7850269999999999</v>
      </c>
      <c r="BU14">
        <v>1.297706</v>
      </c>
      <c r="BV14">
        <v>1.905467</v>
      </c>
      <c r="BW14">
        <v>1.8547899999999999</v>
      </c>
      <c r="BX14">
        <v>1.8707530000000001</v>
      </c>
      <c r="BY14">
        <v>2.5954100000000002</v>
      </c>
      <c r="BZ14">
        <v>1.283863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3.425942</v>
      </c>
      <c r="CK14">
        <v>1.78051</v>
      </c>
      <c r="CL14">
        <v>1.289131</v>
      </c>
      <c r="CM14">
        <v>3.4033090000000001</v>
      </c>
      <c r="CN14">
        <v>3.425942</v>
      </c>
      <c r="CO14">
        <v>4.1526560000000003</v>
      </c>
      <c r="CP14">
        <v>4.1165589999999996</v>
      </c>
      <c r="CQ14">
        <v>3.425942</v>
      </c>
      <c r="CR14">
        <v>0.31178099999999997</v>
      </c>
      <c r="CS14">
        <v>2.164676</v>
      </c>
      <c r="CT14">
        <v>0</v>
      </c>
      <c r="CU14">
        <v>0</v>
      </c>
      <c r="CV14">
        <v>0</v>
      </c>
      <c r="CW14">
        <v>2.3137059999999998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75.95317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243.5378</v>
      </c>
      <c r="L15">
        <v>0</v>
      </c>
      <c r="M15">
        <v>45.430869999999999</v>
      </c>
      <c r="N15">
        <v>116.14370599999999</v>
      </c>
      <c r="O15">
        <v>121.747843</v>
      </c>
      <c r="P15">
        <v>120.890046</v>
      </c>
      <c r="Q15">
        <v>0</v>
      </c>
      <c r="R15">
        <v>9.9969040000000007</v>
      </c>
      <c r="S15">
        <v>11.493199000000001</v>
      </c>
      <c r="T15">
        <v>0</v>
      </c>
      <c r="U15">
        <v>315.13117499999998</v>
      </c>
      <c r="V15">
        <v>1.9252</v>
      </c>
      <c r="W15">
        <v>28.280128999999999</v>
      </c>
      <c r="X15">
        <v>117.23582399999999</v>
      </c>
      <c r="Y15">
        <v>0</v>
      </c>
      <c r="Z15">
        <v>0</v>
      </c>
      <c r="AA15">
        <v>0</v>
      </c>
      <c r="AB15">
        <v>0</v>
      </c>
      <c r="AC15">
        <v>0</v>
      </c>
      <c r="AD15">
        <v>8.0629299999999997</v>
      </c>
      <c r="AE15">
        <v>0</v>
      </c>
      <c r="AF15">
        <v>8.7240439999999992</v>
      </c>
      <c r="AG15">
        <v>41.220457000000003</v>
      </c>
      <c r="AH15">
        <v>0</v>
      </c>
      <c r="AI15">
        <v>0</v>
      </c>
      <c r="AJ15">
        <v>0</v>
      </c>
      <c r="AK15">
        <v>51.142071999999999</v>
      </c>
      <c r="AL15">
        <v>11.185411999999999</v>
      </c>
      <c r="AM15">
        <v>0</v>
      </c>
      <c r="AN15">
        <v>0.57980299999999996</v>
      </c>
      <c r="AO15">
        <v>6.7355049999999999</v>
      </c>
      <c r="AP15">
        <v>6.1654530000000003</v>
      </c>
      <c r="AQ15">
        <v>0</v>
      </c>
      <c r="AR15">
        <v>38.257573999999998</v>
      </c>
      <c r="AS15">
        <v>15.538674</v>
      </c>
      <c r="AT15">
        <v>13.484101000000001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75.95317</v>
      </c>
      <c r="BA15">
        <f t="shared" si="1"/>
        <v>1408.8618910000002</v>
      </c>
      <c r="BD15">
        <v>6.24</v>
      </c>
      <c r="BE15">
        <v>1.85</v>
      </c>
      <c r="BF15">
        <v>2.17</v>
      </c>
      <c r="BG15">
        <v>1.72</v>
      </c>
      <c r="BH15">
        <v>6.06</v>
      </c>
      <c r="BI15">
        <v>0.92</v>
      </c>
      <c r="BJ15">
        <v>0.47</v>
      </c>
      <c r="BK15">
        <v>1.89</v>
      </c>
      <c r="BL15">
        <v>0</v>
      </c>
      <c r="BM15">
        <v>0.17</v>
      </c>
      <c r="BN15">
        <v>3.39</v>
      </c>
      <c r="BO15">
        <v>1.82</v>
      </c>
      <c r="BP15">
        <v>0.25</v>
      </c>
      <c r="BQ15">
        <v>1.93</v>
      </c>
      <c r="BR15">
        <v>2.1</v>
      </c>
      <c r="BS15">
        <v>1.57</v>
      </c>
      <c r="BT15">
        <v>2.7850269999999999</v>
      </c>
      <c r="BU15">
        <v>1.297706</v>
      </c>
      <c r="BV15">
        <v>1.905467</v>
      </c>
      <c r="BW15">
        <v>1.8547899999999999</v>
      </c>
      <c r="BX15">
        <v>1.8707530000000001</v>
      </c>
      <c r="BY15">
        <v>2.5954100000000002</v>
      </c>
      <c r="BZ15">
        <v>1.283863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3.425942</v>
      </c>
      <c r="CK15">
        <v>1.78051</v>
      </c>
      <c r="CL15">
        <v>1.289131</v>
      </c>
      <c r="CM15">
        <v>3.4033090000000001</v>
      </c>
      <c r="CN15">
        <v>3.425942</v>
      </c>
      <c r="CO15">
        <v>4.1526560000000003</v>
      </c>
      <c r="CP15">
        <v>4.1165589999999996</v>
      </c>
      <c r="CQ15">
        <v>3.425942</v>
      </c>
      <c r="CR15">
        <v>0.31178099999999997</v>
      </c>
      <c r="CS15">
        <v>2.164676</v>
      </c>
      <c r="CT15">
        <v>0</v>
      </c>
      <c r="CU15">
        <v>0</v>
      </c>
      <c r="CV15">
        <v>0</v>
      </c>
      <c r="CW15">
        <v>2.3137059999999998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75.95317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243.5378</v>
      </c>
      <c r="L16">
        <v>0</v>
      </c>
      <c r="M16">
        <v>45.430869999999999</v>
      </c>
      <c r="N16">
        <v>116.14370599999999</v>
      </c>
      <c r="O16">
        <v>121.747843</v>
      </c>
      <c r="P16">
        <v>120.890046</v>
      </c>
      <c r="Q16">
        <v>0</v>
      </c>
      <c r="R16">
        <v>9.9969040000000007</v>
      </c>
      <c r="S16">
        <v>11.493199000000001</v>
      </c>
      <c r="T16">
        <v>0</v>
      </c>
      <c r="U16">
        <v>320.54579999999999</v>
      </c>
      <c r="V16">
        <v>1.9252</v>
      </c>
      <c r="W16">
        <v>28.280128999999999</v>
      </c>
      <c r="X16">
        <v>117.23582399999999</v>
      </c>
      <c r="Y16">
        <v>0</v>
      </c>
      <c r="Z16">
        <v>0</v>
      </c>
      <c r="AA16">
        <v>0</v>
      </c>
      <c r="AB16">
        <v>0</v>
      </c>
      <c r="AC16">
        <v>0</v>
      </c>
      <c r="AD16">
        <v>8.0629299999999997</v>
      </c>
      <c r="AE16">
        <v>0</v>
      </c>
      <c r="AF16">
        <v>8.7240439999999992</v>
      </c>
      <c r="AG16">
        <v>41.220457000000003</v>
      </c>
      <c r="AH16">
        <v>0</v>
      </c>
      <c r="AI16">
        <v>0</v>
      </c>
      <c r="AJ16">
        <v>0</v>
      </c>
      <c r="AK16">
        <v>51.142071999999999</v>
      </c>
      <c r="AL16">
        <v>11.185411999999999</v>
      </c>
      <c r="AM16">
        <v>0</v>
      </c>
      <c r="AN16">
        <v>0.57980299999999996</v>
      </c>
      <c r="AO16">
        <v>6.7355049999999999</v>
      </c>
      <c r="AP16">
        <v>6.1654530000000003</v>
      </c>
      <c r="AQ16">
        <v>0</v>
      </c>
      <c r="AR16">
        <v>38.257573999999998</v>
      </c>
      <c r="AS16">
        <v>15.538674</v>
      </c>
      <c r="AT16">
        <v>9.1126590000000007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75.95317</v>
      </c>
      <c r="BA16">
        <f t="shared" si="1"/>
        <v>1409.9050740000002</v>
      </c>
      <c r="BD16">
        <v>6.24</v>
      </c>
      <c r="BE16">
        <v>1.85</v>
      </c>
      <c r="BF16">
        <v>2.17</v>
      </c>
      <c r="BG16">
        <v>1.72</v>
      </c>
      <c r="BH16">
        <v>6.06</v>
      </c>
      <c r="BI16">
        <v>0.92</v>
      </c>
      <c r="BJ16">
        <v>0.47</v>
      </c>
      <c r="BK16">
        <v>1.89</v>
      </c>
      <c r="BL16">
        <v>0</v>
      </c>
      <c r="BM16">
        <v>0.17</v>
      </c>
      <c r="BN16">
        <v>3.39</v>
      </c>
      <c r="BO16">
        <v>1.82</v>
      </c>
      <c r="BP16">
        <v>0.25</v>
      </c>
      <c r="BQ16">
        <v>1.93</v>
      </c>
      <c r="BR16">
        <v>2.1</v>
      </c>
      <c r="BS16">
        <v>1.57</v>
      </c>
      <c r="BT16">
        <v>2.7850269999999999</v>
      </c>
      <c r="BU16">
        <v>1.297706</v>
      </c>
      <c r="BV16">
        <v>1.905467</v>
      </c>
      <c r="BW16">
        <v>1.8547899999999999</v>
      </c>
      <c r="BX16">
        <v>1.8707530000000001</v>
      </c>
      <c r="BY16">
        <v>2.5954100000000002</v>
      </c>
      <c r="BZ16">
        <v>1.283863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3.425942</v>
      </c>
      <c r="CK16">
        <v>1.78051</v>
      </c>
      <c r="CL16">
        <v>1.289131</v>
      </c>
      <c r="CM16">
        <v>3.4033090000000001</v>
      </c>
      <c r="CN16">
        <v>3.425942</v>
      </c>
      <c r="CO16">
        <v>4.1526560000000003</v>
      </c>
      <c r="CP16">
        <v>4.1165589999999996</v>
      </c>
      <c r="CQ16">
        <v>3.425942</v>
      </c>
      <c r="CR16">
        <v>0.31178099999999997</v>
      </c>
      <c r="CS16">
        <v>2.164676</v>
      </c>
      <c r="CT16">
        <v>0</v>
      </c>
      <c r="CU16">
        <v>0</v>
      </c>
      <c r="CV16">
        <v>0</v>
      </c>
      <c r="CW16">
        <v>2.3137059999999998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75.95317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243.5378</v>
      </c>
      <c r="L17">
        <v>0</v>
      </c>
      <c r="M17">
        <v>45.430869999999999</v>
      </c>
      <c r="N17">
        <v>116.14370599999999</v>
      </c>
      <c r="O17">
        <v>121.747843</v>
      </c>
      <c r="P17">
        <v>120.890046</v>
      </c>
      <c r="Q17">
        <v>0</v>
      </c>
      <c r="R17">
        <v>9.9969040000000007</v>
      </c>
      <c r="S17">
        <v>11.493199000000001</v>
      </c>
      <c r="T17">
        <v>0</v>
      </c>
      <c r="U17">
        <v>325.96042499999999</v>
      </c>
      <c r="V17">
        <v>1.9252</v>
      </c>
      <c r="W17">
        <v>28.280128999999999</v>
      </c>
      <c r="X17">
        <v>117.23582399999999</v>
      </c>
      <c r="Y17">
        <v>0</v>
      </c>
      <c r="Z17">
        <v>0</v>
      </c>
      <c r="AA17">
        <v>0</v>
      </c>
      <c r="AB17">
        <v>0</v>
      </c>
      <c r="AC17">
        <v>0</v>
      </c>
      <c r="AD17">
        <v>8.0629299999999997</v>
      </c>
      <c r="AE17">
        <v>0</v>
      </c>
      <c r="AF17">
        <v>8.7240439999999992</v>
      </c>
      <c r="AG17">
        <v>41.220457000000003</v>
      </c>
      <c r="AH17">
        <v>0</v>
      </c>
      <c r="AI17">
        <v>0</v>
      </c>
      <c r="AJ17">
        <v>0</v>
      </c>
      <c r="AK17">
        <v>51.142071999999999</v>
      </c>
      <c r="AL17">
        <v>11.185411999999999</v>
      </c>
      <c r="AM17">
        <v>0</v>
      </c>
      <c r="AN17">
        <v>0.57980299999999996</v>
      </c>
      <c r="AO17">
        <v>6.7355049999999999</v>
      </c>
      <c r="AP17">
        <v>6.1654530000000003</v>
      </c>
      <c r="AQ17">
        <v>0</v>
      </c>
      <c r="AR17">
        <v>10.627103999999999</v>
      </c>
      <c r="AS17">
        <v>23.696477999999999</v>
      </c>
      <c r="AT17">
        <v>14.435919999999999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75.95317</v>
      </c>
      <c r="BA17">
        <f t="shared" si="1"/>
        <v>1401.1702940000005</v>
      </c>
      <c r="BD17">
        <v>6.24</v>
      </c>
      <c r="BE17">
        <v>1.85</v>
      </c>
      <c r="BF17">
        <v>2.17</v>
      </c>
      <c r="BG17">
        <v>1.72</v>
      </c>
      <c r="BH17">
        <v>6.06</v>
      </c>
      <c r="BI17">
        <v>0.92</v>
      </c>
      <c r="BJ17">
        <v>0.47</v>
      </c>
      <c r="BK17">
        <v>1.89</v>
      </c>
      <c r="BL17">
        <v>0</v>
      </c>
      <c r="BM17">
        <v>0.17</v>
      </c>
      <c r="BN17">
        <v>3.39</v>
      </c>
      <c r="BO17">
        <v>1.82</v>
      </c>
      <c r="BP17">
        <v>0.25</v>
      </c>
      <c r="BQ17">
        <v>1.93</v>
      </c>
      <c r="BR17">
        <v>2.1</v>
      </c>
      <c r="BS17">
        <v>1.57</v>
      </c>
      <c r="BT17">
        <v>2.7850269999999999</v>
      </c>
      <c r="BU17">
        <v>1.297706</v>
      </c>
      <c r="BV17">
        <v>1.905467</v>
      </c>
      <c r="BW17">
        <v>1.8547899999999999</v>
      </c>
      <c r="BX17">
        <v>1.8707530000000001</v>
      </c>
      <c r="BY17">
        <v>2.5954100000000002</v>
      </c>
      <c r="BZ17">
        <v>1.283863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3.425942</v>
      </c>
      <c r="CK17">
        <v>1.78051</v>
      </c>
      <c r="CL17">
        <v>1.289131</v>
      </c>
      <c r="CM17">
        <v>3.4033090000000001</v>
      </c>
      <c r="CN17">
        <v>3.425942</v>
      </c>
      <c r="CO17">
        <v>4.1526560000000003</v>
      </c>
      <c r="CP17">
        <v>4.1165589999999996</v>
      </c>
      <c r="CQ17">
        <v>3.425942</v>
      </c>
      <c r="CR17">
        <v>0.31178099999999997</v>
      </c>
      <c r="CS17">
        <v>2.164676</v>
      </c>
      <c r="CT17">
        <v>0</v>
      </c>
      <c r="CU17">
        <v>0</v>
      </c>
      <c r="CV17">
        <v>0</v>
      </c>
      <c r="CW17">
        <v>2.3137059999999998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75.95317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243.5378</v>
      </c>
      <c r="L18">
        <v>0</v>
      </c>
      <c r="M18">
        <v>45.430869999999999</v>
      </c>
      <c r="N18">
        <v>116.14370599999999</v>
      </c>
      <c r="O18">
        <v>121.747843</v>
      </c>
      <c r="P18">
        <v>120.890046</v>
      </c>
      <c r="Q18">
        <v>0</v>
      </c>
      <c r="R18">
        <v>9.9969040000000007</v>
      </c>
      <c r="S18">
        <v>11.493199000000001</v>
      </c>
      <c r="T18">
        <v>0</v>
      </c>
      <c r="U18">
        <v>331.37504999999999</v>
      </c>
      <c r="V18">
        <v>1.9252</v>
      </c>
      <c r="W18">
        <v>28.280128999999999</v>
      </c>
      <c r="X18">
        <v>117.23582399999999</v>
      </c>
      <c r="Y18">
        <v>0</v>
      </c>
      <c r="Z18">
        <v>0</v>
      </c>
      <c r="AA18">
        <v>0</v>
      </c>
      <c r="AB18">
        <v>0</v>
      </c>
      <c r="AC18">
        <v>0</v>
      </c>
      <c r="AD18">
        <v>8.0629299999999997</v>
      </c>
      <c r="AE18">
        <v>0</v>
      </c>
      <c r="AF18">
        <v>8.7240439999999992</v>
      </c>
      <c r="AG18">
        <v>41.220457000000003</v>
      </c>
      <c r="AH18">
        <v>0</v>
      </c>
      <c r="AI18">
        <v>0</v>
      </c>
      <c r="AJ18">
        <v>0</v>
      </c>
      <c r="AK18">
        <v>51.142071999999999</v>
      </c>
      <c r="AL18">
        <v>11.185411999999999</v>
      </c>
      <c r="AM18">
        <v>0</v>
      </c>
      <c r="AN18">
        <v>0.57980299999999996</v>
      </c>
      <c r="AO18">
        <v>6.7355049999999999</v>
      </c>
      <c r="AP18">
        <v>6.1654530000000003</v>
      </c>
      <c r="AQ18">
        <v>0</v>
      </c>
      <c r="AR18">
        <v>10.627103999999999</v>
      </c>
      <c r="AS18">
        <v>23.696477999999999</v>
      </c>
      <c r="AT18">
        <v>14.435919999999999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75.95317</v>
      </c>
      <c r="BA18">
        <f t="shared" si="1"/>
        <v>1406.5849190000004</v>
      </c>
      <c r="BD18">
        <v>6.24</v>
      </c>
      <c r="BE18">
        <v>1.85</v>
      </c>
      <c r="BF18">
        <v>2.17</v>
      </c>
      <c r="BG18">
        <v>1.72</v>
      </c>
      <c r="BH18">
        <v>6.06</v>
      </c>
      <c r="BI18">
        <v>0.92</v>
      </c>
      <c r="BJ18">
        <v>0.47</v>
      </c>
      <c r="BK18">
        <v>1.89</v>
      </c>
      <c r="BL18">
        <v>0</v>
      </c>
      <c r="BM18">
        <v>0.17</v>
      </c>
      <c r="BN18">
        <v>3.39</v>
      </c>
      <c r="BO18">
        <v>1.82</v>
      </c>
      <c r="BP18">
        <v>0.25</v>
      </c>
      <c r="BQ18">
        <v>1.93</v>
      </c>
      <c r="BR18">
        <v>2.1</v>
      </c>
      <c r="BS18">
        <v>1.57</v>
      </c>
      <c r="BT18">
        <v>2.7850269999999999</v>
      </c>
      <c r="BU18">
        <v>1.297706</v>
      </c>
      <c r="BV18">
        <v>1.905467</v>
      </c>
      <c r="BW18">
        <v>1.8547899999999999</v>
      </c>
      <c r="BX18">
        <v>1.8707530000000001</v>
      </c>
      <c r="BY18">
        <v>2.5954100000000002</v>
      </c>
      <c r="BZ18">
        <v>1.283863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3.425942</v>
      </c>
      <c r="CK18">
        <v>1.78051</v>
      </c>
      <c r="CL18">
        <v>1.289131</v>
      </c>
      <c r="CM18">
        <v>3.4033090000000001</v>
      </c>
      <c r="CN18">
        <v>3.425942</v>
      </c>
      <c r="CO18">
        <v>4.1526560000000003</v>
      </c>
      <c r="CP18">
        <v>4.1165589999999996</v>
      </c>
      <c r="CQ18">
        <v>3.425942</v>
      </c>
      <c r="CR18">
        <v>0.31178099999999997</v>
      </c>
      <c r="CS18">
        <v>2.164676</v>
      </c>
      <c r="CT18">
        <v>0</v>
      </c>
      <c r="CU18">
        <v>0</v>
      </c>
      <c r="CV18">
        <v>0</v>
      </c>
      <c r="CW18">
        <v>2.3137059999999998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75.95317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243.5378</v>
      </c>
      <c r="L19">
        <v>0</v>
      </c>
      <c r="M19">
        <v>45.430869999999999</v>
      </c>
      <c r="N19">
        <v>116.14370599999999</v>
      </c>
      <c r="O19">
        <v>121.747843</v>
      </c>
      <c r="P19">
        <v>120.890046</v>
      </c>
      <c r="Q19">
        <v>0</v>
      </c>
      <c r="R19">
        <v>9.9969040000000007</v>
      </c>
      <c r="S19">
        <v>11.493199000000001</v>
      </c>
      <c r="T19">
        <v>0</v>
      </c>
      <c r="U19">
        <v>335.92333500000001</v>
      </c>
      <c r="V19">
        <v>1.9252</v>
      </c>
      <c r="W19">
        <v>28.280128999999999</v>
      </c>
      <c r="X19">
        <v>117.23582399999999</v>
      </c>
      <c r="Y19">
        <v>0</v>
      </c>
      <c r="Z19">
        <v>0</v>
      </c>
      <c r="AA19">
        <v>0</v>
      </c>
      <c r="AB19">
        <v>0</v>
      </c>
      <c r="AC19">
        <v>0</v>
      </c>
      <c r="AD19">
        <v>8.0629299999999997</v>
      </c>
      <c r="AE19">
        <v>0</v>
      </c>
      <c r="AF19">
        <v>8.7240439999999992</v>
      </c>
      <c r="AG19">
        <v>41.220457000000003</v>
      </c>
      <c r="AH19">
        <v>0</v>
      </c>
      <c r="AI19">
        <v>0</v>
      </c>
      <c r="AJ19">
        <v>0</v>
      </c>
      <c r="AK19">
        <v>51.142071999999999</v>
      </c>
      <c r="AL19">
        <v>11.185411999999999</v>
      </c>
      <c r="AM19">
        <v>0</v>
      </c>
      <c r="AN19">
        <v>0.57980299999999996</v>
      </c>
      <c r="AO19">
        <v>6.7355049999999999</v>
      </c>
      <c r="AP19">
        <v>6.1654530000000003</v>
      </c>
      <c r="AQ19">
        <v>0</v>
      </c>
      <c r="AR19">
        <v>10.627103999999999</v>
      </c>
      <c r="AS19">
        <v>23.696477999999999</v>
      </c>
      <c r="AT19">
        <v>14.435919999999999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75.95317</v>
      </c>
      <c r="BA19">
        <f t="shared" si="1"/>
        <v>1411.1332040000004</v>
      </c>
      <c r="BD19">
        <v>6.24</v>
      </c>
      <c r="BE19">
        <v>1.85</v>
      </c>
      <c r="BF19">
        <v>2.17</v>
      </c>
      <c r="BG19">
        <v>1.72</v>
      </c>
      <c r="BH19">
        <v>6.06</v>
      </c>
      <c r="BI19">
        <v>0.92</v>
      </c>
      <c r="BJ19">
        <v>0.47</v>
      </c>
      <c r="BK19">
        <v>1.89</v>
      </c>
      <c r="BL19">
        <v>0</v>
      </c>
      <c r="BM19">
        <v>0.17</v>
      </c>
      <c r="BN19">
        <v>3.39</v>
      </c>
      <c r="BO19">
        <v>1.82</v>
      </c>
      <c r="BP19">
        <v>0.25</v>
      </c>
      <c r="BQ19">
        <v>1.93</v>
      </c>
      <c r="BR19">
        <v>2.1</v>
      </c>
      <c r="BS19">
        <v>1.57</v>
      </c>
      <c r="BT19">
        <v>2.7850269999999999</v>
      </c>
      <c r="BU19">
        <v>1.297706</v>
      </c>
      <c r="BV19">
        <v>1.905467</v>
      </c>
      <c r="BW19">
        <v>1.8547899999999999</v>
      </c>
      <c r="BX19">
        <v>1.8707530000000001</v>
      </c>
      <c r="BY19">
        <v>2.5954100000000002</v>
      </c>
      <c r="BZ19">
        <v>1.283863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3.425942</v>
      </c>
      <c r="CK19">
        <v>1.78051</v>
      </c>
      <c r="CL19">
        <v>1.289131</v>
      </c>
      <c r="CM19">
        <v>3.4033090000000001</v>
      </c>
      <c r="CN19">
        <v>3.425942</v>
      </c>
      <c r="CO19">
        <v>4.1526560000000003</v>
      </c>
      <c r="CP19">
        <v>4.1165589999999996</v>
      </c>
      <c r="CQ19">
        <v>3.425942</v>
      </c>
      <c r="CR19">
        <v>0.31178099999999997</v>
      </c>
      <c r="CS19">
        <v>2.164676</v>
      </c>
      <c r="CT19">
        <v>0</v>
      </c>
      <c r="CU19">
        <v>0</v>
      </c>
      <c r="CV19">
        <v>0</v>
      </c>
      <c r="CW19">
        <v>2.3137059999999998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75.95317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243.5378</v>
      </c>
      <c r="L20">
        <v>0</v>
      </c>
      <c r="M20">
        <v>45.430869999999999</v>
      </c>
      <c r="N20">
        <v>116.14370599999999</v>
      </c>
      <c r="O20">
        <v>121.747843</v>
      </c>
      <c r="P20">
        <v>120.890046</v>
      </c>
      <c r="Q20">
        <v>0</v>
      </c>
      <c r="R20">
        <v>9.9969040000000007</v>
      </c>
      <c r="S20">
        <v>11.493199000000001</v>
      </c>
      <c r="T20">
        <v>0</v>
      </c>
      <c r="U20">
        <v>335.92333500000001</v>
      </c>
      <c r="V20">
        <v>1.9252</v>
      </c>
      <c r="W20">
        <v>28.280128999999999</v>
      </c>
      <c r="X20">
        <v>117.23582399999999</v>
      </c>
      <c r="Y20">
        <v>0</v>
      </c>
      <c r="Z20">
        <v>0</v>
      </c>
      <c r="AA20">
        <v>0</v>
      </c>
      <c r="AB20">
        <v>0</v>
      </c>
      <c r="AC20">
        <v>0</v>
      </c>
      <c r="AD20">
        <v>8.0629299999999997</v>
      </c>
      <c r="AE20">
        <v>0</v>
      </c>
      <c r="AF20">
        <v>8.7240439999999992</v>
      </c>
      <c r="AG20">
        <v>41.220457000000003</v>
      </c>
      <c r="AH20">
        <v>0</v>
      </c>
      <c r="AI20">
        <v>0</v>
      </c>
      <c r="AJ20">
        <v>0</v>
      </c>
      <c r="AK20">
        <v>51.142071999999999</v>
      </c>
      <c r="AL20">
        <v>11.185411999999999</v>
      </c>
      <c r="AM20">
        <v>0</v>
      </c>
      <c r="AN20">
        <v>0.57980299999999996</v>
      </c>
      <c r="AO20">
        <v>6.7355049999999999</v>
      </c>
      <c r="AP20">
        <v>6.1654530000000003</v>
      </c>
      <c r="AQ20">
        <v>0</v>
      </c>
      <c r="AR20">
        <v>10.627103999999999</v>
      </c>
      <c r="AS20">
        <v>23.696477999999999</v>
      </c>
      <c r="AT20">
        <v>14.132277999999999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75.95317</v>
      </c>
      <c r="BA20">
        <f t="shared" si="1"/>
        <v>1410.8295620000006</v>
      </c>
      <c r="BD20">
        <v>6.24</v>
      </c>
      <c r="BE20">
        <v>1.85</v>
      </c>
      <c r="BF20">
        <v>2.17</v>
      </c>
      <c r="BG20">
        <v>1.72</v>
      </c>
      <c r="BH20">
        <v>6.06</v>
      </c>
      <c r="BI20">
        <v>0.92</v>
      </c>
      <c r="BJ20">
        <v>0.47</v>
      </c>
      <c r="BK20">
        <v>1.89</v>
      </c>
      <c r="BL20">
        <v>0</v>
      </c>
      <c r="BM20">
        <v>0.17</v>
      </c>
      <c r="BN20">
        <v>3.39</v>
      </c>
      <c r="BO20">
        <v>1.82</v>
      </c>
      <c r="BP20">
        <v>0.25</v>
      </c>
      <c r="BQ20">
        <v>1.93</v>
      </c>
      <c r="BR20">
        <v>2.1</v>
      </c>
      <c r="BS20">
        <v>1.57</v>
      </c>
      <c r="BT20">
        <v>2.7850269999999999</v>
      </c>
      <c r="BU20">
        <v>1.297706</v>
      </c>
      <c r="BV20">
        <v>1.905467</v>
      </c>
      <c r="BW20">
        <v>1.8547899999999999</v>
      </c>
      <c r="BX20">
        <v>1.8707530000000001</v>
      </c>
      <c r="BY20">
        <v>2.5954100000000002</v>
      </c>
      <c r="BZ20">
        <v>1.283863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3.425942</v>
      </c>
      <c r="CK20">
        <v>1.78051</v>
      </c>
      <c r="CL20">
        <v>1.289131</v>
      </c>
      <c r="CM20">
        <v>3.4033090000000001</v>
      </c>
      <c r="CN20">
        <v>3.425942</v>
      </c>
      <c r="CO20">
        <v>4.1526560000000003</v>
      </c>
      <c r="CP20">
        <v>4.1165589999999996</v>
      </c>
      <c r="CQ20">
        <v>3.425942</v>
      </c>
      <c r="CR20">
        <v>0.31178099999999997</v>
      </c>
      <c r="CS20">
        <v>2.164676</v>
      </c>
      <c r="CT20">
        <v>0</v>
      </c>
      <c r="CU20">
        <v>0</v>
      </c>
      <c r="CV20">
        <v>0</v>
      </c>
      <c r="CW20">
        <v>2.3137059999999998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75.95317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243.5378</v>
      </c>
      <c r="L21">
        <v>0</v>
      </c>
      <c r="M21">
        <v>45.430869999999999</v>
      </c>
      <c r="N21">
        <v>116.14370599999999</v>
      </c>
      <c r="O21">
        <v>121.747843</v>
      </c>
      <c r="P21">
        <v>120.890046</v>
      </c>
      <c r="Q21">
        <v>0</v>
      </c>
      <c r="R21">
        <v>9.9969040000000007</v>
      </c>
      <c r="S21">
        <v>11.493199000000001</v>
      </c>
      <c r="T21">
        <v>0</v>
      </c>
      <c r="U21">
        <v>335.92333500000001</v>
      </c>
      <c r="V21">
        <v>1.9252</v>
      </c>
      <c r="W21">
        <v>35.774548000000003</v>
      </c>
      <c r="X21">
        <v>139.855245</v>
      </c>
      <c r="Y21">
        <v>0</v>
      </c>
      <c r="Z21">
        <v>0</v>
      </c>
      <c r="AA21">
        <v>0</v>
      </c>
      <c r="AB21">
        <v>0</v>
      </c>
      <c r="AC21">
        <v>0</v>
      </c>
      <c r="AD21">
        <v>8.0629299999999997</v>
      </c>
      <c r="AE21">
        <v>0</v>
      </c>
      <c r="AF21">
        <v>8.7240439999999992</v>
      </c>
      <c r="AG21">
        <v>41.220457000000003</v>
      </c>
      <c r="AH21">
        <v>0</v>
      </c>
      <c r="AI21">
        <v>0</v>
      </c>
      <c r="AJ21">
        <v>0</v>
      </c>
      <c r="AK21">
        <v>51.142071999999999</v>
      </c>
      <c r="AL21">
        <v>11.185411999999999</v>
      </c>
      <c r="AM21">
        <v>0</v>
      </c>
      <c r="AN21">
        <v>0.57980299999999996</v>
      </c>
      <c r="AO21">
        <v>6.7355049999999999</v>
      </c>
      <c r="AP21">
        <v>6.1654530000000003</v>
      </c>
      <c r="AQ21">
        <v>0</v>
      </c>
      <c r="AR21">
        <v>15.940656000000001</v>
      </c>
      <c r="AS21">
        <v>15.538674</v>
      </c>
      <c r="AT21">
        <v>14.435919999999999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75.93316999999999</v>
      </c>
      <c r="BA21">
        <f t="shared" si="1"/>
        <v>1438.3827920000001</v>
      </c>
      <c r="BD21">
        <v>6.24</v>
      </c>
      <c r="BE21">
        <v>1.85</v>
      </c>
      <c r="BF21">
        <v>2.17</v>
      </c>
      <c r="BG21">
        <v>1.72</v>
      </c>
      <c r="BH21">
        <v>6.06</v>
      </c>
      <c r="BI21">
        <v>0.92</v>
      </c>
      <c r="BJ21">
        <v>0.45</v>
      </c>
      <c r="BK21">
        <v>1.89</v>
      </c>
      <c r="BL21">
        <v>0</v>
      </c>
      <c r="BM21">
        <v>0.17</v>
      </c>
      <c r="BN21">
        <v>3.39</v>
      </c>
      <c r="BO21">
        <v>1.82</v>
      </c>
      <c r="BP21">
        <v>0.25</v>
      </c>
      <c r="BQ21">
        <v>1.93</v>
      </c>
      <c r="BR21">
        <v>2.1</v>
      </c>
      <c r="BS21">
        <v>1.57</v>
      </c>
      <c r="BT21">
        <v>2.7850269999999999</v>
      </c>
      <c r="BU21">
        <v>1.297706</v>
      </c>
      <c r="BV21">
        <v>1.905467</v>
      </c>
      <c r="BW21">
        <v>1.8547899999999999</v>
      </c>
      <c r="BX21">
        <v>1.8707530000000001</v>
      </c>
      <c r="BY21">
        <v>2.5954100000000002</v>
      </c>
      <c r="BZ21">
        <v>1.283863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3.425942</v>
      </c>
      <c r="CK21">
        <v>1.78051</v>
      </c>
      <c r="CL21">
        <v>1.289131</v>
      </c>
      <c r="CM21">
        <v>3.4033090000000001</v>
      </c>
      <c r="CN21">
        <v>3.425942</v>
      </c>
      <c r="CO21">
        <v>4.1526560000000003</v>
      </c>
      <c r="CP21">
        <v>4.1165589999999996</v>
      </c>
      <c r="CQ21">
        <v>3.425942</v>
      </c>
      <c r="CR21">
        <v>0.31178099999999997</v>
      </c>
      <c r="CS21">
        <v>2.164676</v>
      </c>
      <c r="CT21">
        <v>0</v>
      </c>
      <c r="CU21">
        <v>0</v>
      </c>
      <c r="CV21">
        <v>0</v>
      </c>
      <c r="CW21">
        <v>2.3137059999999998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75.93316999999999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243.5378</v>
      </c>
      <c r="L22">
        <v>0</v>
      </c>
      <c r="M22">
        <v>45.430869999999999</v>
      </c>
      <c r="N22">
        <v>116.14370599999999</v>
      </c>
      <c r="O22">
        <v>121.747843</v>
      </c>
      <c r="P22">
        <v>120.890046</v>
      </c>
      <c r="Q22">
        <v>0</v>
      </c>
      <c r="R22">
        <v>9.9969040000000007</v>
      </c>
      <c r="S22">
        <v>11.493199000000001</v>
      </c>
      <c r="T22">
        <v>0</v>
      </c>
      <c r="U22">
        <v>335.92333500000001</v>
      </c>
      <c r="V22">
        <v>1.9252</v>
      </c>
      <c r="W22">
        <v>44.663753999999997</v>
      </c>
      <c r="X22">
        <v>141.753342</v>
      </c>
      <c r="Y22">
        <v>0</v>
      </c>
      <c r="Z22">
        <v>0</v>
      </c>
      <c r="AA22">
        <v>0</v>
      </c>
      <c r="AB22">
        <v>0</v>
      </c>
      <c r="AC22">
        <v>0</v>
      </c>
      <c r="AD22">
        <v>8.0629299999999997</v>
      </c>
      <c r="AE22">
        <v>0</v>
      </c>
      <c r="AF22">
        <v>8.7240439999999992</v>
      </c>
      <c r="AG22">
        <v>41.220457000000003</v>
      </c>
      <c r="AH22">
        <v>9.3083419999999997</v>
      </c>
      <c r="AI22">
        <v>0</v>
      </c>
      <c r="AJ22">
        <v>0</v>
      </c>
      <c r="AK22">
        <v>51.142071999999999</v>
      </c>
      <c r="AL22">
        <v>11.185411999999999</v>
      </c>
      <c r="AM22">
        <v>0</v>
      </c>
      <c r="AN22">
        <v>0.57980299999999996</v>
      </c>
      <c r="AO22">
        <v>6.7355049999999999</v>
      </c>
      <c r="AP22">
        <v>6.1654530000000003</v>
      </c>
      <c r="AQ22">
        <v>0</v>
      </c>
      <c r="AR22">
        <v>15.940656000000001</v>
      </c>
      <c r="AS22">
        <v>15.538674</v>
      </c>
      <c r="AT22">
        <v>14.435919999999999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75.984379999999987</v>
      </c>
      <c r="BA22">
        <f t="shared" si="1"/>
        <v>1458.5296470000003</v>
      </c>
      <c r="BD22">
        <v>6.24</v>
      </c>
      <c r="BE22">
        <v>1.85</v>
      </c>
      <c r="BF22">
        <v>2.17</v>
      </c>
      <c r="BG22">
        <v>1.72</v>
      </c>
      <c r="BH22">
        <v>6.06</v>
      </c>
      <c r="BI22">
        <v>0.92</v>
      </c>
      <c r="BJ22">
        <v>0.45</v>
      </c>
      <c r="BK22">
        <v>1.89</v>
      </c>
      <c r="BL22">
        <v>0</v>
      </c>
      <c r="BM22">
        <v>0.17</v>
      </c>
      <c r="BN22">
        <v>3.39</v>
      </c>
      <c r="BO22">
        <v>1.82</v>
      </c>
      <c r="BP22">
        <v>0.25</v>
      </c>
      <c r="BQ22">
        <v>1.93</v>
      </c>
      <c r="BR22">
        <v>2.1</v>
      </c>
      <c r="BS22">
        <v>1.57</v>
      </c>
      <c r="BT22">
        <v>2.7850269999999999</v>
      </c>
      <c r="BU22">
        <v>1.297706</v>
      </c>
      <c r="BV22">
        <v>1.905467</v>
      </c>
      <c r="BW22">
        <v>1.8547899999999999</v>
      </c>
      <c r="BX22">
        <v>1.8707530000000001</v>
      </c>
      <c r="BY22">
        <v>2.5954100000000002</v>
      </c>
      <c r="BZ22">
        <v>1.283863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3.425942</v>
      </c>
      <c r="CK22">
        <v>1.78051</v>
      </c>
      <c r="CL22">
        <v>1.289131</v>
      </c>
      <c r="CM22">
        <v>3.4033090000000001</v>
      </c>
      <c r="CN22">
        <v>3.425942</v>
      </c>
      <c r="CO22">
        <v>4.1526560000000003</v>
      </c>
      <c r="CP22">
        <v>4.1165589999999996</v>
      </c>
      <c r="CQ22">
        <v>3.425942</v>
      </c>
      <c r="CR22">
        <v>0.31178099999999997</v>
      </c>
      <c r="CS22">
        <v>2.164676</v>
      </c>
      <c r="CT22">
        <v>0</v>
      </c>
      <c r="CU22">
        <v>0</v>
      </c>
      <c r="CV22">
        <v>5.1209999999999999E-2</v>
      </c>
      <c r="CW22">
        <v>2.3137059999999998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75.984379999999987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243.5378</v>
      </c>
      <c r="L23">
        <v>0</v>
      </c>
      <c r="M23">
        <v>45.430869999999999</v>
      </c>
      <c r="N23">
        <v>116.14370599999999</v>
      </c>
      <c r="O23">
        <v>121.747843</v>
      </c>
      <c r="P23">
        <v>120.890046</v>
      </c>
      <c r="Q23">
        <v>0</v>
      </c>
      <c r="R23">
        <v>8.0274870000000007</v>
      </c>
      <c r="S23">
        <v>9.2562610000000003</v>
      </c>
      <c r="T23">
        <v>0</v>
      </c>
      <c r="U23">
        <v>335.92333500000001</v>
      </c>
      <c r="V23">
        <v>6.3604760000000002</v>
      </c>
      <c r="W23">
        <v>44.663753999999997</v>
      </c>
      <c r="X23">
        <v>141.753342</v>
      </c>
      <c r="Y23">
        <v>0</v>
      </c>
      <c r="Z23">
        <v>0</v>
      </c>
      <c r="AA23">
        <v>0</v>
      </c>
      <c r="AB23">
        <v>0</v>
      </c>
      <c r="AC23">
        <v>0</v>
      </c>
      <c r="AD23">
        <v>8.0629299999999997</v>
      </c>
      <c r="AE23">
        <v>0</v>
      </c>
      <c r="AF23">
        <v>8.7240439999999992</v>
      </c>
      <c r="AG23">
        <v>41.220457000000003</v>
      </c>
      <c r="AH23">
        <v>18.616683999999999</v>
      </c>
      <c r="AI23">
        <v>0</v>
      </c>
      <c r="AJ23">
        <v>0</v>
      </c>
      <c r="AK23">
        <v>51.142071999999999</v>
      </c>
      <c r="AL23">
        <v>11.185411999999999</v>
      </c>
      <c r="AM23">
        <v>0</v>
      </c>
      <c r="AN23">
        <v>0.57980299999999996</v>
      </c>
      <c r="AO23">
        <v>6.7355049999999999</v>
      </c>
      <c r="AP23">
        <v>6.1654530000000003</v>
      </c>
      <c r="AQ23">
        <v>0</v>
      </c>
      <c r="AR23">
        <v>15.940656000000001</v>
      </c>
      <c r="AS23">
        <v>15.538674</v>
      </c>
      <c r="AT23">
        <v>14.140877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76.033761999999996</v>
      </c>
      <c r="BA23">
        <f t="shared" si="1"/>
        <v>1467.8212490000003</v>
      </c>
      <c r="BD23">
        <v>6.24</v>
      </c>
      <c r="BE23">
        <v>1.85</v>
      </c>
      <c r="BF23">
        <v>2.17</v>
      </c>
      <c r="BG23">
        <v>1.72</v>
      </c>
      <c r="BH23">
        <v>6.06</v>
      </c>
      <c r="BI23">
        <v>0.92</v>
      </c>
      <c r="BJ23">
        <v>0.45</v>
      </c>
      <c r="BK23">
        <v>1.89</v>
      </c>
      <c r="BL23">
        <v>0</v>
      </c>
      <c r="BM23">
        <v>0.17</v>
      </c>
      <c r="BN23">
        <v>3.39</v>
      </c>
      <c r="BO23">
        <v>1.82</v>
      </c>
      <c r="BP23">
        <v>0.25</v>
      </c>
      <c r="BQ23">
        <v>1.93</v>
      </c>
      <c r="BR23">
        <v>2.1</v>
      </c>
      <c r="BS23">
        <v>1.57</v>
      </c>
      <c r="BT23">
        <v>2.7850269999999999</v>
      </c>
      <c r="BU23">
        <v>1.297706</v>
      </c>
      <c r="BV23">
        <v>1.905467</v>
      </c>
      <c r="BW23">
        <v>1.8547899999999999</v>
      </c>
      <c r="BX23">
        <v>1.8707530000000001</v>
      </c>
      <c r="BY23">
        <v>2.5954100000000002</v>
      </c>
      <c r="BZ23">
        <v>1.283863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3.425942</v>
      </c>
      <c r="CK23">
        <v>1.78051</v>
      </c>
      <c r="CL23">
        <v>1.289131</v>
      </c>
      <c r="CM23">
        <v>3.4033090000000001</v>
      </c>
      <c r="CN23">
        <v>3.425942</v>
      </c>
      <c r="CO23">
        <v>4.1526560000000003</v>
      </c>
      <c r="CP23">
        <v>4.1165589999999996</v>
      </c>
      <c r="CQ23">
        <v>3.425942</v>
      </c>
      <c r="CR23">
        <v>0.31178099999999997</v>
      </c>
      <c r="CS23">
        <v>2.164676</v>
      </c>
      <c r="CT23">
        <v>0</v>
      </c>
      <c r="CU23">
        <v>0</v>
      </c>
      <c r="CV23">
        <v>0.100592</v>
      </c>
      <c r="CW23">
        <v>2.3137059999999998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76.033761999999996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243.5378</v>
      </c>
      <c r="L24">
        <v>0</v>
      </c>
      <c r="M24">
        <v>45.430869999999999</v>
      </c>
      <c r="N24">
        <v>116.14370599999999</v>
      </c>
      <c r="O24">
        <v>121.747843</v>
      </c>
      <c r="P24">
        <v>120.890046</v>
      </c>
      <c r="Q24">
        <v>0</v>
      </c>
      <c r="R24">
        <v>9.6149369999999994</v>
      </c>
      <c r="S24">
        <v>11.717454</v>
      </c>
      <c r="T24">
        <v>0</v>
      </c>
      <c r="U24">
        <v>335.92333500000001</v>
      </c>
      <c r="V24">
        <v>6.3604760000000002</v>
      </c>
      <c r="W24">
        <v>44.663753999999997</v>
      </c>
      <c r="X24">
        <v>141.753342</v>
      </c>
      <c r="Y24">
        <v>0</v>
      </c>
      <c r="Z24">
        <v>0</v>
      </c>
      <c r="AA24">
        <v>0</v>
      </c>
      <c r="AB24">
        <v>0</v>
      </c>
      <c r="AC24">
        <v>0</v>
      </c>
      <c r="AD24">
        <v>8.0629299999999997</v>
      </c>
      <c r="AE24">
        <v>15.166726000000001</v>
      </c>
      <c r="AF24">
        <v>8.7240439999999992</v>
      </c>
      <c r="AG24">
        <v>41.220457000000003</v>
      </c>
      <c r="AH24">
        <v>37.233367999999999</v>
      </c>
      <c r="AI24">
        <v>0</v>
      </c>
      <c r="AJ24">
        <v>0</v>
      </c>
      <c r="AK24">
        <v>51.142071999999999</v>
      </c>
      <c r="AL24">
        <v>11.185411999999999</v>
      </c>
      <c r="AM24">
        <v>0</v>
      </c>
      <c r="AN24">
        <v>0.57980299999999996</v>
      </c>
      <c r="AO24">
        <v>6.7355049999999999</v>
      </c>
      <c r="AP24">
        <v>6.1654530000000003</v>
      </c>
      <c r="AQ24">
        <v>15.454542999999999</v>
      </c>
      <c r="AR24">
        <v>15.940656000000001</v>
      </c>
      <c r="AS24">
        <v>15.538674</v>
      </c>
      <c r="AT24">
        <v>14.435919999999999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76.401185999999996</v>
      </c>
      <c r="BA24">
        <f t="shared" si="1"/>
        <v>1521.7703120000001</v>
      </c>
      <c r="BD24">
        <v>6.24</v>
      </c>
      <c r="BE24">
        <v>1.85</v>
      </c>
      <c r="BF24">
        <v>2.17</v>
      </c>
      <c r="BG24">
        <v>1.72</v>
      </c>
      <c r="BH24">
        <v>6.06</v>
      </c>
      <c r="BI24">
        <v>0.92</v>
      </c>
      <c r="BJ24">
        <v>0.45</v>
      </c>
      <c r="BK24">
        <v>1.89</v>
      </c>
      <c r="BL24">
        <v>0</v>
      </c>
      <c r="BM24">
        <v>0.17</v>
      </c>
      <c r="BN24">
        <v>3.39</v>
      </c>
      <c r="BO24">
        <v>1.82</v>
      </c>
      <c r="BP24">
        <v>0.25</v>
      </c>
      <c r="BQ24">
        <v>1.93</v>
      </c>
      <c r="BR24">
        <v>2.1</v>
      </c>
      <c r="BS24">
        <v>1.57</v>
      </c>
      <c r="BT24">
        <v>2.7850269999999999</v>
      </c>
      <c r="BU24">
        <v>1.297706</v>
      </c>
      <c r="BV24">
        <v>1.905467</v>
      </c>
      <c r="BW24">
        <v>1.8547899999999999</v>
      </c>
      <c r="BX24">
        <v>1.8707530000000001</v>
      </c>
      <c r="BY24">
        <v>2.5954100000000002</v>
      </c>
      <c r="BZ24">
        <v>1.283863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3.425942</v>
      </c>
      <c r="CK24">
        <v>1.78051</v>
      </c>
      <c r="CL24">
        <v>1.289131</v>
      </c>
      <c r="CM24">
        <v>3.4033090000000001</v>
      </c>
      <c r="CN24">
        <v>3.425942</v>
      </c>
      <c r="CO24">
        <v>4.1526560000000003</v>
      </c>
      <c r="CP24">
        <v>4.1165589999999996</v>
      </c>
      <c r="CQ24">
        <v>3.425942</v>
      </c>
      <c r="CR24">
        <v>0.31178099999999997</v>
      </c>
      <c r="CS24">
        <v>2.164676</v>
      </c>
      <c r="CT24">
        <v>0</v>
      </c>
      <c r="CU24">
        <v>0.26683299999999999</v>
      </c>
      <c r="CV24">
        <v>0.201183</v>
      </c>
      <c r="CW24">
        <v>2.3137059999999998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76.401185999999996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243.5378</v>
      </c>
      <c r="L25">
        <v>0</v>
      </c>
      <c r="M25">
        <v>45.430869999999999</v>
      </c>
      <c r="N25">
        <v>116.14370599999999</v>
      </c>
      <c r="O25">
        <v>121.747843</v>
      </c>
      <c r="P25">
        <v>120.890046</v>
      </c>
      <c r="Q25">
        <v>0</v>
      </c>
      <c r="R25">
        <v>14.140787</v>
      </c>
      <c r="S25">
        <v>17.595268999999998</v>
      </c>
      <c r="T25">
        <v>0</v>
      </c>
      <c r="U25">
        <v>335.92333500000001</v>
      </c>
      <c r="V25">
        <v>14.026702</v>
      </c>
      <c r="W25">
        <v>44.663753999999997</v>
      </c>
      <c r="X25">
        <v>141.753342</v>
      </c>
      <c r="Y25">
        <v>0</v>
      </c>
      <c r="Z25">
        <v>6.3086880000000001</v>
      </c>
      <c r="AA25">
        <v>0</v>
      </c>
      <c r="AB25">
        <v>0</v>
      </c>
      <c r="AC25">
        <v>9.5353619999999992</v>
      </c>
      <c r="AD25">
        <v>8.0629299999999997</v>
      </c>
      <c r="AE25">
        <v>30.333451</v>
      </c>
      <c r="AF25">
        <v>8.7240439999999992</v>
      </c>
      <c r="AG25">
        <v>41.220457000000003</v>
      </c>
      <c r="AH25">
        <v>65.158394000000001</v>
      </c>
      <c r="AI25">
        <v>0</v>
      </c>
      <c r="AJ25">
        <v>0</v>
      </c>
      <c r="AK25">
        <v>51.142071999999999</v>
      </c>
      <c r="AL25">
        <v>22.370823999999999</v>
      </c>
      <c r="AM25">
        <v>0</v>
      </c>
      <c r="AN25">
        <v>0.57980299999999996</v>
      </c>
      <c r="AO25">
        <v>5.8864919999999996</v>
      </c>
      <c r="AP25">
        <v>6.1654530000000003</v>
      </c>
      <c r="AQ25">
        <v>30.909085999999999</v>
      </c>
      <c r="AR25">
        <v>15.940656000000001</v>
      </c>
      <c r="AS25">
        <v>15.538674</v>
      </c>
      <c r="AT25">
        <v>14.435919999999999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76.819819999999993</v>
      </c>
      <c r="BA25">
        <f t="shared" si="1"/>
        <v>1624.98558</v>
      </c>
      <c r="BD25">
        <v>6.24</v>
      </c>
      <c r="BE25">
        <v>1.85</v>
      </c>
      <c r="BF25">
        <v>2.17</v>
      </c>
      <c r="BG25">
        <v>1.72</v>
      </c>
      <c r="BH25">
        <v>6.06</v>
      </c>
      <c r="BI25">
        <v>0.92</v>
      </c>
      <c r="BJ25">
        <v>0.45</v>
      </c>
      <c r="BK25">
        <v>1.89</v>
      </c>
      <c r="BL25">
        <v>0</v>
      </c>
      <c r="BM25">
        <v>0.17</v>
      </c>
      <c r="BN25">
        <v>3.39</v>
      </c>
      <c r="BO25">
        <v>1.82</v>
      </c>
      <c r="BP25">
        <v>0.25</v>
      </c>
      <c r="BQ25">
        <v>1.93</v>
      </c>
      <c r="BR25">
        <v>2.1</v>
      </c>
      <c r="BS25">
        <v>1.57</v>
      </c>
      <c r="BT25">
        <v>2.7850269999999999</v>
      </c>
      <c r="BU25">
        <v>1.297706</v>
      </c>
      <c r="BV25">
        <v>1.905467</v>
      </c>
      <c r="BW25">
        <v>1.8547899999999999</v>
      </c>
      <c r="BX25">
        <v>1.8707530000000001</v>
      </c>
      <c r="BY25">
        <v>2.5954100000000002</v>
      </c>
      <c r="BZ25">
        <v>1.283863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3.425942</v>
      </c>
      <c r="CK25">
        <v>1.78051</v>
      </c>
      <c r="CL25">
        <v>1.289131</v>
      </c>
      <c r="CM25">
        <v>3.4033090000000001</v>
      </c>
      <c r="CN25">
        <v>3.425942</v>
      </c>
      <c r="CO25">
        <v>4.1526560000000003</v>
      </c>
      <c r="CP25">
        <v>4.1165589999999996</v>
      </c>
      <c r="CQ25">
        <v>3.425942</v>
      </c>
      <c r="CR25">
        <v>0.31178099999999997</v>
      </c>
      <c r="CS25">
        <v>2.164676</v>
      </c>
      <c r="CT25">
        <v>0</v>
      </c>
      <c r="CU25">
        <v>0.53366499999999994</v>
      </c>
      <c r="CV25">
        <v>0.35298499999999999</v>
      </c>
      <c r="CW25">
        <v>2.3137059999999998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76.819819999999993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243.5378</v>
      </c>
      <c r="L26">
        <v>0</v>
      </c>
      <c r="M26">
        <v>45.430869999999999</v>
      </c>
      <c r="N26">
        <v>116.14370599999999</v>
      </c>
      <c r="O26">
        <v>121.747843</v>
      </c>
      <c r="P26">
        <v>120.890046</v>
      </c>
      <c r="Q26">
        <v>0</v>
      </c>
      <c r="R26">
        <v>20.399515000000001</v>
      </c>
      <c r="S26">
        <v>25.388574999999999</v>
      </c>
      <c r="T26">
        <v>0</v>
      </c>
      <c r="U26">
        <v>335.92333500000001</v>
      </c>
      <c r="V26">
        <v>17.461886</v>
      </c>
      <c r="W26">
        <v>44.663753999999997</v>
      </c>
      <c r="X26">
        <v>141.753342</v>
      </c>
      <c r="Y26">
        <v>0</v>
      </c>
      <c r="Z26">
        <v>6.3086880000000001</v>
      </c>
      <c r="AA26">
        <v>0</v>
      </c>
      <c r="AB26">
        <v>12.923868000000001</v>
      </c>
      <c r="AC26">
        <v>9.5353619999999992</v>
      </c>
      <c r="AD26">
        <v>8.0629299999999997</v>
      </c>
      <c r="AE26">
        <v>40.570990999999999</v>
      </c>
      <c r="AF26">
        <v>8.7240439999999992</v>
      </c>
      <c r="AG26">
        <v>41.220457000000003</v>
      </c>
      <c r="AH26">
        <v>83.775077999999993</v>
      </c>
      <c r="AI26">
        <v>0</v>
      </c>
      <c r="AJ26">
        <v>0</v>
      </c>
      <c r="AK26">
        <v>51.142071999999999</v>
      </c>
      <c r="AL26">
        <v>67.112471999999997</v>
      </c>
      <c r="AM26">
        <v>5.1206469999999999</v>
      </c>
      <c r="AN26">
        <v>0.57980299999999996</v>
      </c>
      <c r="AO26">
        <v>5.8864919999999996</v>
      </c>
      <c r="AP26">
        <v>6.1654530000000003</v>
      </c>
      <c r="AQ26">
        <v>30.909085999999999</v>
      </c>
      <c r="AR26">
        <v>15.940656000000001</v>
      </c>
      <c r="AS26">
        <v>15.538674</v>
      </c>
      <c r="AT26">
        <v>14.435919999999999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77.551091</v>
      </c>
      <c r="BA26">
        <f t="shared" si="1"/>
        <v>1734.844456</v>
      </c>
      <c r="BD26">
        <v>6.24</v>
      </c>
      <c r="BE26">
        <v>1.85</v>
      </c>
      <c r="BF26">
        <v>2.17</v>
      </c>
      <c r="BG26">
        <v>1.72</v>
      </c>
      <c r="BH26">
        <v>6.06</v>
      </c>
      <c r="BI26">
        <v>0.96</v>
      </c>
      <c r="BJ26">
        <v>0.46</v>
      </c>
      <c r="BK26">
        <v>1.89</v>
      </c>
      <c r="BL26">
        <v>0</v>
      </c>
      <c r="BM26">
        <v>0.17</v>
      </c>
      <c r="BN26">
        <v>3.39</v>
      </c>
      <c r="BO26">
        <v>1.82</v>
      </c>
      <c r="BP26">
        <v>0.25</v>
      </c>
      <c r="BQ26">
        <v>1.93</v>
      </c>
      <c r="BR26">
        <v>2.1</v>
      </c>
      <c r="BS26">
        <v>1.57</v>
      </c>
      <c r="BT26">
        <v>2.7850269999999999</v>
      </c>
      <c r="BU26">
        <v>1.297706</v>
      </c>
      <c r="BV26">
        <v>1.905467</v>
      </c>
      <c r="BW26">
        <v>1.8547899999999999</v>
      </c>
      <c r="BX26">
        <v>1.8707530000000001</v>
      </c>
      <c r="BY26">
        <v>2.5954100000000002</v>
      </c>
      <c r="BZ26">
        <v>1.283863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3.425942</v>
      </c>
      <c r="CK26">
        <v>1.78051</v>
      </c>
      <c r="CL26">
        <v>1.289131</v>
      </c>
      <c r="CM26">
        <v>3.4033090000000001</v>
      </c>
      <c r="CN26">
        <v>3.425942</v>
      </c>
      <c r="CO26">
        <v>4.1526560000000003</v>
      </c>
      <c r="CP26">
        <v>4.1165589999999996</v>
      </c>
      <c r="CQ26">
        <v>3.425942</v>
      </c>
      <c r="CR26">
        <v>0.31178099999999997</v>
      </c>
      <c r="CS26">
        <v>2.164676</v>
      </c>
      <c r="CT26">
        <v>0.31384600000000001</v>
      </c>
      <c r="CU26">
        <v>0.80049800000000004</v>
      </c>
      <c r="CV26">
        <v>0.45357700000000001</v>
      </c>
      <c r="CW26">
        <v>2.3137059999999998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77.551091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289.60186800000002</v>
      </c>
      <c r="L27">
        <v>0</v>
      </c>
      <c r="M27">
        <v>45.430869999999999</v>
      </c>
      <c r="N27">
        <v>116.14370599999999</v>
      </c>
      <c r="O27">
        <v>121.747843</v>
      </c>
      <c r="P27">
        <v>120.890046</v>
      </c>
      <c r="Q27">
        <v>0</v>
      </c>
      <c r="R27">
        <v>20.399515000000001</v>
      </c>
      <c r="S27">
        <v>25.388574999999999</v>
      </c>
      <c r="T27">
        <v>0</v>
      </c>
      <c r="U27">
        <v>335.92333500000001</v>
      </c>
      <c r="V27">
        <v>12.271691000000001</v>
      </c>
      <c r="W27">
        <v>44.663753999999997</v>
      </c>
      <c r="X27">
        <v>141.753342</v>
      </c>
      <c r="Y27">
        <v>0</v>
      </c>
      <c r="Z27">
        <v>12.617376</v>
      </c>
      <c r="AA27">
        <v>13.523914</v>
      </c>
      <c r="AB27">
        <v>39.088106000000003</v>
      </c>
      <c r="AC27">
        <v>28.634943</v>
      </c>
      <c r="AD27">
        <v>17.946522000000002</v>
      </c>
      <c r="AE27">
        <v>48.659911000000001</v>
      </c>
      <c r="AF27">
        <v>8.7240439999999992</v>
      </c>
      <c r="AG27">
        <v>41.220457000000003</v>
      </c>
      <c r="AH27">
        <v>107.04593300000001</v>
      </c>
      <c r="AI27">
        <v>2.5085359999999999</v>
      </c>
      <c r="AJ27">
        <v>0</v>
      </c>
      <c r="AK27">
        <v>51.142071999999999</v>
      </c>
      <c r="AL27">
        <v>67.112471999999997</v>
      </c>
      <c r="AM27">
        <v>10.241294</v>
      </c>
      <c r="AN27">
        <v>0.57980299999999996</v>
      </c>
      <c r="AO27">
        <v>5.8864919999999996</v>
      </c>
      <c r="AP27">
        <v>6.1654530000000003</v>
      </c>
      <c r="AQ27">
        <v>46.363629000000003</v>
      </c>
      <c r="AR27">
        <v>15.940656000000001</v>
      </c>
      <c r="AS27">
        <v>15.279696</v>
      </c>
      <c r="AT27">
        <v>14.435919999999999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77.892291999999983</v>
      </c>
      <c r="BA27">
        <f t="shared" si="1"/>
        <v>1905.224066</v>
      </c>
      <c r="BD27">
        <v>6.24</v>
      </c>
      <c r="BE27">
        <v>1.85</v>
      </c>
      <c r="BF27">
        <v>2.17</v>
      </c>
      <c r="BG27">
        <v>1.72</v>
      </c>
      <c r="BH27">
        <v>6.06</v>
      </c>
      <c r="BI27">
        <v>0.91</v>
      </c>
      <c r="BJ27">
        <v>0.46</v>
      </c>
      <c r="BK27">
        <v>1.89</v>
      </c>
      <c r="BL27">
        <v>0</v>
      </c>
      <c r="BM27">
        <v>0.17</v>
      </c>
      <c r="BN27">
        <v>3.39</v>
      </c>
      <c r="BO27">
        <v>1.82</v>
      </c>
      <c r="BP27">
        <v>0.25</v>
      </c>
      <c r="BQ27">
        <v>1.93</v>
      </c>
      <c r="BR27">
        <v>2.1</v>
      </c>
      <c r="BS27">
        <v>1.57</v>
      </c>
      <c r="BT27">
        <v>2.7850269999999999</v>
      </c>
      <c r="BU27">
        <v>1.297706</v>
      </c>
      <c r="BV27">
        <v>1.905467</v>
      </c>
      <c r="BW27">
        <v>1.8547899999999999</v>
      </c>
      <c r="BX27">
        <v>1.8707530000000001</v>
      </c>
      <c r="BY27">
        <v>2.5954100000000002</v>
      </c>
      <c r="BZ27">
        <v>1.283863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3.425942</v>
      </c>
      <c r="CK27">
        <v>1.78051</v>
      </c>
      <c r="CL27">
        <v>1.289131</v>
      </c>
      <c r="CM27">
        <v>3.4033090000000001</v>
      </c>
      <c r="CN27">
        <v>3.425942</v>
      </c>
      <c r="CO27">
        <v>4.1526560000000003</v>
      </c>
      <c r="CP27">
        <v>4.1165589999999996</v>
      </c>
      <c r="CQ27">
        <v>3.425942</v>
      </c>
      <c r="CR27">
        <v>0.31178099999999997</v>
      </c>
      <c r="CS27">
        <v>2.164676</v>
      </c>
      <c r="CT27">
        <v>0.31384600000000001</v>
      </c>
      <c r="CU27">
        <v>1.067331</v>
      </c>
      <c r="CV27">
        <v>0.57794500000000004</v>
      </c>
      <c r="CW27">
        <v>2.3137059999999998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77.892291999999983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289.60186800000002</v>
      </c>
      <c r="L28">
        <v>0</v>
      </c>
      <c r="M28">
        <v>45.430869999999999</v>
      </c>
      <c r="N28">
        <v>116.14370599999999</v>
      </c>
      <c r="O28">
        <v>121.747843</v>
      </c>
      <c r="P28">
        <v>120.890046</v>
      </c>
      <c r="Q28">
        <v>0</v>
      </c>
      <c r="R28">
        <v>20.399515000000001</v>
      </c>
      <c r="S28">
        <v>25.388574999999999</v>
      </c>
      <c r="T28">
        <v>0</v>
      </c>
      <c r="U28">
        <v>335.92333500000001</v>
      </c>
      <c r="V28">
        <v>12.271691000000001</v>
      </c>
      <c r="W28">
        <v>44.663753999999997</v>
      </c>
      <c r="X28">
        <v>141.753342</v>
      </c>
      <c r="Y28">
        <v>0</v>
      </c>
      <c r="Z28">
        <v>12.617376</v>
      </c>
      <c r="AA28">
        <v>27.047827999999999</v>
      </c>
      <c r="AB28">
        <v>39.088106000000003</v>
      </c>
      <c r="AC28">
        <v>28.634943</v>
      </c>
      <c r="AD28">
        <v>17.946522000000002</v>
      </c>
      <c r="AE28">
        <v>48.659911000000001</v>
      </c>
      <c r="AF28">
        <v>19.386763999999999</v>
      </c>
      <c r="AG28">
        <v>41.220457000000003</v>
      </c>
      <c r="AH28">
        <v>137.94962799999999</v>
      </c>
      <c r="AI28">
        <v>5.0170709999999996</v>
      </c>
      <c r="AJ28">
        <v>0</v>
      </c>
      <c r="AK28">
        <v>51.142071999999999</v>
      </c>
      <c r="AL28">
        <v>67.112471999999997</v>
      </c>
      <c r="AM28">
        <v>15.598278000000001</v>
      </c>
      <c r="AN28">
        <v>0.57980299999999996</v>
      </c>
      <c r="AO28">
        <v>5.8864919999999996</v>
      </c>
      <c r="AP28">
        <v>6.1654530000000003</v>
      </c>
      <c r="AQ28">
        <v>61.818171999999997</v>
      </c>
      <c r="AR28">
        <v>15.940656000000001</v>
      </c>
      <c r="AS28">
        <v>15.279696</v>
      </c>
      <c r="AT28">
        <v>14.435919999999999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78.688246999999976</v>
      </c>
      <c r="BA28">
        <f t="shared" si="1"/>
        <v>1984.4304119999999</v>
      </c>
      <c r="BD28">
        <v>6.24</v>
      </c>
      <c r="BE28">
        <v>1.85</v>
      </c>
      <c r="BF28">
        <v>2.17</v>
      </c>
      <c r="BG28">
        <v>1.72</v>
      </c>
      <c r="BH28">
        <v>6.06</v>
      </c>
      <c r="BI28">
        <v>0.91</v>
      </c>
      <c r="BJ28">
        <v>0.46</v>
      </c>
      <c r="BK28">
        <v>1.89</v>
      </c>
      <c r="BL28">
        <v>0</v>
      </c>
      <c r="BM28">
        <v>0.17</v>
      </c>
      <c r="BN28">
        <v>3.39</v>
      </c>
      <c r="BO28">
        <v>1.82</v>
      </c>
      <c r="BP28">
        <v>0.25</v>
      </c>
      <c r="BQ28">
        <v>1.93</v>
      </c>
      <c r="BR28">
        <v>2.1</v>
      </c>
      <c r="BS28">
        <v>1.57</v>
      </c>
      <c r="BT28">
        <v>2.7850269999999999</v>
      </c>
      <c r="BU28">
        <v>1.297706</v>
      </c>
      <c r="BV28">
        <v>1.905467</v>
      </c>
      <c r="BW28">
        <v>1.8547899999999999</v>
      </c>
      <c r="BX28">
        <v>1.8707530000000001</v>
      </c>
      <c r="BY28">
        <v>2.5954100000000002</v>
      </c>
      <c r="BZ28">
        <v>1.283863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3.425942</v>
      </c>
      <c r="CK28">
        <v>1.78051</v>
      </c>
      <c r="CL28">
        <v>1.289131</v>
      </c>
      <c r="CM28">
        <v>3.4033090000000001</v>
      </c>
      <c r="CN28">
        <v>3.425942</v>
      </c>
      <c r="CO28">
        <v>4.1526560000000003</v>
      </c>
      <c r="CP28">
        <v>4.1165589999999996</v>
      </c>
      <c r="CQ28">
        <v>3.425942</v>
      </c>
      <c r="CR28">
        <v>0.31178099999999997</v>
      </c>
      <c r="CS28">
        <v>2.164676</v>
      </c>
      <c r="CT28">
        <v>0.94153799999999999</v>
      </c>
      <c r="CU28">
        <v>1.067331</v>
      </c>
      <c r="CV28">
        <v>0.74620799999999998</v>
      </c>
      <c r="CW28">
        <v>2.3137059999999998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78.688246999999976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330.52815500000003</v>
      </c>
      <c r="L29">
        <v>0</v>
      </c>
      <c r="M29">
        <v>45.430869999999999</v>
      </c>
      <c r="N29">
        <v>116.14370599999999</v>
      </c>
      <c r="O29">
        <v>121.747843</v>
      </c>
      <c r="P29">
        <v>120.890046</v>
      </c>
      <c r="Q29">
        <v>0</v>
      </c>
      <c r="R29">
        <v>20.399515000000001</v>
      </c>
      <c r="S29">
        <v>25.388574999999999</v>
      </c>
      <c r="T29">
        <v>0</v>
      </c>
      <c r="U29">
        <v>335.92333500000001</v>
      </c>
      <c r="V29">
        <v>14.127288</v>
      </c>
      <c r="W29">
        <v>44.663753999999997</v>
      </c>
      <c r="X29">
        <v>141.753342</v>
      </c>
      <c r="Y29">
        <v>0</v>
      </c>
      <c r="Z29">
        <v>12.617376</v>
      </c>
      <c r="AA29">
        <v>27.047827999999999</v>
      </c>
      <c r="AB29">
        <v>39.088106000000003</v>
      </c>
      <c r="AC29">
        <v>28.634943</v>
      </c>
      <c r="AD29">
        <v>17.946522000000002</v>
      </c>
      <c r="AE29">
        <v>48.659911000000001</v>
      </c>
      <c r="AF29">
        <v>19.386763999999999</v>
      </c>
      <c r="AG29">
        <v>41.220457000000003</v>
      </c>
      <c r="AH29">
        <v>137.94962799999999</v>
      </c>
      <c r="AI29">
        <v>32.610962999999998</v>
      </c>
      <c r="AJ29">
        <v>0</v>
      </c>
      <c r="AK29">
        <v>51.142071999999999</v>
      </c>
      <c r="AL29">
        <v>67.112471999999997</v>
      </c>
      <c r="AM29">
        <v>15.598278000000001</v>
      </c>
      <c r="AN29">
        <v>0.57980299999999996</v>
      </c>
      <c r="AO29">
        <v>5.8864919999999996</v>
      </c>
      <c r="AP29">
        <v>6.1654530000000003</v>
      </c>
      <c r="AQ29">
        <v>61.818171999999997</v>
      </c>
      <c r="AR29">
        <v>15.940656000000001</v>
      </c>
      <c r="AS29">
        <v>15.279696</v>
      </c>
      <c r="AT29">
        <v>14.435919999999999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78.688246999999976</v>
      </c>
      <c r="BA29">
        <f t="shared" si="1"/>
        <v>2054.806188</v>
      </c>
      <c r="BD29">
        <v>6.24</v>
      </c>
      <c r="BE29">
        <v>1.85</v>
      </c>
      <c r="BF29">
        <v>2.17</v>
      </c>
      <c r="BG29">
        <v>1.72</v>
      </c>
      <c r="BH29">
        <v>6.06</v>
      </c>
      <c r="BI29">
        <v>0.91</v>
      </c>
      <c r="BJ29">
        <v>0.46</v>
      </c>
      <c r="BK29">
        <v>1.89</v>
      </c>
      <c r="BL29">
        <v>0</v>
      </c>
      <c r="BM29">
        <v>0.17</v>
      </c>
      <c r="BN29">
        <v>3.39</v>
      </c>
      <c r="BO29">
        <v>1.82</v>
      </c>
      <c r="BP29">
        <v>0.25</v>
      </c>
      <c r="BQ29">
        <v>1.93</v>
      </c>
      <c r="BR29">
        <v>2.1</v>
      </c>
      <c r="BS29">
        <v>1.57</v>
      </c>
      <c r="BT29">
        <v>2.7850269999999999</v>
      </c>
      <c r="BU29">
        <v>1.297706</v>
      </c>
      <c r="BV29">
        <v>1.905467</v>
      </c>
      <c r="BW29">
        <v>1.8547899999999999</v>
      </c>
      <c r="BX29">
        <v>1.8707530000000001</v>
      </c>
      <c r="BY29">
        <v>2.5954100000000002</v>
      </c>
      <c r="BZ29">
        <v>1.283863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3.425942</v>
      </c>
      <c r="CK29">
        <v>1.78051</v>
      </c>
      <c r="CL29">
        <v>1.289131</v>
      </c>
      <c r="CM29">
        <v>3.4033090000000001</v>
      </c>
      <c r="CN29">
        <v>3.425942</v>
      </c>
      <c r="CO29">
        <v>4.1526560000000003</v>
      </c>
      <c r="CP29">
        <v>4.1165589999999996</v>
      </c>
      <c r="CQ29">
        <v>3.425942</v>
      </c>
      <c r="CR29">
        <v>0.31178099999999997</v>
      </c>
      <c r="CS29">
        <v>2.164676</v>
      </c>
      <c r="CT29">
        <v>0.94153799999999999</v>
      </c>
      <c r="CU29">
        <v>1.067331</v>
      </c>
      <c r="CV29">
        <v>0.74620799999999998</v>
      </c>
      <c r="CW29">
        <v>2.3137059999999998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78.688246999999976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330.52815500000003</v>
      </c>
      <c r="L30">
        <v>0</v>
      </c>
      <c r="M30">
        <v>45.430869999999999</v>
      </c>
      <c r="N30">
        <v>116.14370599999999</v>
      </c>
      <c r="O30">
        <v>121.747843</v>
      </c>
      <c r="P30">
        <v>120.890046</v>
      </c>
      <c r="Q30">
        <v>0</v>
      </c>
      <c r="R30">
        <v>20.399515000000001</v>
      </c>
      <c r="S30">
        <v>25.388574999999999</v>
      </c>
      <c r="T30">
        <v>0</v>
      </c>
      <c r="U30">
        <v>335.92333500000001</v>
      </c>
      <c r="V30">
        <v>14.127288</v>
      </c>
      <c r="W30">
        <v>44.663753999999997</v>
      </c>
      <c r="X30">
        <v>141.753342</v>
      </c>
      <c r="Y30">
        <v>0</v>
      </c>
      <c r="Z30">
        <v>12.617376</v>
      </c>
      <c r="AA30">
        <v>27.047827999999999</v>
      </c>
      <c r="AB30">
        <v>39.088106000000003</v>
      </c>
      <c r="AC30">
        <v>28.634943</v>
      </c>
      <c r="AD30">
        <v>17.946522000000002</v>
      </c>
      <c r="AE30">
        <v>48.659911000000001</v>
      </c>
      <c r="AF30">
        <v>19.386763999999999</v>
      </c>
      <c r="AG30">
        <v>41.220457000000003</v>
      </c>
      <c r="AH30">
        <v>137.94962799999999</v>
      </c>
      <c r="AI30">
        <v>32.610962999999998</v>
      </c>
      <c r="AJ30">
        <v>0</v>
      </c>
      <c r="AK30">
        <v>51.142071999999999</v>
      </c>
      <c r="AL30">
        <v>67.112471999999997</v>
      </c>
      <c r="AM30">
        <v>15.598278000000001</v>
      </c>
      <c r="AN30">
        <v>0.57980299999999996</v>
      </c>
      <c r="AO30">
        <v>5.8864919999999996</v>
      </c>
      <c r="AP30">
        <v>6.1654530000000003</v>
      </c>
      <c r="AQ30">
        <v>61.818171999999997</v>
      </c>
      <c r="AR30">
        <v>15.940656000000001</v>
      </c>
      <c r="AS30">
        <v>15.279696</v>
      </c>
      <c r="AT30">
        <v>13.348494000000001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78.688246999999976</v>
      </c>
      <c r="BA30">
        <f t="shared" si="1"/>
        <v>2053.718762</v>
      </c>
      <c r="BD30">
        <v>6.24</v>
      </c>
      <c r="BE30">
        <v>1.85</v>
      </c>
      <c r="BF30">
        <v>2.17</v>
      </c>
      <c r="BG30">
        <v>1.72</v>
      </c>
      <c r="BH30">
        <v>6.06</v>
      </c>
      <c r="BI30">
        <v>0.91</v>
      </c>
      <c r="BJ30">
        <v>0.46</v>
      </c>
      <c r="BK30">
        <v>1.89</v>
      </c>
      <c r="BL30">
        <v>0</v>
      </c>
      <c r="BM30">
        <v>0.17</v>
      </c>
      <c r="BN30">
        <v>3.39</v>
      </c>
      <c r="BO30">
        <v>1.82</v>
      </c>
      <c r="BP30">
        <v>0.25</v>
      </c>
      <c r="BQ30">
        <v>1.93</v>
      </c>
      <c r="BR30">
        <v>2.1</v>
      </c>
      <c r="BS30">
        <v>1.57</v>
      </c>
      <c r="BT30">
        <v>2.7850269999999999</v>
      </c>
      <c r="BU30">
        <v>1.297706</v>
      </c>
      <c r="BV30">
        <v>1.905467</v>
      </c>
      <c r="BW30">
        <v>1.8547899999999999</v>
      </c>
      <c r="BX30">
        <v>1.8707530000000001</v>
      </c>
      <c r="BY30">
        <v>2.5954100000000002</v>
      </c>
      <c r="BZ30">
        <v>1.283863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3.425942</v>
      </c>
      <c r="CK30">
        <v>1.78051</v>
      </c>
      <c r="CL30">
        <v>1.289131</v>
      </c>
      <c r="CM30">
        <v>3.4033090000000001</v>
      </c>
      <c r="CN30">
        <v>3.425942</v>
      </c>
      <c r="CO30">
        <v>4.1526560000000003</v>
      </c>
      <c r="CP30">
        <v>4.1165589999999996</v>
      </c>
      <c r="CQ30">
        <v>3.425942</v>
      </c>
      <c r="CR30">
        <v>0.31178099999999997</v>
      </c>
      <c r="CS30">
        <v>2.164676</v>
      </c>
      <c r="CT30">
        <v>0.94153799999999999</v>
      </c>
      <c r="CU30">
        <v>1.067331</v>
      </c>
      <c r="CV30">
        <v>0.74620799999999998</v>
      </c>
      <c r="CW30">
        <v>2.3137059999999998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78.688246999999976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330.52815500000003</v>
      </c>
      <c r="L31">
        <v>0</v>
      </c>
      <c r="M31">
        <v>45.430869999999999</v>
      </c>
      <c r="N31">
        <v>116.14370599999999</v>
      </c>
      <c r="O31">
        <v>121.747843</v>
      </c>
      <c r="P31">
        <v>120.890046</v>
      </c>
      <c r="Q31">
        <v>0</v>
      </c>
      <c r="R31">
        <v>20.399515000000001</v>
      </c>
      <c r="S31">
        <v>25.388574999999999</v>
      </c>
      <c r="T31">
        <v>0</v>
      </c>
      <c r="U31">
        <v>335.92333500000001</v>
      </c>
      <c r="V31">
        <v>11.939291000000001</v>
      </c>
      <c r="W31">
        <v>44.663753999999997</v>
      </c>
      <c r="X31">
        <v>141.753342</v>
      </c>
      <c r="Y31">
        <v>0</v>
      </c>
      <c r="Z31">
        <v>12.617376</v>
      </c>
      <c r="AA31">
        <v>27.047827999999999</v>
      </c>
      <c r="AB31">
        <v>39.088106000000003</v>
      </c>
      <c r="AC31">
        <v>28.634943</v>
      </c>
      <c r="AD31">
        <v>17.946522000000002</v>
      </c>
      <c r="AE31">
        <v>48.659911000000001</v>
      </c>
      <c r="AF31">
        <v>19.386763999999999</v>
      </c>
      <c r="AG31">
        <v>41.220457000000003</v>
      </c>
      <c r="AH31">
        <v>137.94962799999999</v>
      </c>
      <c r="AI31">
        <v>32.610962999999998</v>
      </c>
      <c r="AJ31">
        <v>0</v>
      </c>
      <c r="AK31">
        <v>51.142071999999999</v>
      </c>
      <c r="AL31">
        <v>67.112471999999997</v>
      </c>
      <c r="AM31">
        <v>15.598278000000001</v>
      </c>
      <c r="AN31">
        <v>0.57980299999999996</v>
      </c>
      <c r="AO31">
        <v>5.8864919999999996</v>
      </c>
      <c r="AP31">
        <v>6.1654530000000003</v>
      </c>
      <c r="AQ31">
        <v>61.818171999999997</v>
      </c>
      <c r="AR31">
        <v>15.940656000000001</v>
      </c>
      <c r="AS31">
        <v>15.279696</v>
      </c>
      <c r="AT31">
        <v>14.435919999999999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78.658246999999974</v>
      </c>
      <c r="BA31">
        <f t="shared" si="1"/>
        <v>2052.5881909999998</v>
      </c>
      <c r="BD31">
        <v>6.24</v>
      </c>
      <c r="BE31">
        <v>1.85</v>
      </c>
      <c r="BF31">
        <v>2.17</v>
      </c>
      <c r="BG31">
        <v>1.72</v>
      </c>
      <c r="BH31">
        <v>6.06</v>
      </c>
      <c r="BI31">
        <v>0.89</v>
      </c>
      <c r="BJ31">
        <v>0.45</v>
      </c>
      <c r="BK31">
        <v>1.89</v>
      </c>
      <c r="BL31">
        <v>0</v>
      </c>
      <c r="BM31">
        <v>0.17</v>
      </c>
      <c r="BN31">
        <v>3.39</v>
      </c>
      <c r="BO31">
        <v>1.82</v>
      </c>
      <c r="BP31">
        <v>0.25</v>
      </c>
      <c r="BQ31">
        <v>1.93</v>
      </c>
      <c r="BR31">
        <v>2.1</v>
      </c>
      <c r="BS31">
        <v>1.57</v>
      </c>
      <c r="BT31">
        <v>2.7850269999999999</v>
      </c>
      <c r="BU31">
        <v>1.297706</v>
      </c>
      <c r="BV31">
        <v>1.905467</v>
      </c>
      <c r="BW31">
        <v>1.8547899999999999</v>
      </c>
      <c r="BX31">
        <v>1.8707530000000001</v>
      </c>
      <c r="BY31">
        <v>2.5954100000000002</v>
      </c>
      <c r="BZ31">
        <v>1.283863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3.425942</v>
      </c>
      <c r="CK31">
        <v>1.78051</v>
      </c>
      <c r="CL31">
        <v>1.289131</v>
      </c>
      <c r="CM31">
        <v>3.4033090000000001</v>
      </c>
      <c r="CN31">
        <v>3.425942</v>
      </c>
      <c r="CO31">
        <v>4.1526560000000003</v>
      </c>
      <c r="CP31">
        <v>4.1165589999999996</v>
      </c>
      <c r="CQ31">
        <v>3.425942</v>
      </c>
      <c r="CR31">
        <v>0.31178099999999997</v>
      </c>
      <c r="CS31">
        <v>2.164676</v>
      </c>
      <c r="CT31">
        <v>0.94153799999999999</v>
      </c>
      <c r="CU31">
        <v>1.067331</v>
      </c>
      <c r="CV31">
        <v>0.74620799999999998</v>
      </c>
      <c r="CW31">
        <v>2.3137059999999998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78.658246999999974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330.52815500000003</v>
      </c>
      <c r="L32">
        <v>0</v>
      </c>
      <c r="M32">
        <v>45.430869999999999</v>
      </c>
      <c r="N32">
        <v>116.14370599999999</v>
      </c>
      <c r="O32">
        <v>121.747843</v>
      </c>
      <c r="P32">
        <v>120.890046</v>
      </c>
      <c r="Q32">
        <v>0</v>
      </c>
      <c r="R32">
        <v>20.399515000000001</v>
      </c>
      <c r="S32">
        <v>25.388574999999999</v>
      </c>
      <c r="T32">
        <v>0</v>
      </c>
      <c r="U32">
        <v>335.92333500000001</v>
      </c>
      <c r="V32">
        <v>11.939291000000001</v>
      </c>
      <c r="W32">
        <v>44.663753999999997</v>
      </c>
      <c r="X32">
        <v>141.753342</v>
      </c>
      <c r="Y32">
        <v>0</v>
      </c>
      <c r="Z32">
        <v>12.617376</v>
      </c>
      <c r="AA32">
        <v>27.047827999999999</v>
      </c>
      <c r="AB32">
        <v>39.088106000000003</v>
      </c>
      <c r="AC32">
        <v>28.634943</v>
      </c>
      <c r="AD32">
        <v>17.946522000000002</v>
      </c>
      <c r="AE32">
        <v>48.659911000000001</v>
      </c>
      <c r="AF32">
        <v>19.386763999999999</v>
      </c>
      <c r="AG32">
        <v>41.220457000000003</v>
      </c>
      <c r="AH32">
        <v>137.94962799999999</v>
      </c>
      <c r="AI32">
        <v>32.610962999999998</v>
      </c>
      <c r="AJ32">
        <v>0</v>
      </c>
      <c r="AK32">
        <v>51.142071999999999</v>
      </c>
      <c r="AL32">
        <v>22.370823999999999</v>
      </c>
      <c r="AM32">
        <v>15.598278000000001</v>
      </c>
      <c r="AN32">
        <v>0.57980299999999996</v>
      </c>
      <c r="AO32">
        <v>5.8864919999999996</v>
      </c>
      <c r="AP32">
        <v>6.1654530000000003</v>
      </c>
      <c r="AQ32">
        <v>61.818171999999997</v>
      </c>
      <c r="AR32">
        <v>38.257573999999998</v>
      </c>
      <c r="AS32">
        <v>15.279696</v>
      </c>
      <c r="AT32">
        <v>14.435919999999999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78.391413999999983</v>
      </c>
      <c r="BA32">
        <f t="shared" si="1"/>
        <v>2029.896628</v>
      </c>
      <c r="BD32">
        <v>6.24</v>
      </c>
      <c r="BE32">
        <v>1.85</v>
      </c>
      <c r="BF32">
        <v>2.17</v>
      </c>
      <c r="BG32">
        <v>1.72</v>
      </c>
      <c r="BH32">
        <v>6.06</v>
      </c>
      <c r="BI32">
        <v>0.89</v>
      </c>
      <c r="BJ32">
        <v>0.45</v>
      </c>
      <c r="BK32">
        <v>1.89</v>
      </c>
      <c r="BL32">
        <v>0</v>
      </c>
      <c r="BM32">
        <v>0.17</v>
      </c>
      <c r="BN32">
        <v>3.39</v>
      </c>
      <c r="BO32">
        <v>1.82</v>
      </c>
      <c r="BP32">
        <v>0.25</v>
      </c>
      <c r="BQ32">
        <v>1.93</v>
      </c>
      <c r="BR32">
        <v>2.1</v>
      </c>
      <c r="BS32">
        <v>1.57</v>
      </c>
      <c r="BT32">
        <v>2.7850269999999999</v>
      </c>
      <c r="BU32">
        <v>1.297706</v>
      </c>
      <c r="BV32">
        <v>1.905467</v>
      </c>
      <c r="BW32">
        <v>1.8547899999999999</v>
      </c>
      <c r="BX32">
        <v>1.8707530000000001</v>
      </c>
      <c r="BY32">
        <v>2.5954100000000002</v>
      </c>
      <c r="BZ32">
        <v>1.283863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3.425942</v>
      </c>
      <c r="CK32">
        <v>1.78051</v>
      </c>
      <c r="CL32">
        <v>1.289131</v>
      </c>
      <c r="CM32">
        <v>3.4033090000000001</v>
      </c>
      <c r="CN32">
        <v>3.425942</v>
      </c>
      <c r="CO32">
        <v>4.1526560000000003</v>
      </c>
      <c r="CP32">
        <v>4.1165589999999996</v>
      </c>
      <c r="CQ32">
        <v>3.425942</v>
      </c>
      <c r="CR32">
        <v>0.31178099999999997</v>
      </c>
      <c r="CS32">
        <v>2.164676</v>
      </c>
      <c r="CT32">
        <v>0.94153799999999999</v>
      </c>
      <c r="CU32">
        <v>0.80049800000000004</v>
      </c>
      <c r="CV32">
        <v>0.74620799999999998</v>
      </c>
      <c r="CW32">
        <v>2.3137059999999998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78.391413999999983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330.52815500000003</v>
      </c>
      <c r="L33">
        <v>0</v>
      </c>
      <c r="M33">
        <v>45.430869999999999</v>
      </c>
      <c r="N33">
        <v>116.14370599999999</v>
      </c>
      <c r="O33">
        <v>121.747843</v>
      </c>
      <c r="P33">
        <v>117.317549</v>
      </c>
      <c r="Q33">
        <v>0</v>
      </c>
      <c r="R33">
        <v>20.399515000000001</v>
      </c>
      <c r="S33">
        <v>25.388574999999999</v>
      </c>
      <c r="T33">
        <v>0</v>
      </c>
      <c r="U33">
        <v>335.92333500000001</v>
      </c>
      <c r="V33">
        <v>11.939291000000001</v>
      </c>
      <c r="W33">
        <v>44.663753999999997</v>
      </c>
      <c r="X33">
        <v>141.753342</v>
      </c>
      <c r="Y33">
        <v>0</v>
      </c>
      <c r="Z33">
        <v>12.617376</v>
      </c>
      <c r="AA33">
        <v>27.047827999999999</v>
      </c>
      <c r="AB33">
        <v>39.088106000000003</v>
      </c>
      <c r="AC33">
        <v>28.634943</v>
      </c>
      <c r="AD33">
        <v>17.946522000000002</v>
      </c>
      <c r="AE33">
        <v>48.659911000000001</v>
      </c>
      <c r="AF33">
        <v>19.386763999999999</v>
      </c>
      <c r="AG33">
        <v>41.220457000000003</v>
      </c>
      <c r="AH33">
        <v>137.94962799999999</v>
      </c>
      <c r="AI33">
        <v>32.610962999999998</v>
      </c>
      <c r="AJ33">
        <v>0</v>
      </c>
      <c r="AK33">
        <v>51.142071999999999</v>
      </c>
      <c r="AL33">
        <v>11.185411999999999</v>
      </c>
      <c r="AM33">
        <v>15.598278000000001</v>
      </c>
      <c r="AN33">
        <v>0.57980299999999996</v>
      </c>
      <c r="AO33">
        <v>5.8864919999999996</v>
      </c>
      <c r="AP33">
        <v>6.1654530000000003</v>
      </c>
      <c r="AQ33">
        <v>61.818171999999997</v>
      </c>
      <c r="AR33">
        <v>38.257573999999998</v>
      </c>
      <c r="AS33">
        <v>15.279696</v>
      </c>
      <c r="AT33">
        <v>14.435919999999999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78.391413999999983</v>
      </c>
      <c r="BA33">
        <f t="shared" si="1"/>
        <v>2015.1387189999998</v>
      </c>
      <c r="BD33">
        <v>6.24</v>
      </c>
      <c r="BE33">
        <v>1.85</v>
      </c>
      <c r="BF33">
        <v>2.17</v>
      </c>
      <c r="BG33">
        <v>1.72</v>
      </c>
      <c r="BH33">
        <v>6.06</v>
      </c>
      <c r="BI33">
        <v>0.89</v>
      </c>
      <c r="BJ33">
        <v>0.45</v>
      </c>
      <c r="BK33">
        <v>1.89</v>
      </c>
      <c r="BL33">
        <v>0</v>
      </c>
      <c r="BM33">
        <v>0.17</v>
      </c>
      <c r="BN33">
        <v>3.39</v>
      </c>
      <c r="BO33">
        <v>1.82</v>
      </c>
      <c r="BP33">
        <v>0.25</v>
      </c>
      <c r="BQ33">
        <v>1.93</v>
      </c>
      <c r="BR33">
        <v>2.1</v>
      </c>
      <c r="BS33">
        <v>1.57</v>
      </c>
      <c r="BT33">
        <v>2.7850269999999999</v>
      </c>
      <c r="BU33">
        <v>1.297706</v>
      </c>
      <c r="BV33">
        <v>1.905467</v>
      </c>
      <c r="BW33">
        <v>1.8547899999999999</v>
      </c>
      <c r="BX33">
        <v>1.8707530000000001</v>
      </c>
      <c r="BY33">
        <v>2.5954100000000002</v>
      </c>
      <c r="BZ33">
        <v>1.283863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3.425942</v>
      </c>
      <c r="CK33">
        <v>1.78051</v>
      </c>
      <c r="CL33">
        <v>1.289131</v>
      </c>
      <c r="CM33">
        <v>3.4033090000000001</v>
      </c>
      <c r="CN33">
        <v>3.425942</v>
      </c>
      <c r="CO33">
        <v>4.1526560000000003</v>
      </c>
      <c r="CP33">
        <v>4.1165589999999996</v>
      </c>
      <c r="CQ33">
        <v>3.425942</v>
      </c>
      <c r="CR33">
        <v>0.31178099999999997</v>
      </c>
      <c r="CS33">
        <v>2.164676</v>
      </c>
      <c r="CT33">
        <v>0.94153799999999999</v>
      </c>
      <c r="CU33">
        <v>0.80049800000000004</v>
      </c>
      <c r="CV33">
        <v>0.74620799999999998</v>
      </c>
      <c r="CW33">
        <v>2.3137059999999998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78.391413999999983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330.52815500000003</v>
      </c>
      <c r="L34">
        <v>0</v>
      </c>
      <c r="M34">
        <v>45.430869999999999</v>
      </c>
      <c r="N34">
        <v>116.14370599999999</v>
      </c>
      <c r="O34">
        <v>121.747843</v>
      </c>
      <c r="P34">
        <v>117.317549</v>
      </c>
      <c r="Q34">
        <v>0</v>
      </c>
      <c r="R34">
        <v>20.399515000000001</v>
      </c>
      <c r="S34">
        <v>25.388574999999999</v>
      </c>
      <c r="T34">
        <v>0</v>
      </c>
      <c r="U34">
        <v>335.92333500000001</v>
      </c>
      <c r="V34">
        <v>11.939291000000001</v>
      </c>
      <c r="W34">
        <v>44.663753999999997</v>
      </c>
      <c r="X34">
        <v>141.753342</v>
      </c>
      <c r="Y34">
        <v>0</v>
      </c>
      <c r="Z34">
        <v>6.247274</v>
      </c>
      <c r="AA34">
        <v>13.523914</v>
      </c>
      <c r="AB34">
        <v>25.979610999999998</v>
      </c>
      <c r="AC34">
        <v>19.070723000000001</v>
      </c>
      <c r="AD34">
        <v>8.9732610000000008</v>
      </c>
      <c r="AE34">
        <v>48.659911000000001</v>
      </c>
      <c r="AF34">
        <v>8.7240439999999992</v>
      </c>
      <c r="AG34">
        <v>41.220457000000003</v>
      </c>
      <c r="AH34">
        <v>114.95802399999999</v>
      </c>
      <c r="AI34">
        <v>32.610962999999998</v>
      </c>
      <c r="AJ34">
        <v>0</v>
      </c>
      <c r="AK34">
        <v>51.142071999999999</v>
      </c>
      <c r="AL34">
        <v>11.185411999999999</v>
      </c>
      <c r="AM34">
        <v>10.372593</v>
      </c>
      <c r="AN34">
        <v>0.57980299999999996</v>
      </c>
      <c r="AO34">
        <v>5.8864919999999996</v>
      </c>
      <c r="AP34">
        <v>6.1654530000000003</v>
      </c>
      <c r="AQ34">
        <v>45.049680000000002</v>
      </c>
      <c r="AR34">
        <v>10.627103999999999</v>
      </c>
      <c r="AS34">
        <v>15.279696</v>
      </c>
      <c r="AT34">
        <v>14.435919999999999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77.372520999999992</v>
      </c>
      <c r="BA34">
        <f t="shared" si="1"/>
        <v>1879.3008630000004</v>
      </c>
      <c r="BD34">
        <v>6.24</v>
      </c>
      <c r="BE34">
        <v>1.85</v>
      </c>
      <c r="BF34">
        <v>2.17</v>
      </c>
      <c r="BG34">
        <v>1.72</v>
      </c>
      <c r="BH34">
        <v>6.06</v>
      </c>
      <c r="BI34">
        <v>0.89</v>
      </c>
      <c r="BJ34">
        <v>0.45</v>
      </c>
      <c r="BK34">
        <v>1.89</v>
      </c>
      <c r="BL34">
        <v>0</v>
      </c>
      <c r="BM34">
        <v>0.17</v>
      </c>
      <c r="BN34">
        <v>3.39</v>
      </c>
      <c r="BO34">
        <v>1.82</v>
      </c>
      <c r="BP34">
        <v>0.25</v>
      </c>
      <c r="BQ34">
        <v>1.93</v>
      </c>
      <c r="BR34">
        <v>2.1</v>
      </c>
      <c r="BS34">
        <v>1.57</v>
      </c>
      <c r="BT34">
        <v>2.7850269999999999</v>
      </c>
      <c r="BU34">
        <v>1.297706</v>
      </c>
      <c r="BV34">
        <v>1.905467</v>
      </c>
      <c r="BW34">
        <v>1.8547899999999999</v>
      </c>
      <c r="BX34">
        <v>1.8707530000000001</v>
      </c>
      <c r="BY34">
        <v>2.5954100000000002</v>
      </c>
      <c r="BZ34">
        <v>1.283863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3.425942</v>
      </c>
      <c r="CK34">
        <v>1.78051</v>
      </c>
      <c r="CL34">
        <v>1.289131</v>
      </c>
      <c r="CM34">
        <v>3.4033090000000001</v>
      </c>
      <c r="CN34">
        <v>3.425942</v>
      </c>
      <c r="CO34">
        <v>4.1526560000000003</v>
      </c>
      <c r="CP34">
        <v>4.1165589999999996</v>
      </c>
      <c r="CQ34">
        <v>3.425942</v>
      </c>
      <c r="CR34">
        <v>0.31178099999999997</v>
      </c>
      <c r="CS34">
        <v>2.164676</v>
      </c>
      <c r="CT34">
        <v>0.31384600000000001</v>
      </c>
      <c r="CU34">
        <v>0.53366499999999994</v>
      </c>
      <c r="CV34">
        <v>0.62183999999999995</v>
      </c>
      <c r="CW34">
        <v>2.3137059999999998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77.372520999999992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330.52815500000003</v>
      </c>
      <c r="L35">
        <v>0</v>
      </c>
      <c r="M35">
        <v>45.430869999999999</v>
      </c>
      <c r="N35">
        <v>116.14370599999999</v>
      </c>
      <c r="O35">
        <v>121.747843</v>
      </c>
      <c r="P35">
        <v>117.317549</v>
      </c>
      <c r="Q35">
        <v>0</v>
      </c>
      <c r="R35">
        <v>20.399515000000001</v>
      </c>
      <c r="S35">
        <v>25.388574999999999</v>
      </c>
      <c r="T35">
        <v>0</v>
      </c>
      <c r="U35">
        <v>335.92333500000001</v>
      </c>
      <c r="V35">
        <v>12.271691000000001</v>
      </c>
      <c r="W35">
        <v>44.663753999999997</v>
      </c>
      <c r="X35">
        <v>141.753342</v>
      </c>
      <c r="Y35">
        <v>0</v>
      </c>
      <c r="Z35">
        <v>6.3086880000000001</v>
      </c>
      <c r="AA35">
        <v>0</v>
      </c>
      <c r="AB35">
        <v>25.979610999999998</v>
      </c>
      <c r="AC35">
        <v>19.070723000000001</v>
      </c>
      <c r="AD35">
        <v>8.9732610000000008</v>
      </c>
      <c r="AE35">
        <v>30.333451</v>
      </c>
      <c r="AF35">
        <v>8.7240439999999992</v>
      </c>
      <c r="AG35">
        <v>41.220457000000003</v>
      </c>
      <c r="AH35">
        <v>111.700104</v>
      </c>
      <c r="AI35">
        <v>3.1356700000000002</v>
      </c>
      <c r="AJ35">
        <v>0</v>
      </c>
      <c r="AK35">
        <v>51.142071999999999</v>
      </c>
      <c r="AL35">
        <v>11.185411999999999</v>
      </c>
      <c r="AM35">
        <v>5.1206469999999999</v>
      </c>
      <c r="AN35">
        <v>0.57980299999999996</v>
      </c>
      <c r="AO35">
        <v>5.8864919999999996</v>
      </c>
      <c r="AP35">
        <v>6.1654530000000003</v>
      </c>
      <c r="AQ35">
        <v>45.049680000000002</v>
      </c>
      <c r="AR35">
        <v>10.627103999999999</v>
      </c>
      <c r="AS35">
        <v>15.279696</v>
      </c>
      <c r="AT35">
        <v>14.435919999999999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76.749294999999989</v>
      </c>
      <c r="BA35">
        <f t="shared" si="1"/>
        <v>1809.2359180000001</v>
      </c>
      <c r="BD35">
        <v>6.24</v>
      </c>
      <c r="BE35">
        <v>1.85</v>
      </c>
      <c r="BF35">
        <v>2.17</v>
      </c>
      <c r="BG35">
        <v>1.72</v>
      </c>
      <c r="BH35">
        <v>6.06</v>
      </c>
      <c r="BI35">
        <v>0.89</v>
      </c>
      <c r="BJ35">
        <v>0.45</v>
      </c>
      <c r="BK35">
        <v>1.89</v>
      </c>
      <c r="BL35">
        <v>0</v>
      </c>
      <c r="BM35">
        <v>0.17</v>
      </c>
      <c r="BN35">
        <v>3.39</v>
      </c>
      <c r="BO35">
        <v>1.82</v>
      </c>
      <c r="BP35">
        <v>0.25</v>
      </c>
      <c r="BQ35">
        <v>1.93</v>
      </c>
      <c r="BR35">
        <v>2.1</v>
      </c>
      <c r="BS35">
        <v>1.57</v>
      </c>
      <c r="BT35">
        <v>2.7850269999999999</v>
      </c>
      <c r="BU35">
        <v>1.297706</v>
      </c>
      <c r="BV35">
        <v>1.905467</v>
      </c>
      <c r="BW35">
        <v>1.8547899999999999</v>
      </c>
      <c r="BX35">
        <v>1.8707530000000001</v>
      </c>
      <c r="BY35">
        <v>2.5954100000000002</v>
      </c>
      <c r="BZ35">
        <v>1.283863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3.425942</v>
      </c>
      <c r="CK35">
        <v>1.78051</v>
      </c>
      <c r="CL35">
        <v>1.289131</v>
      </c>
      <c r="CM35">
        <v>3.4033090000000001</v>
      </c>
      <c r="CN35">
        <v>3.425942</v>
      </c>
      <c r="CO35">
        <v>4.1526560000000003</v>
      </c>
      <c r="CP35">
        <v>4.1165589999999996</v>
      </c>
      <c r="CQ35">
        <v>3.425942</v>
      </c>
      <c r="CR35">
        <v>0.31178099999999997</v>
      </c>
      <c r="CS35">
        <v>2.164676</v>
      </c>
      <c r="CT35">
        <v>0</v>
      </c>
      <c r="CU35">
        <v>0.24257500000000001</v>
      </c>
      <c r="CV35">
        <v>0.60355000000000003</v>
      </c>
      <c r="CW35">
        <v>2.3137059999999998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76.749294999999989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330.52815500000003</v>
      </c>
      <c r="L36">
        <v>0</v>
      </c>
      <c r="M36">
        <v>45.430869999999999</v>
      </c>
      <c r="N36">
        <v>116.14370599999999</v>
      </c>
      <c r="O36">
        <v>121.747843</v>
      </c>
      <c r="P36">
        <v>117.317549</v>
      </c>
      <c r="Q36">
        <v>0</v>
      </c>
      <c r="R36">
        <v>20.399515000000001</v>
      </c>
      <c r="S36">
        <v>25.388574999999999</v>
      </c>
      <c r="T36">
        <v>0</v>
      </c>
      <c r="U36">
        <v>335.92333500000001</v>
      </c>
      <c r="V36">
        <v>12.271691000000001</v>
      </c>
      <c r="W36">
        <v>44.663753999999997</v>
      </c>
      <c r="X36">
        <v>141.753342</v>
      </c>
      <c r="Y36">
        <v>0</v>
      </c>
      <c r="Z36">
        <v>6.3086880000000001</v>
      </c>
      <c r="AA36">
        <v>0</v>
      </c>
      <c r="AB36">
        <v>25.979610999999998</v>
      </c>
      <c r="AC36">
        <v>9.5353619999999992</v>
      </c>
      <c r="AD36">
        <v>8.9732610000000008</v>
      </c>
      <c r="AE36">
        <v>15.166726000000001</v>
      </c>
      <c r="AF36">
        <v>8.7240439999999992</v>
      </c>
      <c r="AG36">
        <v>41.220457000000003</v>
      </c>
      <c r="AH36">
        <v>102.391762</v>
      </c>
      <c r="AI36">
        <v>0</v>
      </c>
      <c r="AJ36">
        <v>0</v>
      </c>
      <c r="AK36">
        <v>51.142071999999999</v>
      </c>
      <c r="AL36">
        <v>11.185411999999999</v>
      </c>
      <c r="AM36">
        <v>0</v>
      </c>
      <c r="AN36">
        <v>0.57980299999999996</v>
      </c>
      <c r="AO36">
        <v>5.8864919999999996</v>
      </c>
      <c r="AP36">
        <v>6.1654530000000003</v>
      </c>
      <c r="AQ36">
        <v>33.536983999999997</v>
      </c>
      <c r="AR36">
        <v>10.627103999999999</v>
      </c>
      <c r="AS36">
        <v>15.279696</v>
      </c>
      <c r="AT36">
        <v>14.435919999999999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76.45733899999999</v>
      </c>
      <c r="BA36">
        <f t="shared" si="1"/>
        <v>1755.1645210000001</v>
      </c>
      <c r="BD36">
        <v>6.24</v>
      </c>
      <c r="BE36">
        <v>1.85</v>
      </c>
      <c r="BF36">
        <v>2.17</v>
      </c>
      <c r="BG36">
        <v>1.72</v>
      </c>
      <c r="BH36">
        <v>6.06</v>
      </c>
      <c r="BI36">
        <v>0.89</v>
      </c>
      <c r="BJ36">
        <v>0.45</v>
      </c>
      <c r="BK36">
        <v>1.89</v>
      </c>
      <c r="BL36">
        <v>0</v>
      </c>
      <c r="BM36">
        <v>0.17</v>
      </c>
      <c r="BN36">
        <v>3.39</v>
      </c>
      <c r="BO36">
        <v>1.82</v>
      </c>
      <c r="BP36">
        <v>0.25</v>
      </c>
      <c r="BQ36">
        <v>1.93</v>
      </c>
      <c r="BR36">
        <v>2.1</v>
      </c>
      <c r="BS36">
        <v>1.57</v>
      </c>
      <c r="BT36">
        <v>2.7850269999999999</v>
      </c>
      <c r="BU36">
        <v>1.297706</v>
      </c>
      <c r="BV36">
        <v>1.905467</v>
      </c>
      <c r="BW36">
        <v>1.8547899999999999</v>
      </c>
      <c r="BX36">
        <v>1.8707530000000001</v>
      </c>
      <c r="BY36">
        <v>2.5954100000000002</v>
      </c>
      <c r="BZ36">
        <v>1.283863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3.425942</v>
      </c>
      <c r="CK36">
        <v>1.78051</v>
      </c>
      <c r="CL36">
        <v>1.289131</v>
      </c>
      <c r="CM36">
        <v>3.4033090000000001</v>
      </c>
      <c r="CN36">
        <v>3.425942</v>
      </c>
      <c r="CO36">
        <v>4.1526560000000003</v>
      </c>
      <c r="CP36">
        <v>4.1165589999999996</v>
      </c>
      <c r="CQ36">
        <v>3.425942</v>
      </c>
      <c r="CR36">
        <v>0.31178099999999997</v>
      </c>
      <c r="CS36">
        <v>2.164676</v>
      </c>
      <c r="CT36">
        <v>0</v>
      </c>
      <c r="CU36">
        <v>0</v>
      </c>
      <c r="CV36">
        <v>0.55416900000000002</v>
      </c>
      <c r="CW36">
        <v>2.3137059999999998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76.45733899999999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301.15306800000002</v>
      </c>
      <c r="L37">
        <v>0</v>
      </c>
      <c r="M37">
        <v>45.430869999999999</v>
      </c>
      <c r="N37">
        <v>116.14370599999999</v>
      </c>
      <c r="O37">
        <v>121.747843</v>
      </c>
      <c r="P37">
        <v>117.317549</v>
      </c>
      <c r="Q37">
        <v>0</v>
      </c>
      <c r="R37">
        <v>20.399515000000001</v>
      </c>
      <c r="S37">
        <v>25.388574999999999</v>
      </c>
      <c r="T37">
        <v>0</v>
      </c>
      <c r="U37">
        <v>335.92333500000001</v>
      </c>
      <c r="V37">
        <v>12.271691000000001</v>
      </c>
      <c r="W37">
        <v>44.663753999999997</v>
      </c>
      <c r="X37">
        <v>141.753342</v>
      </c>
      <c r="Y37">
        <v>0</v>
      </c>
      <c r="Z37">
        <v>6.3086880000000001</v>
      </c>
      <c r="AA37">
        <v>0</v>
      </c>
      <c r="AB37">
        <v>12.660114999999999</v>
      </c>
      <c r="AC37">
        <v>9.5353619999999992</v>
      </c>
      <c r="AD37">
        <v>8.9732610000000008</v>
      </c>
      <c r="AE37">
        <v>0</v>
      </c>
      <c r="AF37">
        <v>8.7240439999999992</v>
      </c>
      <c r="AG37">
        <v>41.220457000000003</v>
      </c>
      <c r="AH37">
        <v>91.966419000000002</v>
      </c>
      <c r="AI37">
        <v>0</v>
      </c>
      <c r="AJ37">
        <v>0</v>
      </c>
      <c r="AK37">
        <v>51.142071999999999</v>
      </c>
      <c r="AL37">
        <v>11.185411999999999</v>
      </c>
      <c r="AM37">
        <v>0</v>
      </c>
      <c r="AN37">
        <v>0.57980299999999996</v>
      </c>
      <c r="AO37">
        <v>4.4714700000000001</v>
      </c>
      <c r="AP37">
        <v>6.1654530000000003</v>
      </c>
      <c r="AQ37">
        <v>15.01656</v>
      </c>
      <c r="AR37">
        <v>10.627103999999999</v>
      </c>
      <c r="AS37">
        <v>15.279696</v>
      </c>
      <c r="AT37">
        <v>14.435919999999999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76.450642000000002</v>
      </c>
      <c r="BA37">
        <f t="shared" si="1"/>
        <v>1666.9357260000002</v>
      </c>
      <c r="BD37">
        <v>6.24</v>
      </c>
      <c r="BE37">
        <v>1.85</v>
      </c>
      <c r="BF37">
        <v>2.17</v>
      </c>
      <c r="BG37">
        <v>1.72</v>
      </c>
      <c r="BH37">
        <v>6.06</v>
      </c>
      <c r="BI37">
        <v>0.94</v>
      </c>
      <c r="BJ37">
        <v>0.45</v>
      </c>
      <c r="BK37">
        <v>1.89</v>
      </c>
      <c r="BL37">
        <v>0</v>
      </c>
      <c r="BM37">
        <v>0.17</v>
      </c>
      <c r="BN37">
        <v>3.39</v>
      </c>
      <c r="BO37">
        <v>1.82</v>
      </c>
      <c r="BP37">
        <v>0.25</v>
      </c>
      <c r="BQ37">
        <v>1.93</v>
      </c>
      <c r="BR37">
        <v>2.1</v>
      </c>
      <c r="BS37">
        <v>1.57</v>
      </c>
      <c r="BT37">
        <v>2.7850269999999999</v>
      </c>
      <c r="BU37">
        <v>1.297706</v>
      </c>
      <c r="BV37">
        <v>1.905467</v>
      </c>
      <c r="BW37">
        <v>1.8547899999999999</v>
      </c>
      <c r="BX37">
        <v>1.8707530000000001</v>
      </c>
      <c r="BY37">
        <v>2.5954100000000002</v>
      </c>
      <c r="BZ37">
        <v>1.283863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3.425942</v>
      </c>
      <c r="CK37">
        <v>1.78051</v>
      </c>
      <c r="CL37">
        <v>1.289131</v>
      </c>
      <c r="CM37">
        <v>3.4033090000000001</v>
      </c>
      <c r="CN37">
        <v>3.425942</v>
      </c>
      <c r="CO37">
        <v>4.1526560000000003</v>
      </c>
      <c r="CP37">
        <v>4.1165589999999996</v>
      </c>
      <c r="CQ37">
        <v>3.425942</v>
      </c>
      <c r="CR37">
        <v>0.31178099999999997</v>
      </c>
      <c r="CS37">
        <v>2.164676</v>
      </c>
      <c r="CT37">
        <v>0</v>
      </c>
      <c r="CU37">
        <v>0</v>
      </c>
      <c r="CV37">
        <v>0.49747200000000003</v>
      </c>
      <c r="CW37">
        <v>2.3137059999999998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76.450642000000002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301.15306800000002</v>
      </c>
      <c r="L38">
        <v>0</v>
      </c>
      <c r="M38">
        <v>45.430869999999999</v>
      </c>
      <c r="N38">
        <v>116.14370599999999</v>
      </c>
      <c r="O38">
        <v>121.747843</v>
      </c>
      <c r="P38">
        <v>117.317549</v>
      </c>
      <c r="Q38">
        <v>0</v>
      </c>
      <c r="R38">
        <v>20.399515000000001</v>
      </c>
      <c r="S38">
        <v>25.388574999999999</v>
      </c>
      <c r="T38">
        <v>0</v>
      </c>
      <c r="U38">
        <v>335.92333500000001</v>
      </c>
      <c r="V38">
        <v>12.271691000000001</v>
      </c>
      <c r="W38">
        <v>44.663753999999997</v>
      </c>
      <c r="X38">
        <v>141.753342</v>
      </c>
      <c r="Y38">
        <v>0</v>
      </c>
      <c r="Z38">
        <v>6.3086880000000001</v>
      </c>
      <c r="AA38">
        <v>0</v>
      </c>
      <c r="AB38">
        <v>12.660114999999999</v>
      </c>
      <c r="AC38">
        <v>9.5353619999999992</v>
      </c>
      <c r="AD38">
        <v>8.9732610000000008</v>
      </c>
      <c r="AE38">
        <v>0</v>
      </c>
      <c r="AF38">
        <v>8.7240439999999992</v>
      </c>
      <c r="AG38">
        <v>41.220457000000003</v>
      </c>
      <c r="AH38">
        <v>68.974813999999995</v>
      </c>
      <c r="AI38">
        <v>0</v>
      </c>
      <c r="AJ38">
        <v>0</v>
      </c>
      <c r="AK38">
        <v>51.142071999999999</v>
      </c>
      <c r="AL38">
        <v>11.185411999999999</v>
      </c>
      <c r="AM38">
        <v>0</v>
      </c>
      <c r="AN38">
        <v>0.57980299999999996</v>
      </c>
      <c r="AO38">
        <v>4.4714700000000001</v>
      </c>
      <c r="AP38">
        <v>6.1654530000000003</v>
      </c>
      <c r="AQ38">
        <v>15.01656</v>
      </c>
      <c r="AR38">
        <v>15.940656000000001</v>
      </c>
      <c r="AS38">
        <v>15.279696</v>
      </c>
      <c r="AT38">
        <v>14.435919999999999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76.326273999999998</v>
      </c>
      <c r="BA38">
        <f t="shared" si="1"/>
        <v>1649.1333050000001</v>
      </c>
      <c r="BD38">
        <v>6.24</v>
      </c>
      <c r="BE38">
        <v>1.85</v>
      </c>
      <c r="BF38">
        <v>2.17</v>
      </c>
      <c r="BG38">
        <v>1.72</v>
      </c>
      <c r="BH38">
        <v>6.06</v>
      </c>
      <c r="BI38">
        <v>0.94</v>
      </c>
      <c r="BJ38">
        <v>0.45</v>
      </c>
      <c r="BK38">
        <v>1.89</v>
      </c>
      <c r="BL38">
        <v>0</v>
      </c>
      <c r="BM38">
        <v>0.17</v>
      </c>
      <c r="BN38">
        <v>3.39</v>
      </c>
      <c r="BO38">
        <v>1.82</v>
      </c>
      <c r="BP38">
        <v>0.25</v>
      </c>
      <c r="BQ38">
        <v>1.93</v>
      </c>
      <c r="BR38">
        <v>2.1</v>
      </c>
      <c r="BS38">
        <v>1.57</v>
      </c>
      <c r="BT38">
        <v>2.7850269999999999</v>
      </c>
      <c r="BU38">
        <v>1.297706</v>
      </c>
      <c r="BV38">
        <v>1.905467</v>
      </c>
      <c r="BW38">
        <v>1.8547899999999999</v>
      </c>
      <c r="BX38">
        <v>1.8707530000000001</v>
      </c>
      <c r="BY38">
        <v>2.5954100000000002</v>
      </c>
      <c r="BZ38">
        <v>1.283863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3.425942</v>
      </c>
      <c r="CK38">
        <v>1.78051</v>
      </c>
      <c r="CL38">
        <v>1.289131</v>
      </c>
      <c r="CM38">
        <v>3.4033090000000001</v>
      </c>
      <c r="CN38">
        <v>3.425942</v>
      </c>
      <c r="CO38">
        <v>4.1526560000000003</v>
      </c>
      <c r="CP38">
        <v>4.1165589999999996</v>
      </c>
      <c r="CQ38">
        <v>3.425942</v>
      </c>
      <c r="CR38">
        <v>0.31178099999999997</v>
      </c>
      <c r="CS38">
        <v>2.164676</v>
      </c>
      <c r="CT38">
        <v>0</v>
      </c>
      <c r="CU38">
        <v>0</v>
      </c>
      <c r="CV38">
        <v>0.37310399999999999</v>
      </c>
      <c r="CW38">
        <v>2.3137059999999998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76.326273999999998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301.15306800000002</v>
      </c>
      <c r="L39">
        <v>0</v>
      </c>
      <c r="M39">
        <v>45.430869999999999</v>
      </c>
      <c r="N39">
        <v>116.14370599999999</v>
      </c>
      <c r="O39">
        <v>121.747843</v>
      </c>
      <c r="P39">
        <v>117.317549</v>
      </c>
      <c r="Q39">
        <v>0</v>
      </c>
      <c r="R39">
        <v>20.399515000000001</v>
      </c>
      <c r="S39">
        <v>25.388574999999999</v>
      </c>
      <c r="T39">
        <v>0</v>
      </c>
      <c r="U39">
        <v>335.92333500000001</v>
      </c>
      <c r="V39">
        <v>12.093896000000001</v>
      </c>
      <c r="W39">
        <v>44.663753999999997</v>
      </c>
      <c r="X39">
        <v>141.753342</v>
      </c>
      <c r="Y39">
        <v>0</v>
      </c>
      <c r="Z39">
        <v>6.3086880000000001</v>
      </c>
      <c r="AA39">
        <v>0</v>
      </c>
      <c r="AB39">
        <v>0</v>
      </c>
      <c r="AC39">
        <v>0</v>
      </c>
      <c r="AD39">
        <v>8.9732610000000008</v>
      </c>
      <c r="AE39">
        <v>0</v>
      </c>
      <c r="AF39">
        <v>0</v>
      </c>
      <c r="AG39">
        <v>41.220457000000003</v>
      </c>
      <c r="AH39">
        <v>45.983209000000002</v>
      </c>
      <c r="AI39">
        <v>0</v>
      </c>
      <c r="AJ39">
        <v>0</v>
      </c>
      <c r="AK39">
        <v>51.142071999999999</v>
      </c>
      <c r="AL39">
        <v>11.185411999999999</v>
      </c>
      <c r="AM39">
        <v>0</v>
      </c>
      <c r="AN39">
        <v>0.57980299999999996</v>
      </c>
      <c r="AO39">
        <v>4.4714700000000001</v>
      </c>
      <c r="AP39">
        <v>6.1654530000000003</v>
      </c>
      <c r="AQ39">
        <v>0</v>
      </c>
      <c r="AR39">
        <v>38.257573999999998</v>
      </c>
      <c r="AS39">
        <v>15.279696</v>
      </c>
      <c r="AT39">
        <v>14.435919999999999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76.201905999999994</v>
      </c>
      <c r="BA39">
        <f t="shared" si="1"/>
        <v>1602.2203740000002</v>
      </c>
      <c r="BD39">
        <v>6.24</v>
      </c>
      <c r="BE39">
        <v>1.85</v>
      </c>
      <c r="BF39">
        <v>2.17</v>
      </c>
      <c r="BG39">
        <v>1.72</v>
      </c>
      <c r="BH39">
        <v>6.06</v>
      </c>
      <c r="BI39">
        <v>0.94</v>
      </c>
      <c r="BJ39">
        <v>0.45</v>
      </c>
      <c r="BK39">
        <v>1.89</v>
      </c>
      <c r="BL39">
        <v>0</v>
      </c>
      <c r="BM39">
        <v>0.17</v>
      </c>
      <c r="BN39">
        <v>3.39</v>
      </c>
      <c r="BO39">
        <v>1.82</v>
      </c>
      <c r="BP39">
        <v>0.25</v>
      </c>
      <c r="BQ39">
        <v>1.93</v>
      </c>
      <c r="BR39">
        <v>2.1</v>
      </c>
      <c r="BS39">
        <v>1.57</v>
      </c>
      <c r="BT39">
        <v>2.7850269999999999</v>
      </c>
      <c r="BU39">
        <v>1.297706</v>
      </c>
      <c r="BV39">
        <v>1.905467</v>
      </c>
      <c r="BW39">
        <v>1.8547899999999999</v>
      </c>
      <c r="BX39">
        <v>1.8707530000000001</v>
      </c>
      <c r="BY39">
        <v>2.5954100000000002</v>
      </c>
      <c r="BZ39">
        <v>1.283863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3.425942</v>
      </c>
      <c r="CK39">
        <v>1.78051</v>
      </c>
      <c r="CL39">
        <v>1.289131</v>
      </c>
      <c r="CM39">
        <v>3.4033090000000001</v>
      </c>
      <c r="CN39">
        <v>3.425942</v>
      </c>
      <c r="CO39">
        <v>4.1526560000000003</v>
      </c>
      <c r="CP39">
        <v>4.1165589999999996</v>
      </c>
      <c r="CQ39">
        <v>3.425942</v>
      </c>
      <c r="CR39">
        <v>0.31178099999999997</v>
      </c>
      <c r="CS39">
        <v>2.164676</v>
      </c>
      <c r="CT39">
        <v>0</v>
      </c>
      <c r="CU39">
        <v>0</v>
      </c>
      <c r="CV39">
        <v>0.24873600000000001</v>
      </c>
      <c r="CW39">
        <v>2.3137059999999998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76.201905999999994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330.52815500000003</v>
      </c>
      <c r="L40">
        <v>0</v>
      </c>
      <c r="M40">
        <v>45.430869999999999</v>
      </c>
      <c r="N40">
        <v>116.14370599999999</v>
      </c>
      <c r="O40">
        <v>121.747843</v>
      </c>
      <c r="P40">
        <v>117.317549</v>
      </c>
      <c r="Q40">
        <v>0</v>
      </c>
      <c r="R40">
        <v>20.399515000000001</v>
      </c>
      <c r="S40">
        <v>25.388574999999999</v>
      </c>
      <c r="T40">
        <v>0</v>
      </c>
      <c r="U40">
        <v>335.92333500000001</v>
      </c>
      <c r="V40">
        <v>12.093896000000001</v>
      </c>
      <c r="W40">
        <v>44.663753999999997</v>
      </c>
      <c r="X40">
        <v>141.753342</v>
      </c>
      <c r="Y40">
        <v>0</v>
      </c>
      <c r="Z40">
        <v>6.3086880000000001</v>
      </c>
      <c r="AA40">
        <v>0</v>
      </c>
      <c r="AB40">
        <v>0</v>
      </c>
      <c r="AC40">
        <v>0</v>
      </c>
      <c r="AD40">
        <v>8.9732610000000008</v>
      </c>
      <c r="AE40">
        <v>0</v>
      </c>
      <c r="AF40">
        <v>0</v>
      </c>
      <c r="AG40">
        <v>41.220457000000003</v>
      </c>
      <c r="AH40">
        <v>22.991605</v>
      </c>
      <c r="AI40">
        <v>0</v>
      </c>
      <c r="AJ40">
        <v>0</v>
      </c>
      <c r="AK40">
        <v>51.142071999999999</v>
      </c>
      <c r="AL40">
        <v>11.185411999999999</v>
      </c>
      <c r="AM40">
        <v>0</v>
      </c>
      <c r="AN40">
        <v>0.57980299999999996</v>
      </c>
      <c r="AO40">
        <v>4.4714700000000001</v>
      </c>
      <c r="AP40">
        <v>6.1654530000000003</v>
      </c>
      <c r="AQ40">
        <v>0</v>
      </c>
      <c r="AR40">
        <v>38.257573999999998</v>
      </c>
      <c r="AS40">
        <v>15.279696</v>
      </c>
      <c r="AT40">
        <v>14.435919999999999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76.077538000000004</v>
      </c>
      <c r="BA40">
        <f t="shared" si="1"/>
        <v>1608.4794890000001</v>
      </c>
      <c r="BD40">
        <v>6.24</v>
      </c>
      <c r="BE40">
        <v>1.85</v>
      </c>
      <c r="BF40">
        <v>2.17</v>
      </c>
      <c r="BG40">
        <v>1.72</v>
      </c>
      <c r="BH40">
        <v>6.06</v>
      </c>
      <c r="BI40">
        <v>0.94</v>
      </c>
      <c r="BJ40">
        <v>0.45</v>
      </c>
      <c r="BK40">
        <v>1.89</v>
      </c>
      <c r="BL40">
        <v>0</v>
      </c>
      <c r="BM40">
        <v>0.17</v>
      </c>
      <c r="BN40">
        <v>3.39</v>
      </c>
      <c r="BO40">
        <v>1.82</v>
      </c>
      <c r="BP40">
        <v>0.25</v>
      </c>
      <c r="BQ40">
        <v>1.93</v>
      </c>
      <c r="BR40">
        <v>2.1</v>
      </c>
      <c r="BS40">
        <v>1.57</v>
      </c>
      <c r="BT40">
        <v>2.7850269999999999</v>
      </c>
      <c r="BU40">
        <v>1.297706</v>
      </c>
      <c r="BV40">
        <v>1.905467</v>
      </c>
      <c r="BW40">
        <v>1.8547899999999999</v>
      </c>
      <c r="BX40">
        <v>1.8707530000000001</v>
      </c>
      <c r="BY40">
        <v>2.5954100000000002</v>
      </c>
      <c r="BZ40">
        <v>1.283863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3.425942</v>
      </c>
      <c r="CK40">
        <v>1.78051</v>
      </c>
      <c r="CL40">
        <v>1.289131</v>
      </c>
      <c r="CM40">
        <v>3.4033090000000001</v>
      </c>
      <c r="CN40">
        <v>3.425942</v>
      </c>
      <c r="CO40">
        <v>4.1526560000000003</v>
      </c>
      <c r="CP40">
        <v>4.1165589999999996</v>
      </c>
      <c r="CQ40">
        <v>3.425942</v>
      </c>
      <c r="CR40">
        <v>0.31178099999999997</v>
      </c>
      <c r="CS40">
        <v>2.164676</v>
      </c>
      <c r="CT40">
        <v>0</v>
      </c>
      <c r="CU40">
        <v>0</v>
      </c>
      <c r="CV40">
        <v>0.12436800000000001</v>
      </c>
      <c r="CW40">
        <v>2.3137059999999998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76.077538000000004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330.52815500000003</v>
      </c>
      <c r="L41">
        <v>0</v>
      </c>
      <c r="M41">
        <v>45.430869999999999</v>
      </c>
      <c r="N41">
        <v>116.14370599999999</v>
      </c>
      <c r="O41">
        <v>121.747843</v>
      </c>
      <c r="P41">
        <v>117.317549</v>
      </c>
      <c r="Q41">
        <v>0</v>
      </c>
      <c r="R41">
        <v>20.399515000000001</v>
      </c>
      <c r="S41">
        <v>25.388574999999999</v>
      </c>
      <c r="T41">
        <v>0</v>
      </c>
      <c r="U41">
        <v>335.92333500000001</v>
      </c>
      <c r="V41">
        <v>12.306195000000001</v>
      </c>
      <c r="W41">
        <v>44.663753999999997</v>
      </c>
      <c r="X41">
        <v>141.753342</v>
      </c>
      <c r="Y41">
        <v>0</v>
      </c>
      <c r="Z41">
        <v>6.3086880000000001</v>
      </c>
      <c r="AA41">
        <v>0</v>
      </c>
      <c r="AB41">
        <v>0</v>
      </c>
      <c r="AC41">
        <v>0</v>
      </c>
      <c r="AD41">
        <v>8.9732610000000008</v>
      </c>
      <c r="AE41">
        <v>0</v>
      </c>
      <c r="AF41">
        <v>0</v>
      </c>
      <c r="AG41">
        <v>41.220457000000003</v>
      </c>
      <c r="AH41">
        <v>0</v>
      </c>
      <c r="AI41">
        <v>0</v>
      </c>
      <c r="AJ41">
        <v>0</v>
      </c>
      <c r="AK41">
        <v>51.142071999999999</v>
      </c>
      <c r="AL41">
        <v>11.185411999999999</v>
      </c>
      <c r="AM41">
        <v>0</v>
      </c>
      <c r="AN41">
        <v>0.57980299999999996</v>
      </c>
      <c r="AO41">
        <v>4.4714700000000001</v>
      </c>
      <c r="AP41">
        <v>6.1654530000000003</v>
      </c>
      <c r="AQ41">
        <v>0</v>
      </c>
      <c r="AR41">
        <v>10.627103999999999</v>
      </c>
      <c r="AS41">
        <v>15.279696</v>
      </c>
      <c r="AT41">
        <v>14.435919999999999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75.95317</v>
      </c>
      <c r="BA41">
        <f t="shared" si="1"/>
        <v>1557.9453449999999</v>
      </c>
      <c r="BD41">
        <v>6.24</v>
      </c>
      <c r="BE41">
        <v>1.85</v>
      </c>
      <c r="BF41">
        <v>2.17</v>
      </c>
      <c r="BG41">
        <v>1.72</v>
      </c>
      <c r="BH41">
        <v>6.06</v>
      </c>
      <c r="BI41">
        <v>0.94</v>
      </c>
      <c r="BJ41">
        <v>0.45</v>
      </c>
      <c r="BK41">
        <v>1.89</v>
      </c>
      <c r="BL41">
        <v>0</v>
      </c>
      <c r="BM41">
        <v>0.17</v>
      </c>
      <c r="BN41">
        <v>3.39</v>
      </c>
      <c r="BO41">
        <v>1.82</v>
      </c>
      <c r="BP41">
        <v>0.25</v>
      </c>
      <c r="BQ41">
        <v>1.93</v>
      </c>
      <c r="BR41">
        <v>2.1</v>
      </c>
      <c r="BS41">
        <v>1.57</v>
      </c>
      <c r="BT41">
        <v>2.7850269999999999</v>
      </c>
      <c r="BU41">
        <v>1.297706</v>
      </c>
      <c r="BV41">
        <v>1.905467</v>
      </c>
      <c r="BW41">
        <v>1.8547899999999999</v>
      </c>
      <c r="BX41">
        <v>1.8707530000000001</v>
      </c>
      <c r="BY41">
        <v>2.5954100000000002</v>
      </c>
      <c r="BZ41">
        <v>1.283863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3.425942</v>
      </c>
      <c r="CK41">
        <v>1.78051</v>
      </c>
      <c r="CL41">
        <v>1.289131</v>
      </c>
      <c r="CM41">
        <v>3.4033090000000001</v>
      </c>
      <c r="CN41">
        <v>3.425942</v>
      </c>
      <c r="CO41">
        <v>4.1526560000000003</v>
      </c>
      <c r="CP41">
        <v>4.1165589999999996</v>
      </c>
      <c r="CQ41">
        <v>3.425942</v>
      </c>
      <c r="CR41">
        <v>0.31178099999999997</v>
      </c>
      <c r="CS41">
        <v>2.164676</v>
      </c>
      <c r="CT41">
        <v>0</v>
      </c>
      <c r="CU41">
        <v>0</v>
      </c>
      <c r="CV41">
        <v>0</v>
      </c>
      <c r="CW41">
        <v>2.3137059999999998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75.95317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330.52815500000003</v>
      </c>
      <c r="L42">
        <v>0</v>
      </c>
      <c r="M42">
        <v>45.430869999999999</v>
      </c>
      <c r="N42">
        <v>116.14370599999999</v>
      </c>
      <c r="O42">
        <v>121.747843</v>
      </c>
      <c r="P42">
        <v>117.317549</v>
      </c>
      <c r="Q42">
        <v>0</v>
      </c>
      <c r="R42">
        <v>20.399515000000001</v>
      </c>
      <c r="S42">
        <v>25.388574999999999</v>
      </c>
      <c r="T42">
        <v>0</v>
      </c>
      <c r="U42">
        <v>335.92333500000001</v>
      </c>
      <c r="V42">
        <v>12.306195000000001</v>
      </c>
      <c r="W42">
        <v>44.663753999999997</v>
      </c>
      <c r="X42">
        <v>141.753342</v>
      </c>
      <c r="Y42">
        <v>0</v>
      </c>
      <c r="Z42">
        <v>6.3086880000000001</v>
      </c>
      <c r="AA42">
        <v>0</v>
      </c>
      <c r="AB42">
        <v>0</v>
      </c>
      <c r="AC42">
        <v>0</v>
      </c>
      <c r="AD42">
        <v>8.9732610000000008</v>
      </c>
      <c r="AE42">
        <v>0</v>
      </c>
      <c r="AF42">
        <v>0</v>
      </c>
      <c r="AG42">
        <v>41.220457000000003</v>
      </c>
      <c r="AH42">
        <v>0</v>
      </c>
      <c r="AI42">
        <v>0</v>
      </c>
      <c r="AJ42">
        <v>0</v>
      </c>
      <c r="AK42">
        <v>51.142071999999999</v>
      </c>
      <c r="AL42">
        <v>11.185411999999999</v>
      </c>
      <c r="AM42">
        <v>0</v>
      </c>
      <c r="AN42">
        <v>0.57980299999999996</v>
      </c>
      <c r="AO42">
        <v>4.4714700000000001</v>
      </c>
      <c r="AP42">
        <v>6.1654530000000003</v>
      </c>
      <c r="AQ42">
        <v>0</v>
      </c>
      <c r="AR42">
        <v>10.627103999999999</v>
      </c>
      <c r="AS42">
        <v>15.279696</v>
      </c>
      <c r="AT42">
        <v>14.435919999999999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75.983170000000001</v>
      </c>
      <c r="BA42">
        <f t="shared" si="1"/>
        <v>1557.9753449999998</v>
      </c>
      <c r="BD42">
        <v>6.24</v>
      </c>
      <c r="BE42">
        <v>1.85</v>
      </c>
      <c r="BF42">
        <v>2.17</v>
      </c>
      <c r="BG42">
        <v>1.72</v>
      </c>
      <c r="BH42">
        <v>6.06</v>
      </c>
      <c r="BI42">
        <v>0.96</v>
      </c>
      <c r="BJ42">
        <v>0.46</v>
      </c>
      <c r="BK42">
        <v>1.89</v>
      </c>
      <c r="BL42">
        <v>0</v>
      </c>
      <c r="BM42">
        <v>0.17</v>
      </c>
      <c r="BN42">
        <v>3.39</v>
      </c>
      <c r="BO42">
        <v>1.82</v>
      </c>
      <c r="BP42">
        <v>0.25</v>
      </c>
      <c r="BQ42">
        <v>1.93</v>
      </c>
      <c r="BR42">
        <v>2.1</v>
      </c>
      <c r="BS42">
        <v>1.57</v>
      </c>
      <c r="BT42">
        <v>2.7850269999999999</v>
      </c>
      <c r="BU42">
        <v>1.297706</v>
      </c>
      <c r="BV42">
        <v>1.905467</v>
      </c>
      <c r="BW42">
        <v>1.8547899999999999</v>
      </c>
      <c r="BX42">
        <v>1.8707530000000001</v>
      </c>
      <c r="BY42">
        <v>2.5954100000000002</v>
      </c>
      <c r="BZ42">
        <v>1.283863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3.425942</v>
      </c>
      <c r="CK42">
        <v>1.78051</v>
      </c>
      <c r="CL42">
        <v>1.289131</v>
      </c>
      <c r="CM42">
        <v>3.4033090000000001</v>
      </c>
      <c r="CN42">
        <v>3.425942</v>
      </c>
      <c r="CO42">
        <v>4.1526560000000003</v>
      </c>
      <c r="CP42">
        <v>4.1165589999999996</v>
      </c>
      <c r="CQ42">
        <v>3.425942</v>
      </c>
      <c r="CR42">
        <v>0.31178099999999997</v>
      </c>
      <c r="CS42">
        <v>2.164676</v>
      </c>
      <c r="CT42">
        <v>0</v>
      </c>
      <c r="CU42">
        <v>0</v>
      </c>
      <c r="CV42">
        <v>0</v>
      </c>
      <c r="CW42">
        <v>2.3137059999999998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75.983170000000001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330.52815500000003</v>
      </c>
      <c r="L43">
        <v>0</v>
      </c>
      <c r="M43">
        <v>45.430869999999999</v>
      </c>
      <c r="N43">
        <v>116.14370599999999</v>
      </c>
      <c r="O43">
        <v>121.747843</v>
      </c>
      <c r="P43">
        <v>117.317549</v>
      </c>
      <c r="Q43">
        <v>0</v>
      </c>
      <c r="R43">
        <v>20.399515000000001</v>
      </c>
      <c r="S43">
        <v>25.388574999999999</v>
      </c>
      <c r="T43">
        <v>0</v>
      </c>
      <c r="U43">
        <v>335.92333500000001</v>
      </c>
      <c r="V43">
        <v>11.934497</v>
      </c>
      <c r="W43">
        <v>44.663753999999997</v>
      </c>
      <c r="X43">
        <v>141.753342</v>
      </c>
      <c r="Y43">
        <v>0</v>
      </c>
      <c r="Z43">
        <v>6.3086880000000001</v>
      </c>
      <c r="AA43">
        <v>0</v>
      </c>
      <c r="AB43">
        <v>0</v>
      </c>
      <c r="AC43">
        <v>0</v>
      </c>
      <c r="AD43">
        <v>8.9732610000000008</v>
      </c>
      <c r="AE43">
        <v>0</v>
      </c>
      <c r="AF43">
        <v>0</v>
      </c>
      <c r="AG43">
        <v>41.220457000000003</v>
      </c>
      <c r="AH43">
        <v>0</v>
      </c>
      <c r="AI43">
        <v>0</v>
      </c>
      <c r="AJ43">
        <v>0</v>
      </c>
      <c r="AK43">
        <v>51.142071999999999</v>
      </c>
      <c r="AL43">
        <v>11.185411999999999</v>
      </c>
      <c r="AM43">
        <v>0</v>
      </c>
      <c r="AN43">
        <v>0.57980299999999996</v>
      </c>
      <c r="AO43">
        <v>4.4714700000000001</v>
      </c>
      <c r="AP43">
        <v>6.1654530000000003</v>
      </c>
      <c r="AQ43">
        <v>0</v>
      </c>
      <c r="AR43">
        <v>10.627103999999999</v>
      </c>
      <c r="AS43">
        <v>15.279696</v>
      </c>
      <c r="AT43">
        <v>14.435919999999999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75.993169999999992</v>
      </c>
      <c r="BA43">
        <f t="shared" si="1"/>
        <v>1557.6136469999999</v>
      </c>
      <c r="BD43">
        <v>6.24</v>
      </c>
      <c r="BE43">
        <v>1.85</v>
      </c>
      <c r="BF43">
        <v>2.17</v>
      </c>
      <c r="BG43">
        <v>1.72</v>
      </c>
      <c r="BH43">
        <v>6.06</v>
      </c>
      <c r="BI43">
        <v>0.96</v>
      </c>
      <c r="BJ43">
        <v>0.46</v>
      </c>
      <c r="BK43">
        <v>1.89</v>
      </c>
      <c r="BL43">
        <v>0</v>
      </c>
      <c r="BM43">
        <v>0.18</v>
      </c>
      <c r="BN43">
        <v>3.39</v>
      </c>
      <c r="BO43">
        <v>1.82</v>
      </c>
      <c r="BP43">
        <v>0.25</v>
      </c>
      <c r="BQ43">
        <v>1.93</v>
      </c>
      <c r="BR43">
        <v>2.1</v>
      </c>
      <c r="BS43">
        <v>1.57</v>
      </c>
      <c r="BT43">
        <v>2.7850269999999999</v>
      </c>
      <c r="BU43">
        <v>1.297706</v>
      </c>
      <c r="BV43">
        <v>1.905467</v>
      </c>
      <c r="BW43">
        <v>1.8547899999999999</v>
      </c>
      <c r="BX43">
        <v>1.8707530000000001</v>
      </c>
      <c r="BY43">
        <v>2.5954100000000002</v>
      </c>
      <c r="BZ43">
        <v>1.283863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3.425942</v>
      </c>
      <c r="CK43">
        <v>1.78051</v>
      </c>
      <c r="CL43">
        <v>1.289131</v>
      </c>
      <c r="CM43">
        <v>3.4033090000000001</v>
      </c>
      <c r="CN43">
        <v>3.425942</v>
      </c>
      <c r="CO43">
        <v>4.1526560000000003</v>
      </c>
      <c r="CP43">
        <v>4.1165589999999996</v>
      </c>
      <c r="CQ43">
        <v>3.425942</v>
      </c>
      <c r="CR43">
        <v>0.31178099999999997</v>
      </c>
      <c r="CS43">
        <v>2.164676</v>
      </c>
      <c r="CT43">
        <v>0</v>
      </c>
      <c r="CU43">
        <v>0</v>
      </c>
      <c r="CV43">
        <v>0</v>
      </c>
      <c r="CW43">
        <v>2.3137059999999998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75.993169999999992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330.52815500000003</v>
      </c>
      <c r="L44">
        <v>0</v>
      </c>
      <c r="M44">
        <v>45.430869999999999</v>
      </c>
      <c r="N44">
        <v>116.14370599999999</v>
      </c>
      <c r="O44">
        <v>121.747843</v>
      </c>
      <c r="P44">
        <v>117.317549</v>
      </c>
      <c r="Q44">
        <v>0</v>
      </c>
      <c r="R44">
        <v>20.399515000000001</v>
      </c>
      <c r="S44">
        <v>25.388574999999999</v>
      </c>
      <c r="T44">
        <v>0</v>
      </c>
      <c r="U44">
        <v>335.92333500000001</v>
      </c>
      <c r="V44">
        <v>11.934497</v>
      </c>
      <c r="W44">
        <v>44.663753999999997</v>
      </c>
      <c r="X44">
        <v>141.753342</v>
      </c>
      <c r="Y44">
        <v>0</v>
      </c>
      <c r="Z44">
        <v>6.3086880000000001</v>
      </c>
      <c r="AA44">
        <v>0</v>
      </c>
      <c r="AB44">
        <v>0</v>
      </c>
      <c r="AC44">
        <v>0</v>
      </c>
      <c r="AD44">
        <v>8.9732610000000008</v>
      </c>
      <c r="AE44">
        <v>0</v>
      </c>
      <c r="AF44">
        <v>0</v>
      </c>
      <c r="AG44">
        <v>41.220457000000003</v>
      </c>
      <c r="AH44">
        <v>0</v>
      </c>
      <c r="AI44">
        <v>0</v>
      </c>
      <c r="AJ44">
        <v>0</v>
      </c>
      <c r="AK44">
        <v>51.142071999999999</v>
      </c>
      <c r="AL44">
        <v>11.185411999999999</v>
      </c>
      <c r="AM44">
        <v>0</v>
      </c>
      <c r="AN44">
        <v>0.57980299999999996</v>
      </c>
      <c r="AO44">
        <v>4.4714700000000001</v>
      </c>
      <c r="AP44">
        <v>6.1654530000000003</v>
      </c>
      <c r="AQ44">
        <v>0</v>
      </c>
      <c r="AR44">
        <v>10.627103999999999</v>
      </c>
      <c r="AS44">
        <v>15.279696</v>
      </c>
      <c r="AT44">
        <v>14.400569000000001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76.07316999999999</v>
      </c>
      <c r="BA44">
        <f t="shared" si="1"/>
        <v>1557.6582959999998</v>
      </c>
      <c r="BD44">
        <v>6.24</v>
      </c>
      <c r="BE44">
        <v>1.85</v>
      </c>
      <c r="BF44">
        <v>2.17</v>
      </c>
      <c r="BG44">
        <v>1.72</v>
      </c>
      <c r="BH44">
        <v>6.06</v>
      </c>
      <c r="BI44">
        <v>1.02</v>
      </c>
      <c r="BJ44">
        <v>0.48</v>
      </c>
      <c r="BK44">
        <v>1.89</v>
      </c>
      <c r="BL44">
        <v>0</v>
      </c>
      <c r="BM44">
        <v>0.18</v>
      </c>
      <c r="BN44">
        <v>3.39</v>
      </c>
      <c r="BO44">
        <v>1.82</v>
      </c>
      <c r="BP44">
        <v>0.25</v>
      </c>
      <c r="BQ44">
        <v>1.93</v>
      </c>
      <c r="BR44">
        <v>2.1</v>
      </c>
      <c r="BS44">
        <v>1.57</v>
      </c>
      <c r="BT44">
        <v>2.7850269999999999</v>
      </c>
      <c r="BU44">
        <v>1.297706</v>
      </c>
      <c r="BV44">
        <v>1.905467</v>
      </c>
      <c r="BW44">
        <v>1.8547899999999999</v>
      </c>
      <c r="BX44">
        <v>1.8707530000000001</v>
      </c>
      <c r="BY44">
        <v>2.5954100000000002</v>
      </c>
      <c r="BZ44">
        <v>1.283863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3.425942</v>
      </c>
      <c r="CK44">
        <v>1.78051</v>
      </c>
      <c r="CL44">
        <v>1.289131</v>
      </c>
      <c r="CM44">
        <v>3.4033090000000001</v>
      </c>
      <c r="CN44">
        <v>3.425942</v>
      </c>
      <c r="CO44">
        <v>4.1526560000000003</v>
      </c>
      <c r="CP44">
        <v>4.1165589999999996</v>
      </c>
      <c r="CQ44">
        <v>3.425942</v>
      </c>
      <c r="CR44">
        <v>0.31178099999999997</v>
      </c>
      <c r="CS44">
        <v>2.164676</v>
      </c>
      <c r="CT44">
        <v>0</v>
      </c>
      <c r="CU44">
        <v>0</v>
      </c>
      <c r="CV44">
        <v>0</v>
      </c>
      <c r="CW44">
        <v>2.3137059999999998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76.07316999999999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288.97636999999997</v>
      </c>
      <c r="L45">
        <v>0</v>
      </c>
      <c r="M45">
        <v>45.430869999999999</v>
      </c>
      <c r="N45">
        <v>116.14370599999999</v>
      </c>
      <c r="O45">
        <v>121.747843</v>
      </c>
      <c r="P45">
        <v>117.317549</v>
      </c>
      <c r="Q45">
        <v>0</v>
      </c>
      <c r="R45">
        <v>20.399515000000001</v>
      </c>
      <c r="S45">
        <v>25.388574999999999</v>
      </c>
      <c r="T45">
        <v>0</v>
      </c>
      <c r="U45">
        <v>335.92333500000001</v>
      </c>
      <c r="V45">
        <v>11.934497</v>
      </c>
      <c r="W45">
        <v>44.663753999999997</v>
      </c>
      <c r="X45">
        <v>141.753342</v>
      </c>
      <c r="Y45">
        <v>0</v>
      </c>
      <c r="Z45">
        <v>6.3086880000000001</v>
      </c>
      <c r="AA45">
        <v>0</v>
      </c>
      <c r="AB45">
        <v>0</v>
      </c>
      <c r="AC45">
        <v>0</v>
      </c>
      <c r="AD45">
        <v>8.9732610000000008</v>
      </c>
      <c r="AE45">
        <v>0</v>
      </c>
      <c r="AF45">
        <v>0</v>
      </c>
      <c r="AG45">
        <v>41.220457000000003</v>
      </c>
      <c r="AH45">
        <v>0</v>
      </c>
      <c r="AI45">
        <v>0</v>
      </c>
      <c r="AJ45">
        <v>0</v>
      </c>
      <c r="AK45">
        <v>51.142071999999999</v>
      </c>
      <c r="AL45">
        <v>11.185411999999999</v>
      </c>
      <c r="AM45">
        <v>0</v>
      </c>
      <c r="AN45">
        <v>0.57980299999999996</v>
      </c>
      <c r="AO45">
        <v>4.4714700000000001</v>
      </c>
      <c r="AP45">
        <v>6.1654530000000003</v>
      </c>
      <c r="AQ45">
        <v>0</v>
      </c>
      <c r="AR45">
        <v>15.940656000000001</v>
      </c>
      <c r="AS45">
        <v>15.279696</v>
      </c>
      <c r="AT45">
        <v>14.435919999999999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76.07316999999999</v>
      </c>
      <c r="BA45">
        <f t="shared" si="1"/>
        <v>1521.455414</v>
      </c>
      <c r="BD45">
        <v>6.24</v>
      </c>
      <c r="BE45">
        <v>1.85</v>
      </c>
      <c r="BF45">
        <v>2.17</v>
      </c>
      <c r="BG45">
        <v>1.72</v>
      </c>
      <c r="BH45">
        <v>6.06</v>
      </c>
      <c r="BI45">
        <v>1.02</v>
      </c>
      <c r="BJ45">
        <v>0.48</v>
      </c>
      <c r="BK45">
        <v>1.89</v>
      </c>
      <c r="BL45">
        <v>0</v>
      </c>
      <c r="BM45">
        <v>0.18</v>
      </c>
      <c r="BN45">
        <v>3.39</v>
      </c>
      <c r="BO45">
        <v>1.82</v>
      </c>
      <c r="BP45">
        <v>0.25</v>
      </c>
      <c r="BQ45">
        <v>1.93</v>
      </c>
      <c r="BR45">
        <v>2.1</v>
      </c>
      <c r="BS45">
        <v>1.57</v>
      </c>
      <c r="BT45">
        <v>2.7850269999999999</v>
      </c>
      <c r="BU45">
        <v>1.297706</v>
      </c>
      <c r="BV45">
        <v>1.905467</v>
      </c>
      <c r="BW45">
        <v>1.8547899999999999</v>
      </c>
      <c r="BX45">
        <v>1.8707530000000001</v>
      </c>
      <c r="BY45">
        <v>2.5954100000000002</v>
      </c>
      <c r="BZ45">
        <v>1.283863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3.425942</v>
      </c>
      <c r="CK45">
        <v>1.78051</v>
      </c>
      <c r="CL45">
        <v>1.289131</v>
      </c>
      <c r="CM45">
        <v>3.4033090000000001</v>
      </c>
      <c r="CN45">
        <v>3.425942</v>
      </c>
      <c r="CO45">
        <v>4.1526560000000003</v>
      </c>
      <c r="CP45">
        <v>4.1165589999999996</v>
      </c>
      <c r="CQ45">
        <v>3.425942</v>
      </c>
      <c r="CR45">
        <v>0.31178099999999997</v>
      </c>
      <c r="CS45">
        <v>2.164676</v>
      </c>
      <c r="CT45">
        <v>0</v>
      </c>
      <c r="CU45">
        <v>0</v>
      </c>
      <c r="CV45">
        <v>0</v>
      </c>
      <c r="CW45">
        <v>2.3137059999999998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76.07316999999999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288.97636999999997</v>
      </c>
      <c r="L46">
        <v>0</v>
      </c>
      <c r="M46">
        <v>45.430869999999999</v>
      </c>
      <c r="N46">
        <v>116.14370599999999</v>
      </c>
      <c r="O46">
        <v>121.747843</v>
      </c>
      <c r="P46">
        <v>117.317549</v>
      </c>
      <c r="Q46">
        <v>0</v>
      </c>
      <c r="R46">
        <v>20.399515000000001</v>
      </c>
      <c r="S46">
        <v>25.388574999999999</v>
      </c>
      <c r="T46">
        <v>0</v>
      </c>
      <c r="U46">
        <v>335.92333500000001</v>
      </c>
      <c r="V46">
        <v>11.934497</v>
      </c>
      <c r="W46">
        <v>44.663753999999997</v>
      </c>
      <c r="X46">
        <v>141.753342</v>
      </c>
      <c r="Y46">
        <v>0</v>
      </c>
      <c r="Z46">
        <v>6.3086880000000001</v>
      </c>
      <c r="AA46">
        <v>0</v>
      </c>
      <c r="AB46">
        <v>0</v>
      </c>
      <c r="AC46">
        <v>0</v>
      </c>
      <c r="AD46">
        <v>8.9732610000000008</v>
      </c>
      <c r="AE46">
        <v>0</v>
      </c>
      <c r="AF46">
        <v>0</v>
      </c>
      <c r="AG46">
        <v>41.220457000000003</v>
      </c>
      <c r="AH46">
        <v>0</v>
      </c>
      <c r="AI46">
        <v>0</v>
      </c>
      <c r="AJ46">
        <v>0</v>
      </c>
      <c r="AK46">
        <v>51.142071999999999</v>
      </c>
      <c r="AL46">
        <v>11.185411999999999</v>
      </c>
      <c r="AM46">
        <v>0</v>
      </c>
      <c r="AN46">
        <v>0.57980299999999996</v>
      </c>
      <c r="AO46">
        <v>4.4714700000000001</v>
      </c>
      <c r="AP46">
        <v>6.1654530000000003</v>
      </c>
      <c r="AQ46">
        <v>0</v>
      </c>
      <c r="AR46">
        <v>15.940656000000001</v>
      </c>
      <c r="AS46">
        <v>15.279696</v>
      </c>
      <c r="AT46">
        <v>14.435919999999999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76.07316999999999</v>
      </c>
      <c r="BA46">
        <f t="shared" si="1"/>
        <v>1521.455414</v>
      </c>
      <c r="BD46">
        <v>6.24</v>
      </c>
      <c r="BE46">
        <v>1.85</v>
      </c>
      <c r="BF46">
        <v>2.17</v>
      </c>
      <c r="BG46">
        <v>1.72</v>
      </c>
      <c r="BH46">
        <v>6.06</v>
      </c>
      <c r="BI46">
        <v>1.02</v>
      </c>
      <c r="BJ46">
        <v>0.48</v>
      </c>
      <c r="BK46">
        <v>1.89</v>
      </c>
      <c r="BL46">
        <v>0</v>
      </c>
      <c r="BM46">
        <v>0.18</v>
      </c>
      <c r="BN46">
        <v>3.39</v>
      </c>
      <c r="BO46">
        <v>1.82</v>
      </c>
      <c r="BP46">
        <v>0.25</v>
      </c>
      <c r="BQ46">
        <v>1.93</v>
      </c>
      <c r="BR46">
        <v>2.1</v>
      </c>
      <c r="BS46">
        <v>1.57</v>
      </c>
      <c r="BT46">
        <v>2.7850269999999999</v>
      </c>
      <c r="BU46">
        <v>1.297706</v>
      </c>
      <c r="BV46">
        <v>1.905467</v>
      </c>
      <c r="BW46">
        <v>1.8547899999999999</v>
      </c>
      <c r="BX46">
        <v>1.8707530000000001</v>
      </c>
      <c r="BY46">
        <v>2.5954100000000002</v>
      </c>
      <c r="BZ46">
        <v>1.283863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3.425942</v>
      </c>
      <c r="CK46">
        <v>1.78051</v>
      </c>
      <c r="CL46">
        <v>1.289131</v>
      </c>
      <c r="CM46">
        <v>3.4033090000000001</v>
      </c>
      <c r="CN46">
        <v>3.425942</v>
      </c>
      <c r="CO46">
        <v>4.1526560000000003</v>
      </c>
      <c r="CP46">
        <v>4.1165589999999996</v>
      </c>
      <c r="CQ46">
        <v>3.425942</v>
      </c>
      <c r="CR46">
        <v>0.31178099999999997</v>
      </c>
      <c r="CS46">
        <v>2.164676</v>
      </c>
      <c r="CT46">
        <v>0</v>
      </c>
      <c r="CU46">
        <v>0</v>
      </c>
      <c r="CV46">
        <v>0</v>
      </c>
      <c r="CW46">
        <v>2.3137059999999998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76.07316999999999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288.97636999999997</v>
      </c>
      <c r="L47">
        <v>0</v>
      </c>
      <c r="M47">
        <v>45.430869999999999</v>
      </c>
      <c r="N47">
        <v>116.14370599999999</v>
      </c>
      <c r="O47">
        <v>121.747843</v>
      </c>
      <c r="P47">
        <v>117.317549</v>
      </c>
      <c r="Q47">
        <v>0</v>
      </c>
      <c r="R47">
        <v>20.399515000000001</v>
      </c>
      <c r="S47">
        <v>25.388574999999999</v>
      </c>
      <c r="T47">
        <v>0</v>
      </c>
      <c r="U47">
        <v>335.92333500000001</v>
      </c>
      <c r="V47">
        <v>16.192551999999999</v>
      </c>
      <c r="W47">
        <v>44.663753999999997</v>
      </c>
      <c r="X47">
        <v>141.753342</v>
      </c>
      <c r="Y47">
        <v>0</v>
      </c>
      <c r="Z47">
        <v>6.3086880000000001</v>
      </c>
      <c r="AA47">
        <v>0</v>
      </c>
      <c r="AB47">
        <v>0</v>
      </c>
      <c r="AC47">
        <v>0</v>
      </c>
      <c r="AD47">
        <v>8.9732610000000008</v>
      </c>
      <c r="AE47">
        <v>0</v>
      </c>
      <c r="AF47">
        <v>0</v>
      </c>
      <c r="AG47">
        <v>41.220457000000003</v>
      </c>
      <c r="AH47">
        <v>0</v>
      </c>
      <c r="AI47">
        <v>0</v>
      </c>
      <c r="AJ47">
        <v>0</v>
      </c>
      <c r="AK47">
        <v>51.142071999999999</v>
      </c>
      <c r="AL47">
        <v>11.185411999999999</v>
      </c>
      <c r="AM47">
        <v>0</v>
      </c>
      <c r="AN47">
        <v>0.57980299999999996</v>
      </c>
      <c r="AO47">
        <v>4.4714700000000001</v>
      </c>
      <c r="AP47">
        <v>11.097815000000001</v>
      </c>
      <c r="AQ47">
        <v>0</v>
      </c>
      <c r="AR47">
        <v>38.257573999999998</v>
      </c>
      <c r="AS47">
        <v>15.279696</v>
      </c>
      <c r="AT47">
        <v>14.435919999999999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76.06317</v>
      </c>
      <c r="BA47">
        <f t="shared" si="1"/>
        <v>1552.952749</v>
      </c>
      <c r="BD47">
        <v>6.24</v>
      </c>
      <c r="BE47">
        <v>1.85</v>
      </c>
      <c r="BF47">
        <v>2.17</v>
      </c>
      <c r="BG47">
        <v>1.72</v>
      </c>
      <c r="BH47">
        <v>6.06</v>
      </c>
      <c r="BI47">
        <v>1.02</v>
      </c>
      <c r="BJ47">
        <v>0.48</v>
      </c>
      <c r="BK47">
        <v>1.89</v>
      </c>
      <c r="BL47">
        <v>0</v>
      </c>
      <c r="BM47">
        <v>0.17</v>
      </c>
      <c r="BN47">
        <v>3.39</v>
      </c>
      <c r="BO47">
        <v>1.82</v>
      </c>
      <c r="BP47">
        <v>0.25</v>
      </c>
      <c r="BQ47">
        <v>1.93</v>
      </c>
      <c r="BR47">
        <v>2.1</v>
      </c>
      <c r="BS47">
        <v>1.57</v>
      </c>
      <c r="BT47">
        <v>2.7850269999999999</v>
      </c>
      <c r="BU47">
        <v>1.297706</v>
      </c>
      <c r="BV47">
        <v>1.905467</v>
      </c>
      <c r="BW47">
        <v>1.8547899999999999</v>
      </c>
      <c r="BX47">
        <v>1.8707530000000001</v>
      </c>
      <c r="BY47">
        <v>2.5954100000000002</v>
      </c>
      <c r="BZ47">
        <v>1.283863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3.425942</v>
      </c>
      <c r="CK47">
        <v>1.78051</v>
      </c>
      <c r="CL47">
        <v>1.289131</v>
      </c>
      <c r="CM47">
        <v>3.4033090000000001</v>
      </c>
      <c r="CN47">
        <v>3.425942</v>
      </c>
      <c r="CO47">
        <v>4.1526560000000003</v>
      </c>
      <c r="CP47">
        <v>4.1165589999999996</v>
      </c>
      <c r="CQ47">
        <v>3.425942</v>
      </c>
      <c r="CR47">
        <v>0.31178099999999997</v>
      </c>
      <c r="CS47">
        <v>2.164676</v>
      </c>
      <c r="CT47">
        <v>0</v>
      </c>
      <c r="CU47">
        <v>0</v>
      </c>
      <c r="CV47">
        <v>0</v>
      </c>
      <c r="CW47">
        <v>2.3137059999999998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76.06317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288.97636999999997</v>
      </c>
      <c r="L48">
        <v>0</v>
      </c>
      <c r="M48">
        <v>45.430869999999999</v>
      </c>
      <c r="N48">
        <v>116.14370599999999</v>
      </c>
      <c r="O48">
        <v>121.747843</v>
      </c>
      <c r="P48">
        <v>117.317549</v>
      </c>
      <c r="Q48">
        <v>0</v>
      </c>
      <c r="R48">
        <v>20.399515000000001</v>
      </c>
      <c r="S48">
        <v>25.388574999999999</v>
      </c>
      <c r="T48">
        <v>0</v>
      </c>
      <c r="U48">
        <v>335.92333500000001</v>
      </c>
      <c r="V48">
        <v>16.192551999999999</v>
      </c>
      <c r="W48">
        <v>44.663753999999997</v>
      </c>
      <c r="X48">
        <v>141.753342</v>
      </c>
      <c r="Y48">
        <v>0</v>
      </c>
      <c r="Z48">
        <v>6.3086880000000001</v>
      </c>
      <c r="AA48">
        <v>0</v>
      </c>
      <c r="AB48">
        <v>0</v>
      </c>
      <c r="AC48">
        <v>0</v>
      </c>
      <c r="AD48">
        <v>8.9732610000000008</v>
      </c>
      <c r="AE48">
        <v>0</v>
      </c>
      <c r="AF48">
        <v>0</v>
      </c>
      <c r="AG48">
        <v>41.220457000000003</v>
      </c>
      <c r="AH48">
        <v>0</v>
      </c>
      <c r="AI48">
        <v>0</v>
      </c>
      <c r="AJ48">
        <v>0</v>
      </c>
      <c r="AK48">
        <v>51.142071999999999</v>
      </c>
      <c r="AL48">
        <v>11.185411999999999</v>
      </c>
      <c r="AM48">
        <v>0</v>
      </c>
      <c r="AN48">
        <v>0.57980299999999996</v>
      </c>
      <c r="AO48">
        <v>4.4714700000000001</v>
      </c>
      <c r="AP48">
        <v>11.097815000000001</v>
      </c>
      <c r="AQ48">
        <v>0</v>
      </c>
      <c r="AR48">
        <v>38.257573999999998</v>
      </c>
      <c r="AS48">
        <v>15.279696</v>
      </c>
      <c r="AT48">
        <v>14.435919999999999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76.06317</v>
      </c>
      <c r="BA48">
        <f t="shared" si="1"/>
        <v>1552.952749</v>
      </c>
      <c r="BD48">
        <v>6.24</v>
      </c>
      <c r="BE48">
        <v>1.85</v>
      </c>
      <c r="BF48">
        <v>2.17</v>
      </c>
      <c r="BG48">
        <v>1.72</v>
      </c>
      <c r="BH48">
        <v>6.06</v>
      </c>
      <c r="BI48">
        <v>1.02</v>
      </c>
      <c r="BJ48">
        <v>0.48</v>
      </c>
      <c r="BK48">
        <v>1.89</v>
      </c>
      <c r="BL48">
        <v>0</v>
      </c>
      <c r="BM48">
        <v>0.17</v>
      </c>
      <c r="BN48">
        <v>3.39</v>
      </c>
      <c r="BO48">
        <v>1.82</v>
      </c>
      <c r="BP48">
        <v>0.25</v>
      </c>
      <c r="BQ48">
        <v>1.93</v>
      </c>
      <c r="BR48">
        <v>2.1</v>
      </c>
      <c r="BS48">
        <v>1.57</v>
      </c>
      <c r="BT48">
        <v>2.7850269999999999</v>
      </c>
      <c r="BU48">
        <v>1.297706</v>
      </c>
      <c r="BV48">
        <v>1.905467</v>
      </c>
      <c r="BW48">
        <v>1.8547899999999999</v>
      </c>
      <c r="BX48">
        <v>1.8707530000000001</v>
      </c>
      <c r="BY48">
        <v>2.5954100000000002</v>
      </c>
      <c r="BZ48">
        <v>1.283863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3.425942</v>
      </c>
      <c r="CK48">
        <v>1.78051</v>
      </c>
      <c r="CL48">
        <v>1.289131</v>
      </c>
      <c r="CM48">
        <v>3.4033090000000001</v>
      </c>
      <c r="CN48">
        <v>3.425942</v>
      </c>
      <c r="CO48">
        <v>4.1526560000000003</v>
      </c>
      <c r="CP48">
        <v>4.1165589999999996</v>
      </c>
      <c r="CQ48">
        <v>3.425942</v>
      </c>
      <c r="CR48">
        <v>0.31178099999999997</v>
      </c>
      <c r="CS48">
        <v>2.164676</v>
      </c>
      <c r="CT48">
        <v>0</v>
      </c>
      <c r="CU48">
        <v>0</v>
      </c>
      <c r="CV48">
        <v>0</v>
      </c>
      <c r="CW48">
        <v>2.3137059999999998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76.06317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281.741084</v>
      </c>
      <c r="L49">
        <v>0</v>
      </c>
      <c r="M49">
        <v>45.430869999999999</v>
      </c>
      <c r="N49">
        <v>116.14370599999999</v>
      </c>
      <c r="O49">
        <v>121.747843</v>
      </c>
      <c r="P49">
        <v>117.317549</v>
      </c>
      <c r="Q49">
        <v>0</v>
      </c>
      <c r="R49">
        <v>18.249645000000001</v>
      </c>
      <c r="S49">
        <v>20.963598999999999</v>
      </c>
      <c r="T49">
        <v>0</v>
      </c>
      <c r="U49">
        <v>335.92333500000001</v>
      </c>
      <c r="V49">
        <v>13.408220999999999</v>
      </c>
      <c r="W49">
        <v>44.663753999999997</v>
      </c>
      <c r="X49">
        <v>141.753342</v>
      </c>
      <c r="Y49">
        <v>0</v>
      </c>
      <c r="Z49">
        <v>6.3086880000000001</v>
      </c>
      <c r="AA49">
        <v>0</v>
      </c>
      <c r="AB49">
        <v>0</v>
      </c>
      <c r="AC49">
        <v>0</v>
      </c>
      <c r="AD49">
        <v>8.9732610000000008</v>
      </c>
      <c r="AE49">
        <v>0</v>
      </c>
      <c r="AF49">
        <v>0</v>
      </c>
      <c r="AG49">
        <v>41.220457000000003</v>
      </c>
      <c r="AH49">
        <v>0</v>
      </c>
      <c r="AI49">
        <v>0</v>
      </c>
      <c r="AJ49">
        <v>0</v>
      </c>
      <c r="AK49">
        <v>51.142071999999999</v>
      </c>
      <c r="AL49">
        <v>11.185411999999999</v>
      </c>
      <c r="AM49">
        <v>0</v>
      </c>
      <c r="AN49">
        <v>0.57980299999999996</v>
      </c>
      <c r="AO49">
        <v>4.4714700000000001</v>
      </c>
      <c r="AP49">
        <v>11.097815000000001</v>
      </c>
      <c r="AQ49">
        <v>0</v>
      </c>
      <c r="AR49">
        <v>10.627103999999999</v>
      </c>
      <c r="AS49">
        <v>15.279696</v>
      </c>
      <c r="AT49">
        <v>14.435919999999999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76.07316999999999</v>
      </c>
      <c r="BA49">
        <f t="shared" si="1"/>
        <v>1508.7378160000001</v>
      </c>
      <c r="BD49">
        <v>6.24</v>
      </c>
      <c r="BE49">
        <v>1.85</v>
      </c>
      <c r="BF49">
        <v>2.17</v>
      </c>
      <c r="BG49">
        <v>1.72</v>
      </c>
      <c r="BH49">
        <v>6.06</v>
      </c>
      <c r="BI49">
        <v>1.02</v>
      </c>
      <c r="BJ49">
        <v>0.48</v>
      </c>
      <c r="BK49">
        <v>1.89</v>
      </c>
      <c r="BL49">
        <v>0</v>
      </c>
      <c r="BM49">
        <v>0.18</v>
      </c>
      <c r="BN49">
        <v>3.39</v>
      </c>
      <c r="BO49">
        <v>1.82</v>
      </c>
      <c r="BP49">
        <v>0.25</v>
      </c>
      <c r="BQ49">
        <v>1.93</v>
      </c>
      <c r="BR49">
        <v>2.1</v>
      </c>
      <c r="BS49">
        <v>1.57</v>
      </c>
      <c r="BT49">
        <v>2.7850269999999999</v>
      </c>
      <c r="BU49">
        <v>1.297706</v>
      </c>
      <c r="BV49">
        <v>1.905467</v>
      </c>
      <c r="BW49">
        <v>1.8547899999999999</v>
      </c>
      <c r="BX49">
        <v>1.8707530000000001</v>
      </c>
      <c r="BY49">
        <v>2.5954100000000002</v>
      </c>
      <c r="BZ49">
        <v>1.283863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3.425942</v>
      </c>
      <c r="CK49">
        <v>1.78051</v>
      </c>
      <c r="CL49">
        <v>1.289131</v>
      </c>
      <c r="CM49">
        <v>3.4033090000000001</v>
      </c>
      <c r="CN49">
        <v>3.425942</v>
      </c>
      <c r="CO49">
        <v>4.1526560000000003</v>
      </c>
      <c r="CP49">
        <v>4.1165589999999996</v>
      </c>
      <c r="CQ49">
        <v>3.425942</v>
      </c>
      <c r="CR49">
        <v>0.31178099999999997</v>
      </c>
      <c r="CS49">
        <v>2.164676</v>
      </c>
      <c r="CT49">
        <v>0</v>
      </c>
      <c r="CU49">
        <v>0</v>
      </c>
      <c r="CV49">
        <v>0</v>
      </c>
      <c r="CW49">
        <v>2.3137059999999998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76.07316999999999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270.18988400000001</v>
      </c>
      <c r="L50">
        <v>0</v>
      </c>
      <c r="M50">
        <v>45.430869999999999</v>
      </c>
      <c r="N50">
        <v>116.14370599999999</v>
      </c>
      <c r="O50">
        <v>121.747843</v>
      </c>
      <c r="P50">
        <v>117.317549</v>
      </c>
      <c r="Q50">
        <v>0</v>
      </c>
      <c r="R50">
        <v>18.249645000000001</v>
      </c>
      <c r="S50">
        <v>20.963598999999999</v>
      </c>
      <c r="T50">
        <v>0</v>
      </c>
      <c r="U50">
        <v>335.92333500000001</v>
      </c>
      <c r="V50">
        <v>13.025598</v>
      </c>
      <c r="W50">
        <v>44.663753999999997</v>
      </c>
      <c r="X50">
        <v>141.753342</v>
      </c>
      <c r="Y50">
        <v>0</v>
      </c>
      <c r="Z50">
        <v>6.3086880000000001</v>
      </c>
      <c r="AA50">
        <v>0</v>
      </c>
      <c r="AB50">
        <v>0</v>
      </c>
      <c r="AC50">
        <v>0</v>
      </c>
      <c r="AD50">
        <v>8.9732610000000008</v>
      </c>
      <c r="AE50">
        <v>0</v>
      </c>
      <c r="AF50">
        <v>0</v>
      </c>
      <c r="AG50">
        <v>41.220457000000003</v>
      </c>
      <c r="AH50">
        <v>0</v>
      </c>
      <c r="AI50">
        <v>0</v>
      </c>
      <c r="AJ50">
        <v>0</v>
      </c>
      <c r="AK50">
        <v>51.142071999999999</v>
      </c>
      <c r="AL50">
        <v>11.185411999999999</v>
      </c>
      <c r="AM50">
        <v>0</v>
      </c>
      <c r="AN50">
        <v>0.57980299999999996</v>
      </c>
      <c r="AO50">
        <v>4.4714700000000001</v>
      </c>
      <c r="AP50">
        <v>11.097815000000001</v>
      </c>
      <c r="AQ50">
        <v>0</v>
      </c>
      <c r="AR50">
        <v>10.627103999999999</v>
      </c>
      <c r="AS50">
        <v>15.279696</v>
      </c>
      <c r="AT50">
        <v>14.435919999999999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76.07316999999999</v>
      </c>
      <c r="BA50">
        <f t="shared" si="1"/>
        <v>1496.803993</v>
      </c>
      <c r="BD50">
        <v>6.24</v>
      </c>
      <c r="BE50">
        <v>1.85</v>
      </c>
      <c r="BF50">
        <v>2.17</v>
      </c>
      <c r="BG50">
        <v>1.72</v>
      </c>
      <c r="BH50">
        <v>6.06</v>
      </c>
      <c r="BI50">
        <v>1.02</v>
      </c>
      <c r="BJ50">
        <v>0.48</v>
      </c>
      <c r="BK50">
        <v>1.89</v>
      </c>
      <c r="BL50">
        <v>0</v>
      </c>
      <c r="BM50">
        <v>0.18</v>
      </c>
      <c r="BN50">
        <v>3.39</v>
      </c>
      <c r="BO50">
        <v>1.82</v>
      </c>
      <c r="BP50">
        <v>0.25</v>
      </c>
      <c r="BQ50">
        <v>1.93</v>
      </c>
      <c r="BR50">
        <v>2.1</v>
      </c>
      <c r="BS50">
        <v>1.57</v>
      </c>
      <c r="BT50">
        <v>2.7850269999999999</v>
      </c>
      <c r="BU50">
        <v>1.297706</v>
      </c>
      <c r="BV50">
        <v>1.905467</v>
      </c>
      <c r="BW50">
        <v>1.8547899999999999</v>
      </c>
      <c r="BX50">
        <v>1.8707530000000001</v>
      </c>
      <c r="BY50">
        <v>2.5954100000000002</v>
      </c>
      <c r="BZ50">
        <v>1.283863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3.425942</v>
      </c>
      <c r="CK50">
        <v>1.78051</v>
      </c>
      <c r="CL50">
        <v>1.289131</v>
      </c>
      <c r="CM50">
        <v>3.4033090000000001</v>
      </c>
      <c r="CN50">
        <v>3.425942</v>
      </c>
      <c r="CO50">
        <v>4.1526560000000003</v>
      </c>
      <c r="CP50">
        <v>4.1165589999999996</v>
      </c>
      <c r="CQ50">
        <v>3.425942</v>
      </c>
      <c r="CR50">
        <v>0.31178099999999997</v>
      </c>
      <c r="CS50">
        <v>2.164676</v>
      </c>
      <c r="CT50">
        <v>0</v>
      </c>
      <c r="CU50">
        <v>0</v>
      </c>
      <c r="CV50">
        <v>0</v>
      </c>
      <c r="CW50">
        <v>2.3137059999999998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76.07316999999999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258.51354600000002</v>
      </c>
      <c r="L51">
        <v>0</v>
      </c>
      <c r="M51">
        <v>45.430869999999999</v>
      </c>
      <c r="N51">
        <v>116.14370599999999</v>
      </c>
      <c r="O51">
        <v>121.747843</v>
      </c>
      <c r="P51">
        <v>117.317549</v>
      </c>
      <c r="Q51">
        <v>0</v>
      </c>
      <c r="R51">
        <v>18.172637000000002</v>
      </c>
      <c r="S51">
        <v>20.915469000000002</v>
      </c>
      <c r="T51">
        <v>0</v>
      </c>
      <c r="U51">
        <v>335.92333500000001</v>
      </c>
      <c r="V51">
        <v>13.025598</v>
      </c>
      <c r="W51">
        <v>44.663753999999997</v>
      </c>
      <c r="X51">
        <v>141.753342</v>
      </c>
      <c r="Y51">
        <v>0</v>
      </c>
      <c r="Z51">
        <v>0</v>
      </c>
      <c r="AA51">
        <v>0</v>
      </c>
      <c r="AB51">
        <v>0</v>
      </c>
      <c r="AC51">
        <v>0</v>
      </c>
      <c r="AD51">
        <v>8.9732610000000008</v>
      </c>
      <c r="AE51">
        <v>0</v>
      </c>
      <c r="AF51">
        <v>0</v>
      </c>
      <c r="AG51">
        <v>41.220457000000003</v>
      </c>
      <c r="AH51">
        <v>0</v>
      </c>
      <c r="AI51">
        <v>0</v>
      </c>
      <c r="AJ51">
        <v>0</v>
      </c>
      <c r="AK51">
        <v>51.142071999999999</v>
      </c>
      <c r="AL51">
        <v>22.370823999999999</v>
      </c>
      <c r="AM51">
        <v>0</v>
      </c>
      <c r="AN51">
        <v>0.57980299999999996</v>
      </c>
      <c r="AO51">
        <v>5.660088</v>
      </c>
      <c r="AP51">
        <v>6.1654530000000003</v>
      </c>
      <c r="AQ51">
        <v>0</v>
      </c>
      <c r="AR51">
        <v>10.627103999999999</v>
      </c>
      <c r="AS51">
        <v>15.279696</v>
      </c>
      <c r="AT51">
        <v>13.270085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76.07316999999999</v>
      </c>
      <c r="BA51">
        <f t="shared" si="1"/>
        <v>1484.9696620000004</v>
      </c>
      <c r="BD51">
        <v>6.24</v>
      </c>
      <c r="BE51">
        <v>1.85</v>
      </c>
      <c r="BF51">
        <v>2.17</v>
      </c>
      <c r="BG51">
        <v>1.72</v>
      </c>
      <c r="BH51">
        <v>6.06</v>
      </c>
      <c r="BI51">
        <v>1.02</v>
      </c>
      <c r="BJ51">
        <v>0.48</v>
      </c>
      <c r="BK51">
        <v>1.89</v>
      </c>
      <c r="BL51">
        <v>0</v>
      </c>
      <c r="BM51">
        <v>0.18</v>
      </c>
      <c r="BN51">
        <v>3.39</v>
      </c>
      <c r="BO51">
        <v>1.82</v>
      </c>
      <c r="BP51">
        <v>0.25</v>
      </c>
      <c r="BQ51">
        <v>1.93</v>
      </c>
      <c r="BR51">
        <v>2.1</v>
      </c>
      <c r="BS51">
        <v>1.57</v>
      </c>
      <c r="BT51">
        <v>2.7850269999999999</v>
      </c>
      <c r="BU51">
        <v>1.297706</v>
      </c>
      <c r="BV51">
        <v>1.905467</v>
      </c>
      <c r="BW51">
        <v>1.8547899999999999</v>
      </c>
      <c r="BX51">
        <v>1.8707530000000001</v>
      </c>
      <c r="BY51">
        <v>2.5954100000000002</v>
      </c>
      <c r="BZ51">
        <v>1.283863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3.425942</v>
      </c>
      <c r="CK51">
        <v>1.78051</v>
      </c>
      <c r="CL51">
        <v>1.289131</v>
      </c>
      <c r="CM51">
        <v>3.4033090000000001</v>
      </c>
      <c r="CN51">
        <v>3.425942</v>
      </c>
      <c r="CO51">
        <v>4.1526560000000003</v>
      </c>
      <c r="CP51">
        <v>4.1165589999999996</v>
      </c>
      <c r="CQ51">
        <v>3.425942</v>
      </c>
      <c r="CR51">
        <v>0.31178099999999997</v>
      </c>
      <c r="CS51">
        <v>2.164676</v>
      </c>
      <c r="CT51">
        <v>0</v>
      </c>
      <c r="CU51">
        <v>0</v>
      </c>
      <c r="CV51">
        <v>0</v>
      </c>
      <c r="CW51">
        <v>2.3137059999999998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76.07316999999999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261.40134599999999</v>
      </c>
      <c r="L52">
        <v>0</v>
      </c>
      <c r="M52">
        <v>45.430869999999999</v>
      </c>
      <c r="N52">
        <v>116.14370599999999</v>
      </c>
      <c r="O52">
        <v>121.747843</v>
      </c>
      <c r="P52">
        <v>117.317549</v>
      </c>
      <c r="Q52">
        <v>0</v>
      </c>
      <c r="R52">
        <v>18.172637000000002</v>
      </c>
      <c r="S52">
        <v>20.915469000000002</v>
      </c>
      <c r="T52">
        <v>0</v>
      </c>
      <c r="U52">
        <v>335.92333500000001</v>
      </c>
      <c r="V52">
        <v>13.025598</v>
      </c>
      <c r="W52">
        <v>44.663753999999997</v>
      </c>
      <c r="X52">
        <v>141.753342</v>
      </c>
      <c r="Y52">
        <v>0</v>
      </c>
      <c r="Z52">
        <v>0</v>
      </c>
      <c r="AA52">
        <v>0</v>
      </c>
      <c r="AB52">
        <v>0</v>
      </c>
      <c r="AC52">
        <v>0</v>
      </c>
      <c r="AD52">
        <v>8.9732610000000008</v>
      </c>
      <c r="AE52">
        <v>0</v>
      </c>
      <c r="AF52">
        <v>0</v>
      </c>
      <c r="AG52">
        <v>41.220457000000003</v>
      </c>
      <c r="AH52">
        <v>0</v>
      </c>
      <c r="AI52">
        <v>0</v>
      </c>
      <c r="AJ52">
        <v>0</v>
      </c>
      <c r="AK52">
        <v>51.142071999999999</v>
      </c>
      <c r="AL52">
        <v>22.370823999999999</v>
      </c>
      <c r="AM52">
        <v>0</v>
      </c>
      <c r="AN52">
        <v>0.57980299999999996</v>
      </c>
      <c r="AO52">
        <v>5.660088</v>
      </c>
      <c r="AP52">
        <v>6.1654530000000003</v>
      </c>
      <c r="AQ52">
        <v>0</v>
      </c>
      <c r="AR52">
        <v>10.627103999999999</v>
      </c>
      <c r="AS52">
        <v>15.279696</v>
      </c>
      <c r="AT52">
        <v>14.435919999999999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76.07316999999999</v>
      </c>
      <c r="BA52">
        <f t="shared" si="1"/>
        <v>1489.0232970000002</v>
      </c>
      <c r="BD52">
        <v>6.24</v>
      </c>
      <c r="BE52">
        <v>1.85</v>
      </c>
      <c r="BF52">
        <v>2.17</v>
      </c>
      <c r="BG52">
        <v>1.72</v>
      </c>
      <c r="BH52">
        <v>6.06</v>
      </c>
      <c r="BI52">
        <v>1.02</v>
      </c>
      <c r="BJ52">
        <v>0.48</v>
      </c>
      <c r="BK52">
        <v>1.89</v>
      </c>
      <c r="BL52">
        <v>0</v>
      </c>
      <c r="BM52">
        <v>0.18</v>
      </c>
      <c r="BN52">
        <v>3.39</v>
      </c>
      <c r="BO52">
        <v>1.82</v>
      </c>
      <c r="BP52">
        <v>0.25</v>
      </c>
      <c r="BQ52">
        <v>1.93</v>
      </c>
      <c r="BR52">
        <v>2.1</v>
      </c>
      <c r="BS52">
        <v>1.57</v>
      </c>
      <c r="BT52">
        <v>2.7850269999999999</v>
      </c>
      <c r="BU52">
        <v>1.297706</v>
      </c>
      <c r="BV52">
        <v>1.905467</v>
      </c>
      <c r="BW52">
        <v>1.8547899999999999</v>
      </c>
      <c r="BX52">
        <v>1.8707530000000001</v>
      </c>
      <c r="BY52">
        <v>2.5954100000000002</v>
      </c>
      <c r="BZ52">
        <v>1.283863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3.425942</v>
      </c>
      <c r="CK52">
        <v>1.78051</v>
      </c>
      <c r="CL52">
        <v>1.289131</v>
      </c>
      <c r="CM52">
        <v>3.4033090000000001</v>
      </c>
      <c r="CN52">
        <v>3.425942</v>
      </c>
      <c r="CO52">
        <v>4.1526560000000003</v>
      </c>
      <c r="CP52">
        <v>4.1165589999999996</v>
      </c>
      <c r="CQ52">
        <v>3.425942</v>
      </c>
      <c r="CR52">
        <v>0.31178099999999997</v>
      </c>
      <c r="CS52">
        <v>2.164676</v>
      </c>
      <c r="CT52">
        <v>0</v>
      </c>
      <c r="CU52">
        <v>0</v>
      </c>
      <c r="CV52">
        <v>0</v>
      </c>
      <c r="CW52">
        <v>2.3137059999999998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76.07316999999999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267.17694599999999</v>
      </c>
      <c r="L53">
        <v>0</v>
      </c>
      <c r="M53">
        <v>45.430869999999999</v>
      </c>
      <c r="N53">
        <v>116.14370599999999</v>
      </c>
      <c r="O53">
        <v>121.747843</v>
      </c>
      <c r="P53">
        <v>117.317549</v>
      </c>
      <c r="Q53">
        <v>0</v>
      </c>
      <c r="R53">
        <v>18.172637000000002</v>
      </c>
      <c r="S53">
        <v>20.915469000000002</v>
      </c>
      <c r="T53">
        <v>0</v>
      </c>
      <c r="U53">
        <v>335.92333500000001</v>
      </c>
      <c r="V53">
        <v>13.025598</v>
      </c>
      <c r="W53">
        <v>44.663753999999997</v>
      </c>
      <c r="X53">
        <v>141.753342</v>
      </c>
      <c r="Y53">
        <v>0</v>
      </c>
      <c r="Z53">
        <v>0</v>
      </c>
      <c r="AA53">
        <v>0</v>
      </c>
      <c r="AB53">
        <v>0</v>
      </c>
      <c r="AC53">
        <v>0</v>
      </c>
      <c r="AD53">
        <v>8.9732610000000008</v>
      </c>
      <c r="AE53">
        <v>0</v>
      </c>
      <c r="AF53">
        <v>0</v>
      </c>
      <c r="AG53">
        <v>41.220457000000003</v>
      </c>
      <c r="AH53">
        <v>0</v>
      </c>
      <c r="AI53">
        <v>0</v>
      </c>
      <c r="AJ53">
        <v>0</v>
      </c>
      <c r="AK53">
        <v>51.142071999999999</v>
      </c>
      <c r="AL53">
        <v>22.370823999999999</v>
      </c>
      <c r="AM53">
        <v>0</v>
      </c>
      <c r="AN53">
        <v>0.57980299999999996</v>
      </c>
      <c r="AO53">
        <v>5.660088</v>
      </c>
      <c r="AP53">
        <v>6.1654530000000003</v>
      </c>
      <c r="AQ53">
        <v>0</v>
      </c>
      <c r="AR53">
        <v>15.940656000000001</v>
      </c>
      <c r="AS53">
        <v>15.279696</v>
      </c>
      <c r="AT53">
        <v>14.435919999999999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76.06317</v>
      </c>
      <c r="BA53">
        <f t="shared" si="1"/>
        <v>1500.1024490000002</v>
      </c>
      <c r="BD53">
        <v>6.24</v>
      </c>
      <c r="BE53">
        <v>1.85</v>
      </c>
      <c r="BF53">
        <v>2.17</v>
      </c>
      <c r="BG53">
        <v>1.72</v>
      </c>
      <c r="BH53">
        <v>6.06</v>
      </c>
      <c r="BI53">
        <v>1.02</v>
      </c>
      <c r="BJ53">
        <v>0.48</v>
      </c>
      <c r="BK53">
        <v>1.89</v>
      </c>
      <c r="BL53">
        <v>0</v>
      </c>
      <c r="BM53">
        <v>0.17</v>
      </c>
      <c r="BN53">
        <v>3.39</v>
      </c>
      <c r="BO53">
        <v>1.82</v>
      </c>
      <c r="BP53">
        <v>0.25</v>
      </c>
      <c r="BQ53">
        <v>1.93</v>
      </c>
      <c r="BR53">
        <v>2.1</v>
      </c>
      <c r="BS53">
        <v>1.57</v>
      </c>
      <c r="BT53">
        <v>2.7850269999999999</v>
      </c>
      <c r="BU53">
        <v>1.297706</v>
      </c>
      <c r="BV53">
        <v>1.905467</v>
      </c>
      <c r="BW53">
        <v>1.8547899999999999</v>
      </c>
      <c r="BX53">
        <v>1.8707530000000001</v>
      </c>
      <c r="BY53">
        <v>2.5954100000000002</v>
      </c>
      <c r="BZ53">
        <v>1.283863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3.425942</v>
      </c>
      <c r="CK53">
        <v>1.78051</v>
      </c>
      <c r="CL53">
        <v>1.289131</v>
      </c>
      <c r="CM53">
        <v>3.4033090000000001</v>
      </c>
      <c r="CN53">
        <v>3.425942</v>
      </c>
      <c r="CO53">
        <v>4.1526560000000003</v>
      </c>
      <c r="CP53">
        <v>4.1165589999999996</v>
      </c>
      <c r="CQ53">
        <v>3.425942</v>
      </c>
      <c r="CR53">
        <v>0.31178099999999997</v>
      </c>
      <c r="CS53">
        <v>2.164676</v>
      </c>
      <c r="CT53">
        <v>0</v>
      </c>
      <c r="CU53">
        <v>0</v>
      </c>
      <c r="CV53">
        <v>0</v>
      </c>
      <c r="CW53">
        <v>2.3137059999999998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76.06317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265.25174600000003</v>
      </c>
      <c r="L54">
        <v>0</v>
      </c>
      <c r="M54">
        <v>45.430869999999999</v>
      </c>
      <c r="N54">
        <v>116.14370599999999</v>
      </c>
      <c r="O54">
        <v>121.747843</v>
      </c>
      <c r="P54">
        <v>117.317549</v>
      </c>
      <c r="Q54">
        <v>0</v>
      </c>
      <c r="R54">
        <v>18.172637000000002</v>
      </c>
      <c r="S54">
        <v>20.915469000000002</v>
      </c>
      <c r="T54">
        <v>0</v>
      </c>
      <c r="U54">
        <v>335.92333500000001</v>
      </c>
      <c r="V54">
        <v>13.025598</v>
      </c>
      <c r="W54">
        <v>44.663753999999997</v>
      </c>
      <c r="X54">
        <v>141.753342</v>
      </c>
      <c r="Y54">
        <v>0</v>
      </c>
      <c r="Z54">
        <v>0</v>
      </c>
      <c r="AA54">
        <v>0</v>
      </c>
      <c r="AB54">
        <v>0</v>
      </c>
      <c r="AC54">
        <v>0</v>
      </c>
      <c r="AD54">
        <v>8.9732610000000008</v>
      </c>
      <c r="AE54">
        <v>0</v>
      </c>
      <c r="AF54">
        <v>0</v>
      </c>
      <c r="AG54">
        <v>41.220457000000003</v>
      </c>
      <c r="AH54">
        <v>0</v>
      </c>
      <c r="AI54">
        <v>0</v>
      </c>
      <c r="AJ54">
        <v>0</v>
      </c>
      <c r="AK54">
        <v>51.142071999999999</v>
      </c>
      <c r="AL54">
        <v>22.370823999999999</v>
      </c>
      <c r="AM54">
        <v>0</v>
      </c>
      <c r="AN54">
        <v>0.57980299999999996</v>
      </c>
      <c r="AO54">
        <v>5.660088</v>
      </c>
      <c r="AP54">
        <v>6.1654530000000003</v>
      </c>
      <c r="AQ54">
        <v>0</v>
      </c>
      <c r="AR54">
        <v>15.940656000000001</v>
      </c>
      <c r="AS54">
        <v>15.279696</v>
      </c>
      <c r="AT54">
        <v>14.435919999999999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76.053169999999994</v>
      </c>
      <c r="BA54">
        <f t="shared" si="1"/>
        <v>1498.1672490000003</v>
      </c>
      <c r="BD54">
        <v>6.24</v>
      </c>
      <c r="BE54">
        <v>1.85</v>
      </c>
      <c r="BF54">
        <v>2.17</v>
      </c>
      <c r="BG54">
        <v>1.72</v>
      </c>
      <c r="BH54">
        <v>6.06</v>
      </c>
      <c r="BI54">
        <v>0.97</v>
      </c>
      <c r="BJ54">
        <v>0.52</v>
      </c>
      <c r="BK54">
        <v>1.89</v>
      </c>
      <c r="BL54">
        <v>0</v>
      </c>
      <c r="BM54">
        <v>0.17</v>
      </c>
      <c r="BN54">
        <v>3.39</v>
      </c>
      <c r="BO54">
        <v>1.82</v>
      </c>
      <c r="BP54">
        <v>0.25</v>
      </c>
      <c r="BQ54">
        <v>1.93</v>
      </c>
      <c r="BR54">
        <v>2.1</v>
      </c>
      <c r="BS54">
        <v>1.57</v>
      </c>
      <c r="BT54">
        <v>2.7850269999999999</v>
      </c>
      <c r="BU54">
        <v>1.297706</v>
      </c>
      <c r="BV54">
        <v>1.905467</v>
      </c>
      <c r="BW54">
        <v>1.8547899999999999</v>
      </c>
      <c r="BX54">
        <v>1.8707530000000001</v>
      </c>
      <c r="BY54">
        <v>2.5954100000000002</v>
      </c>
      <c r="BZ54">
        <v>1.283863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3.425942</v>
      </c>
      <c r="CK54">
        <v>1.78051</v>
      </c>
      <c r="CL54">
        <v>1.289131</v>
      </c>
      <c r="CM54">
        <v>3.4033090000000001</v>
      </c>
      <c r="CN54">
        <v>3.425942</v>
      </c>
      <c r="CO54">
        <v>4.1526560000000003</v>
      </c>
      <c r="CP54">
        <v>4.1165589999999996</v>
      </c>
      <c r="CQ54">
        <v>3.425942</v>
      </c>
      <c r="CR54">
        <v>0.31178099999999997</v>
      </c>
      <c r="CS54">
        <v>2.164676</v>
      </c>
      <c r="CT54">
        <v>0</v>
      </c>
      <c r="CU54">
        <v>0</v>
      </c>
      <c r="CV54">
        <v>0</v>
      </c>
      <c r="CW54">
        <v>2.3137059999999998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76.053169999999994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253.03866199999999</v>
      </c>
      <c r="L55">
        <v>0</v>
      </c>
      <c r="M55">
        <v>45.430869999999999</v>
      </c>
      <c r="N55">
        <v>116.14370599999999</v>
      </c>
      <c r="O55">
        <v>121.747843</v>
      </c>
      <c r="P55">
        <v>117.317549</v>
      </c>
      <c r="Q55">
        <v>0</v>
      </c>
      <c r="R55">
        <v>18.172637000000002</v>
      </c>
      <c r="S55">
        <v>20.915469000000002</v>
      </c>
      <c r="T55">
        <v>0</v>
      </c>
      <c r="U55">
        <v>335.92333500000001</v>
      </c>
      <c r="V55">
        <v>13.025598</v>
      </c>
      <c r="W55">
        <v>44.663753999999997</v>
      </c>
      <c r="X55">
        <v>141.753342</v>
      </c>
      <c r="Y55">
        <v>0</v>
      </c>
      <c r="Z55">
        <v>0</v>
      </c>
      <c r="AA55">
        <v>0</v>
      </c>
      <c r="AB55">
        <v>0</v>
      </c>
      <c r="AC55">
        <v>0</v>
      </c>
      <c r="AD55">
        <v>8.9732610000000008</v>
      </c>
      <c r="AE55">
        <v>0</v>
      </c>
      <c r="AF55">
        <v>0</v>
      </c>
      <c r="AG55">
        <v>41.220457000000003</v>
      </c>
      <c r="AH55">
        <v>0</v>
      </c>
      <c r="AI55">
        <v>0</v>
      </c>
      <c r="AJ55">
        <v>0</v>
      </c>
      <c r="AK55">
        <v>51.142071999999999</v>
      </c>
      <c r="AL55">
        <v>22.370823999999999</v>
      </c>
      <c r="AM55">
        <v>0</v>
      </c>
      <c r="AN55">
        <v>0.57980299999999996</v>
      </c>
      <c r="AO55">
        <v>5.660088</v>
      </c>
      <c r="AP55">
        <v>11.097815000000001</v>
      </c>
      <c r="AQ55">
        <v>0</v>
      </c>
      <c r="AR55">
        <v>38.257573999999998</v>
      </c>
      <c r="AS55">
        <v>15.279696</v>
      </c>
      <c r="AT55">
        <v>14.435919999999999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76.053169999999994</v>
      </c>
      <c r="BA55">
        <f t="shared" si="1"/>
        <v>1513.2034450000001</v>
      </c>
      <c r="BD55">
        <v>6.24</v>
      </c>
      <c r="BE55">
        <v>1.85</v>
      </c>
      <c r="BF55">
        <v>2.17</v>
      </c>
      <c r="BG55">
        <v>1.72</v>
      </c>
      <c r="BH55">
        <v>6.06</v>
      </c>
      <c r="BI55">
        <v>0.97</v>
      </c>
      <c r="BJ55">
        <v>0.52</v>
      </c>
      <c r="BK55">
        <v>1.89</v>
      </c>
      <c r="BL55">
        <v>0</v>
      </c>
      <c r="BM55">
        <v>0.17</v>
      </c>
      <c r="BN55">
        <v>3.39</v>
      </c>
      <c r="BO55">
        <v>1.82</v>
      </c>
      <c r="BP55">
        <v>0.25</v>
      </c>
      <c r="BQ55">
        <v>1.93</v>
      </c>
      <c r="BR55">
        <v>2.1</v>
      </c>
      <c r="BS55">
        <v>1.57</v>
      </c>
      <c r="BT55">
        <v>2.7850269999999999</v>
      </c>
      <c r="BU55">
        <v>1.297706</v>
      </c>
      <c r="BV55">
        <v>1.905467</v>
      </c>
      <c r="BW55">
        <v>1.8547899999999999</v>
      </c>
      <c r="BX55">
        <v>1.8707530000000001</v>
      </c>
      <c r="BY55">
        <v>2.5954100000000002</v>
      </c>
      <c r="BZ55">
        <v>1.283863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3.425942</v>
      </c>
      <c r="CK55">
        <v>1.78051</v>
      </c>
      <c r="CL55">
        <v>1.289131</v>
      </c>
      <c r="CM55">
        <v>3.4033090000000001</v>
      </c>
      <c r="CN55">
        <v>3.425942</v>
      </c>
      <c r="CO55">
        <v>4.1526560000000003</v>
      </c>
      <c r="CP55">
        <v>4.1165589999999996</v>
      </c>
      <c r="CQ55">
        <v>3.425942</v>
      </c>
      <c r="CR55">
        <v>0.31178099999999997</v>
      </c>
      <c r="CS55">
        <v>2.164676</v>
      </c>
      <c r="CT55">
        <v>0</v>
      </c>
      <c r="CU55">
        <v>0</v>
      </c>
      <c r="CV55">
        <v>0</v>
      </c>
      <c r="CW55">
        <v>2.3137059999999998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76.053169999999994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254.001262</v>
      </c>
      <c r="L56">
        <v>0</v>
      </c>
      <c r="M56">
        <v>45.430869999999999</v>
      </c>
      <c r="N56">
        <v>116.14370599999999</v>
      </c>
      <c r="O56">
        <v>121.747843</v>
      </c>
      <c r="P56">
        <v>117.317549</v>
      </c>
      <c r="Q56">
        <v>0</v>
      </c>
      <c r="R56">
        <v>18.172637000000002</v>
      </c>
      <c r="S56">
        <v>20.915469000000002</v>
      </c>
      <c r="T56">
        <v>0</v>
      </c>
      <c r="U56">
        <v>335.92333500000001</v>
      </c>
      <c r="V56">
        <v>13.025598</v>
      </c>
      <c r="W56">
        <v>44.663753999999997</v>
      </c>
      <c r="X56">
        <v>141.753342</v>
      </c>
      <c r="Y56">
        <v>0</v>
      </c>
      <c r="Z56">
        <v>0</v>
      </c>
      <c r="AA56">
        <v>0</v>
      </c>
      <c r="AB56">
        <v>0</v>
      </c>
      <c r="AC56">
        <v>0</v>
      </c>
      <c r="AD56">
        <v>8.9732610000000008</v>
      </c>
      <c r="AE56">
        <v>0</v>
      </c>
      <c r="AF56">
        <v>0</v>
      </c>
      <c r="AG56">
        <v>41.220457000000003</v>
      </c>
      <c r="AH56">
        <v>0</v>
      </c>
      <c r="AI56">
        <v>0</v>
      </c>
      <c r="AJ56">
        <v>0</v>
      </c>
      <c r="AK56">
        <v>51.142071999999999</v>
      </c>
      <c r="AL56">
        <v>22.370823999999999</v>
      </c>
      <c r="AM56">
        <v>0</v>
      </c>
      <c r="AN56">
        <v>0.57980299999999996</v>
      </c>
      <c r="AO56">
        <v>5.660088</v>
      </c>
      <c r="AP56">
        <v>11.097815000000001</v>
      </c>
      <c r="AQ56">
        <v>0</v>
      </c>
      <c r="AR56">
        <v>38.257573999999998</v>
      </c>
      <c r="AS56">
        <v>15.279696</v>
      </c>
      <c r="AT56">
        <v>14.435919999999999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76.093170000000001</v>
      </c>
      <c r="BA56">
        <f t="shared" si="1"/>
        <v>1514.2060450000004</v>
      </c>
      <c r="BD56">
        <v>6.24</v>
      </c>
      <c r="BE56">
        <v>1.85</v>
      </c>
      <c r="BF56">
        <v>2.17</v>
      </c>
      <c r="BG56">
        <v>1.72</v>
      </c>
      <c r="BH56">
        <v>6.06</v>
      </c>
      <c r="BI56">
        <v>0.96</v>
      </c>
      <c r="BJ56">
        <v>0.56999999999999995</v>
      </c>
      <c r="BK56">
        <v>1.89</v>
      </c>
      <c r="BL56">
        <v>0</v>
      </c>
      <c r="BM56">
        <v>0.17</v>
      </c>
      <c r="BN56">
        <v>3.39</v>
      </c>
      <c r="BO56">
        <v>1.82</v>
      </c>
      <c r="BP56">
        <v>0.25</v>
      </c>
      <c r="BQ56">
        <v>1.93</v>
      </c>
      <c r="BR56">
        <v>2.1</v>
      </c>
      <c r="BS56">
        <v>1.57</v>
      </c>
      <c r="BT56">
        <v>2.7850269999999999</v>
      </c>
      <c r="BU56">
        <v>1.297706</v>
      </c>
      <c r="BV56">
        <v>1.905467</v>
      </c>
      <c r="BW56">
        <v>1.8547899999999999</v>
      </c>
      <c r="BX56">
        <v>1.8707530000000001</v>
      </c>
      <c r="BY56">
        <v>2.5954100000000002</v>
      </c>
      <c r="BZ56">
        <v>1.283863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3.425942</v>
      </c>
      <c r="CK56">
        <v>1.78051</v>
      </c>
      <c r="CL56">
        <v>1.289131</v>
      </c>
      <c r="CM56">
        <v>3.4033090000000001</v>
      </c>
      <c r="CN56">
        <v>3.425942</v>
      </c>
      <c r="CO56">
        <v>4.1526560000000003</v>
      </c>
      <c r="CP56">
        <v>4.1165589999999996</v>
      </c>
      <c r="CQ56">
        <v>3.425942</v>
      </c>
      <c r="CR56">
        <v>0.31178099999999997</v>
      </c>
      <c r="CS56">
        <v>2.164676</v>
      </c>
      <c r="CT56">
        <v>0</v>
      </c>
      <c r="CU56">
        <v>0</v>
      </c>
      <c r="CV56">
        <v>0</v>
      </c>
      <c r="CW56">
        <v>2.3137059999999998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76.093170000000001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244.37526199999999</v>
      </c>
      <c r="L57">
        <v>0</v>
      </c>
      <c r="M57">
        <v>45.430869999999999</v>
      </c>
      <c r="N57">
        <v>116.14370599999999</v>
      </c>
      <c r="O57">
        <v>121.747843</v>
      </c>
      <c r="P57">
        <v>117.317549</v>
      </c>
      <c r="Q57">
        <v>0</v>
      </c>
      <c r="R57">
        <v>18.172637000000002</v>
      </c>
      <c r="S57">
        <v>20.915469000000002</v>
      </c>
      <c r="T57">
        <v>0</v>
      </c>
      <c r="U57">
        <v>335.92333500000001</v>
      </c>
      <c r="V57">
        <v>13.025598</v>
      </c>
      <c r="W57">
        <v>44.663753999999997</v>
      </c>
      <c r="X57">
        <v>141.753342</v>
      </c>
      <c r="Y57">
        <v>0</v>
      </c>
      <c r="Z57">
        <v>0</v>
      </c>
      <c r="AA57">
        <v>0</v>
      </c>
      <c r="AB57">
        <v>0</v>
      </c>
      <c r="AC57">
        <v>0</v>
      </c>
      <c r="AD57">
        <v>8.9732610000000008</v>
      </c>
      <c r="AE57">
        <v>0</v>
      </c>
      <c r="AF57">
        <v>0</v>
      </c>
      <c r="AG57">
        <v>41.220457000000003</v>
      </c>
      <c r="AH57">
        <v>0</v>
      </c>
      <c r="AI57">
        <v>0</v>
      </c>
      <c r="AJ57">
        <v>0</v>
      </c>
      <c r="AK57">
        <v>51.142071999999999</v>
      </c>
      <c r="AL57">
        <v>22.370823999999999</v>
      </c>
      <c r="AM57">
        <v>0</v>
      </c>
      <c r="AN57">
        <v>0.57980299999999996</v>
      </c>
      <c r="AO57">
        <v>4.8110749999999998</v>
      </c>
      <c r="AP57">
        <v>6.1654530000000003</v>
      </c>
      <c r="AQ57">
        <v>0</v>
      </c>
      <c r="AR57">
        <v>21.254207999999998</v>
      </c>
      <c r="AS57">
        <v>15.279696</v>
      </c>
      <c r="AT57">
        <v>14.435919999999999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76.093170000000001</v>
      </c>
      <c r="BA57">
        <f t="shared" si="1"/>
        <v>1481.7953040000004</v>
      </c>
      <c r="BD57">
        <v>6.24</v>
      </c>
      <c r="BE57">
        <v>1.85</v>
      </c>
      <c r="BF57">
        <v>2.17</v>
      </c>
      <c r="BG57">
        <v>1.72</v>
      </c>
      <c r="BH57">
        <v>6.06</v>
      </c>
      <c r="BI57">
        <v>0.96</v>
      </c>
      <c r="BJ57">
        <v>0.56999999999999995</v>
      </c>
      <c r="BK57">
        <v>1.89</v>
      </c>
      <c r="BL57">
        <v>0</v>
      </c>
      <c r="BM57">
        <v>0.17</v>
      </c>
      <c r="BN57">
        <v>3.39</v>
      </c>
      <c r="BO57">
        <v>1.82</v>
      </c>
      <c r="BP57">
        <v>0.25</v>
      </c>
      <c r="BQ57">
        <v>1.93</v>
      </c>
      <c r="BR57">
        <v>2.1</v>
      </c>
      <c r="BS57">
        <v>1.57</v>
      </c>
      <c r="BT57">
        <v>2.7850269999999999</v>
      </c>
      <c r="BU57">
        <v>1.297706</v>
      </c>
      <c r="BV57">
        <v>1.905467</v>
      </c>
      <c r="BW57">
        <v>1.8547899999999999</v>
      </c>
      <c r="BX57">
        <v>1.8707530000000001</v>
      </c>
      <c r="BY57">
        <v>2.5954100000000002</v>
      </c>
      <c r="BZ57">
        <v>1.283863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3.425942</v>
      </c>
      <c r="CK57">
        <v>1.78051</v>
      </c>
      <c r="CL57">
        <v>1.289131</v>
      </c>
      <c r="CM57">
        <v>3.4033090000000001</v>
      </c>
      <c r="CN57">
        <v>3.425942</v>
      </c>
      <c r="CO57">
        <v>4.1526560000000003</v>
      </c>
      <c r="CP57">
        <v>4.1165589999999996</v>
      </c>
      <c r="CQ57">
        <v>3.425942</v>
      </c>
      <c r="CR57">
        <v>0.31178099999999997</v>
      </c>
      <c r="CS57">
        <v>2.164676</v>
      </c>
      <c r="CT57">
        <v>0</v>
      </c>
      <c r="CU57">
        <v>0</v>
      </c>
      <c r="CV57">
        <v>0</v>
      </c>
      <c r="CW57">
        <v>2.3137059999999998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76.093170000000001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248.88754599999999</v>
      </c>
      <c r="L58">
        <v>0</v>
      </c>
      <c r="M58">
        <v>45.430869999999999</v>
      </c>
      <c r="N58">
        <v>116.14370599999999</v>
      </c>
      <c r="O58">
        <v>121.747843</v>
      </c>
      <c r="P58">
        <v>117.317549</v>
      </c>
      <c r="Q58">
        <v>0</v>
      </c>
      <c r="R58">
        <v>18.172637000000002</v>
      </c>
      <c r="S58">
        <v>20.915469000000002</v>
      </c>
      <c r="T58">
        <v>0</v>
      </c>
      <c r="U58">
        <v>335.92333500000001</v>
      </c>
      <c r="V58">
        <v>13.025598</v>
      </c>
      <c r="W58">
        <v>44.663753999999997</v>
      </c>
      <c r="X58">
        <v>141.753342</v>
      </c>
      <c r="Y58">
        <v>0</v>
      </c>
      <c r="Z58">
        <v>0</v>
      </c>
      <c r="AA58">
        <v>0</v>
      </c>
      <c r="AB58">
        <v>0</v>
      </c>
      <c r="AC58">
        <v>0</v>
      </c>
      <c r="AD58">
        <v>8.9732610000000008</v>
      </c>
      <c r="AE58">
        <v>0</v>
      </c>
      <c r="AF58">
        <v>0</v>
      </c>
      <c r="AG58">
        <v>41.220457000000003</v>
      </c>
      <c r="AH58">
        <v>0</v>
      </c>
      <c r="AI58">
        <v>0</v>
      </c>
      <c r="AJ58">
        <v>0</v>
      </c>
      <c r="AK58">
        <v>51.142071999999999</v>
      </c>
      <c r="AL58">
        <v>22.370823999999999</v>
      </c>
      <c r="AM58">
        <v>0</v>
      </c>
      <c r="AN58">
        <v>0.57980299999999996</v>
      </c>
      <c r="AO58">
        <v>4.8110749999999998</v>
      </c>
      <c r="AP58">
        <v>6.1654530000000003</v>
      </c>
      <c r="AQ58">
        <v>0</v>
      </c>
      <c r="AR58">
        <v>21.254207999999998</v>
      </c>
      <c r="AS58">
        <v>15.279696</v>
      </c>
      <c r="AT58">
        <v>14.435919999999999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76.18316999999999</v>
      </c>
      <c r="BA58">
        <f t="shared" si="1"/>
        <v>1486.3975880000003</v>
      </c>
      <c r="BD58">
        <v>6.24</v>
      </c>
      <c r="BE58">
        <v>1.85</v>
      </c>
      <c r="BF58">
        <v>2.17</v>
      </c>
      <c r="BG58">
        <v>1.72</v>
      </c>
      <c r="BH58">
        <v>6.06</v>
      </c>
      <c r="BI58">
        <v>0.97</v>
      </c>
      <c r="BJ58">
        <v>0.65</v>
      </c>
      <c r="BK58">
        <v>1.89</v>
      </c>
      <c r="BL58">
        <v>0</v>
      </c>
      <c r="BM58">
        <v>0.17</v>
      </c>
      <c r="BN58">
        <v>3.39</v>
      </c>
      <c r="BO58">
        <v>1.82</v>
      </c>
      <c r="BP58">
        <v>0.25</v>
      </c>
      <c r="BQ58">
        <v>1.93</v>
      </c>
      <c r="BR58">
        <v>2.1</v>
      </c>
      <c r="BS58">
        <v>1.57</v>
      </c>
      <c r="BT58">
        <v>2.7850269999999999</v>
      </c>
      <c r="BU58">
        <v>1.297706</v>
      </c>
      <c r="BV58">
        <v>1.905467</v>
      </c>
      <c r="BW58">
        <v>1.8547899999999999</v>
      </c>
      <c r="BX58">
        <v>1.8707530000000001</v>
      </c>
      <c r="BY58">
        <v>2.5954100000000002</v>
      </c>
      <c r="BZ58">
        <v>1.283863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3.425942</v>
      </c>
      <c r="CK58">
        <v>1.78051</v>
      </c>
      <c r="CL58">
        <v>1.289131</v>
      </c>
      <c r="CM58">
        <v>3.4033090000000001</v>
      </c>
      <c r="CN58">
        <v>3.425942</v>
      </c>
      <c r="CO58">
        <v>4.1526560000000003</v>
      </c>
      <c r="CP58">
        <v>4.1165589999999996</v>
      </c>
      <c r="CQ58">
        <v>3.425942</v>
      </c>
      <c r="CR58">
        <v>0.31178099999999997</v>
      </c>
      <c r="CS58">
        <v>2.164676</v>
      </c>
      <c r="CT58">
        <v>0</v>
      </c>
      <c r="CU58">
        <v>0</v>
      </c>
      <c r="CV58">
        <v>0</v>
      </c>
      <c r="CW58">
        <v>2.3137059999999998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76.18316999999999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248.88754599999999</v>
      </c>
      <c r="L59">
        <v>0</v>
      </c>
      <c r="M59">
        <v>45.430869999999999</v>
      </c>
      <c r="N59">
        <v>116.14370599999999</v>
      </c>
      <c r="O59">
        <v>121.747843</v>
      </c>
      <c r="P59">
        <v>117.317549</v>
      </c>
      <c r="Q59">
        <v>0</v>
      </c>
      <c r="R59">
        <v>20.399515000000001</v>
      </c>
      <c r="S59">
        <v>25.388574999999999</v>
      </c>
      <c r="T59">
        <v>0</v>
      </c>
      <c r="U59">
        <v>335.92333500000001</v>
      </c>
      <c r="V59">
        <v>13.025598</v>
      </c>
      <c r="W59">
        <v>44.663753999999997</v>
      </c>
      <c r="X59">
        <v>141.753342</v>
      </c>
      <c r="Y59">
        <v>0</v>
      </c>
      <c r="Z59">
        <v>0</v>
      </c>
      <c r="AA59">
        <v>0</v>
      </c>
      <c r="AB59">
        <v>0</v>
      </c>
      <c r="AC59">
        <v>0</v>
      </c>
      <c r="AD59">
        <v>8.9732610000000008</v>
      </c>
      <c r="AE59">
        <v>0</v>
      </c>
      <c r="AF59">
        <v>0</v>
      </c>
      <c r="AG59">
        <v>41.220457000000003</v>
      </c>
      <c r="AH59">
        <v>0</v>
      </c>
      <c r="AI59">
        <v>0</v>
      </c>
      <c r="AJ59">
        <v>0</v>
      </c>
      <c r="AK59">
        <v>51.142071999999999</v>
      </c>
      <c r="AL59">
        <v>22.370823999999999</v>
      </c>
      <c r="AM59">
        <v>0</v>
      </c>
      <c r="AN59">
        <v>0.57980299999999996</v>
      </c>
      <c r="AO59">
        <v>4.8110749999999998</v>
      </c>
      <c r="AP59">
        <v>6.1654530000000003</v>
      </c>
      <c r="AQ59">
        <v>0</v>
      </c>
      <c r="AR59">
        <v>21.254207999999998</v>
      </c>
      <c r="AS59">
        <v>15.279696</v>
      </c>
      <c r="AT59">
        <v>14.435919999999999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76.07316999999999</v>
      </c>
      <c r="BA59">
        <f t="shared" si="1"/>
        <v>1492.987572</v>
      </c>
      <c r="BD59">
        <v>6.24</v>
      </c>
      <c r="BE59">
        <v>1.85</v>
      </c>
      <c r="BF59">
        <v>2.17</v>
      </c>
      <c r="BG59">
        <v>1.72</v>
      </c>
      <c r="BH59">
        <v>6.06</v>
      </c>
      <c r="BI59">
        <v>0.86</v>
      </c>
      <c r="BJ59">
        <v>0.65</v>
      </c>
      <c r="BK59">
        <v>1.89</v>
      </c>
      <c r="BL59">
        <v>0</v>
      </c>
      <c r="BM59">
        <v>0.17</v>
      </c>
      <c r="BN59">
        <v>3.39</v>
      </c>
      <c r="BO59">
        <v>1.82</v>
      </c>
      <c r="BP59">
        <v>0.25</v>
      </c>
      <c r="BQ59">
        <v>1.93</v>
      </c>
      <c r="BR59">
        <v>2.1</v>
      </c>
      <c r="BS59">
        <v>1.57</v>
      </c>
      <c r="BT59">
        <v>2.7850269999999999</v>
      </c>
      <c r="BU59">
        <v>1.297706</v>
      </c>
      <c r="BV59">
        <v>1.905467</v>
      </c>
      <c r="BW59">
        <v>1.8547899999999999</v>
      </c>
      <c r="BX59">
        <v>1.8707530000000001</v>
      </c>
      <c r="BY59">
        <v>2.5954100000000002</v>
      </c>
      <c r="BZ59">
        <v>1.283863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3.425942</v>
      </c>
      <c r="CK59">
        <v>1.78051</v>
      </c>
      <c r="CL59">
        <v>1.289131</v>
      </c>
      <c r="CM59">
        <v>3.4033090000000001</v>
      </c>
      <c r="CN59">
        <v>3.425942</v>
      </c>
      <c r="CO59">
        <v>4.1526560000000003</v>
      </c>
      <c r="CP59">
        <v>4.1165589999999996</v>
      </c>
      <c r="CQ59">
        <v>3.425942</v>
      </c>
      <c r="CR59">
        <v>0.31178099999999997</v>
      </c>
      <c r="CS59">
        <v>2.164676</v>
      </c>
      <c r="CT59">
        <v>0</v>
      </c>
      <c r="CU59">
        <v>0</v>
      </c>
      <c r="CV59">
        <v>0</v>
      </c>
      <c r="CW59">
        <v>2.3137059999999998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76.07316999999999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248.88754599999999</v>
      </c>
      <c r="L60">
        <v>0</v>
      </c>
      <c r="M60">
        <v>45.430869999999999</v>
      </c>
      <c r="N60">
        <v>116.14370599999999</v>
      </c>
      <c r="O60">
        <v>121.747843</v>
      </c>
      <c r="P60">
        <v>117.317549</v>
      </c>
      <c r="Q60">
        <v>0</v>
      </c>
      <c r="R60">
        <v>20.399515000000001</v>
      </c>
      <c r="S60">
        <v>25.388574999999999</v>
      </c>
      <c r="T60">
        <v>0</v>
      </c>
      <c r="U60">
        <v>335.92333500000001</v>
      </c>
      <c r="V60">
        <v>13.025598</v>
      </c>
      <c r="W60">
        <v>44.663753999999997</v>
      </c>
      <c r="X60">
        <v>141.753342</v>
      </c>
      <c r="Y60">
        <v>0</v>
      </c>
      <c r="Z60">
        <v>0</v>
      </c>
      <c r="AA60">
        <v>0</v>
      </c>
      <c r="AB60">
        <v>0</v>
      </c>
      <c r="AC60">
        <v>0</v>
      </c>
      <c r="AD60">
        <v>8.9732610000000008</v>
      </c>
      <c r="AE60">
        <v>0</v>
      </c>
      <c r="AF60">
        <v>0</v>
      </c>
      <c r="AG60">
        <v>41.220457000000003</v>
      </c>
      <c r="AH60">
        <v>0</v>
      </c>
      <c r="AI60">
        <v>0</v>
      </c>
      <c r="AJ60">
        <v>0</v>
      </c>
      <c r="AK60">
        <v>51.142071999999999</v>
      </c>
      <c r="AL60">
        <v>22.370823999999999</v>
      </c>
      <c r="AM60">
        <v>0</v>
      </c>
      <c r="AN60">
        <v>0.57980299999999996</v>
      </c>
      <c r="AO60">
        <v>4.8110749999999998</v>
      </c>
      <c r="AP60">
        <v>6.1654530000000003</v>
      </c>
      <c r="AQ60">
        <v>0</v>
      </c>
      <c r="AR60">
        <v>21.254207999999998</v>
      </c>
      <c r="AS60">
        <v>15.279696</v>
      </c>
      <c r="AT60">
        <v>14.435919999999999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76.133169999999993</v>
      </c>
      <c r="BA60">
        <f t="shared" si="1"/>
        <v>1493.0475720000002</v>
      </c>
      <c r="BD60">
        <v>6.24</v>
      </c>
      <c r="BE60">
        <v>1.85</v>
      </c>
      <c r="BF60">
        <v>2.17</v>
      </c>
      <c r="BG60">
        <v>1.72</v>
      </c>
      <c r="BH60">
        <v>6.06</v>
      </c>
      <c r="BI60">
        <v>0.86</v>
      </c>
      <c r="BJ60">
        <v>0.71</v>
      </c>
      <c r="BK60">
        <v>1.89</v>
      </c>
      <c r="BL60">
        <v>0</v>
      </c>
      <c r="BM60">
        <v>0.17</v>
      </c>
      <c r="BN60">
        <v>3.39</v>
      </c>
      <c r="BO60">
        <v>1.82</v>
      </c>
      <c r="BP60">
        <v>0.25</v>
      </c>
      <c r="BQ60">
        <v>1.93</v>
      </c>
      <c r="BR60">
        <v>2.1</v>
      </c>
      <c r="BS60">
        <v>1.57</v>
      </c>
      <c r="BT60">
        <v>2.7850269999999999</v>
      </c>
      <c r="BU60">
        <v>1.297706</v>
      </c>
      <c r="BV60">
        <v>1.905467</v>
      </c>
      <c r="BW60">
        <v>1.8547899999999999</v>
      </c>
      <c r="BX60">
        <v>1.8707530000000001</v>
      </c>
      <c r="BY60">
        <v>2.5954100000000002</v>
      </c>
      <c r="BZ60">
        <v>1.283863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3.425942</v>
      </c>
      <c r="CK60">
        <v>1.78051</v>
      </c>
      <c r="CL60">
        <v>1.289131</v>
      </c>
      <c r="CM60">
        <v>3.4033090000000001</v>
      </c>
      <c r="CN60">
        <v>3.425942</v>
      </c>
      <c r="CO60">
        <v>4.1526560000000003</v>
      </c>
      <c r="CP60">
        <v>4.1165589999999996</v>
      </c>
      <c r="CQ60">
        <v>3.425942</v>
      </c>
      <c r="CR60">
        <v>0.31178099999999997</v>
      </c>
      <c r="CS60">
        <v>2.164676</v>
      </c>
      <c r="CT60">
        <v>0</v>
      </c>
      <c r="CU60">
        <v>0</v>
      </c>
      <c r="CV60">
        <v>0</v>
      </c>
      <c r="CW60">
        <v>2.3137059999999998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76.133169999999993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248.92605</v>
      </c>
      <c r="L61">
        <v>0</v>
      </c>
      <c r="M61">
        <v>45.430869999999999</v>
      </c>
      <c r="N61">
        <v>116.14370599999999</v>
      </c>
      <c r="O61">
        <v>121.747843</v>
      </c>
      <c r="P61">
        <v>117.317549</v>
      </c>
      <c r="Q61">
        <v>0</v>
      </c>
      <c r="R61">
        <v>18.220766999999999</v>
      </c>
      <c r="S61">
        <v>20.944347</v>
      </c>
      <c r="T61">
        <v>0</v>
      </c>
      <c r="U61">
        <v>335.92333500000001</v>
      </c>
      <c r="V61">
        <v>13.025598</v>
      </c>
      <c r="W61">
        <v>44.663753999999997</v>
      </c>
      <c r="X61">
        <v>141.753342</v>
      </c>
      <c r="Y61">
        <v>0</v>
      </c>
      <c r="Z61">
        <v>0</v>
      </c>
      <c r="AA61">
        <v>0</v>
      </c>
      <c r="AB61">
        <v>0</v>
      </c>
      <c r="AC61">
        <v>0</v>
      </c>
      <c r="AD61">
        <v>8.9732610000000008</v>
      </c>
      <c r="AE61">
        <v>0</v>
      </c>
      <c r="AF61">
        <v>0</v>
      </c>
      <c r="AG61">
        <v>41.220457000000003</v>
      </c>
      <c r="AH61">
        <v>0</v>
      </c>
      <c r="AI61">
        <v>0</v>
      </c>
      <c r="AJ61">
        <v>0</v>
      </c>
      <c r="AK61">
        <v>51.142071999999999</v>
      </c>
      <c r="AL61">
        <v>22.370823999999999</v>
      </c>
      <c r="AM61">
        <v>0</v>
      </c>
      <c r="AN61">
        <v>0.57980299999999996</v>
      </c>
      <c r="AO61">
        <v>5.660088</v>
      </c>
      <c r="AP61">
        <v>6.1654530000000003</v>
      </c>
      <c r="AQ61">
        <v>0</v>
      </c>
      <c r="AR61">
        <v>15.940656000000001</v>
      </c>
      <c r="AS61">
        <v>15.279696</v>
      </c>
      <c r="AT61">
        <v>14.435919999999999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76.193169999999995</v>
      </c>
      <c r="BA61">
        <f t="shared" si="1"/>
        <v>1482.0585610000003</v>
      </c>
      <c r="BD61">
        <v>6.24</v>
      </c>
      <c r="BE61">
        <v>1.85</v>
      </c>
      <c r="BF61">
        <v>2.17</v>
      </c>
      <c r="BG61">
        <v>1.72</v>
      </c>
      <c r="BH61">
        <v>6.06</v>
      </c>
      <c r="BI61">
        <v>0.87</v>
      </c>
      <c r="BJ61">
        <v>0.76</v>
      </c>
      <c r="BK61">
        <v>1.89</v>
      </c>
      <c r="BL61">
        <v>0</v>
      </c>
      <c r="BM61">
        <v>0.17</v>
      </c>
      <c r="BN61">
        <v>3.39</v>
      </c>
      <c r="BO61">
        <v>1.82</v>
      </c>
      <c r="BP61">
        <v>0.25</v>
      </c>
      <c r="BQ61">
        <v>1.93</v>
      </c>
      <c r="BR61">
        <v>2.1</v>
      </c>
      <c r="BS61">
        <v>1.57</v>
      </c>
      <c r="BT61">
        <v>2.7850269999999999</v>
      </c>
      <c r="BU61">
        <v>1.297706</v>
      </c>
      <c r="BV61">
        <v>1.905467</v>
      </c>
      <c r="BW61">
        <v>1.8547899999999999</v>
      </c>
      <c r="BX61">
        <v>1.8707530000000001</v>
      </c>
      <c r="BY61">
        <v>2.5954100000000002</v>
      </c>
      <c r="BZ61">
        <v>1.283863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3.425942</v>
      </c>
      <c r="CK61">
        <v>1.78051</v>
      </c>
      <c r="CL61">
        <v>1.289131</v>
      </c>
      <c r="CM61">
        <v>3.4033090000000001</v>
      </c>
      <c r="CN61">
        <v>3.425942</v>
      </c>
      <c r="CO61">
        <v>4.1526560000000003</v>
      </c>
      <c r="CP61">
        <v>4.1165589999999996</v>
      </c>
      <c r="CQ61">
        <v>3.425942</v>
      </c>
      <c r="CR61">
        <v>0.31178099999999997</v>
      </c>
      <c r="CS61">
        <v>2.164676</v>
      </c>
      <c r="CT61">
        <v>0</v>
      </c>
      <c r="CU61">
        <v>0</v>
      </c>
      <c r="CV61">
        <v>0</v>
      </c>
      <c r="CW61">
        <v>2.3137059999999998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76.193169999999995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248.92605</v>
      </c>
      <c r="L62">
        <v>0</v>
      </c>
      <c r="M62">
        <v>45.430869999999999</v>
      </c>
      <c r="N62">
        <v>116.14370599999999</v>
      </c>
      <c r="O62">
        <v>121.747843</v>
      </c>
      <c r="P62">
        <v>117.317549</v>
      </c>
      <c r="Q62">
        <v>0</v>
      </c>
      <c r="R62">
        <v>18.220766999999999</v>
      </c>
      <c r="S62">
        <v>20.944347</v>
      </c>
      <c r="T62">
        <v>0</v>
      </c>
      <c r="U62">
        <v>335.92333500000001</v>
      </c>
      <c r="V62">
        <v>13.025598</v>
      </c>
      <c r="W62">
        <v>44.663753999999997</v>
      </c>
      <c r="X62">
        <v>141.753342</v>
      </c>
      <c r="Y62">
        <v>0</v>
      </c>
      <c r="Z62">
        <v>0</v>
      </c>
      <c r="AA62">
        <v>0</v>
      </c>
      <c r="AB62">
        <v>0</v>
      </c>
      <c r="AC62">
        <v>0</v>
      </c>
      <c r="AD62">
        <v>8.9732610000000008</v>
      </c>
      <c r="AE62">
        <v>0</v>
      </c>
      <c r="AF62">
        <v>0</v>
      </c>
      <c r="AG62">
        <v>41.220457000000003</v>
      </c>
      <c r="AH62">
        <v>0</v>
      </c>
      <c r="AI62">
        <v>0</v>
      </c>
      <c r="AJ62">
        <v>0</v>
      </c>
      <c r="AK62">
        <v>51.142071999999999</v>
      </c>
      <c r="AL62">
        <v>22.370823999999999</v>
      </c>
      <c r="AM62">
        <v>0</v>
      </c>
      <c r="AN62">
        <v>0.57980299999999996</v>
      </c>
      <c r="AO62">
        <v>5.660088</v>
      </c>
      <c r="AP62">
        <v>6.1654530000000003</v>
      </c>
      <c r="AQ62">
        <v>0</v>
      </c>
      <c r="AR62">
        <v>15.940656000000001</v>
      </c>
      <c r="AS62">
        <v>15.279696</v>
      </c>
      <c r="AT62">
        <v>14.435919999999999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76.143169999999998</v>
      </c>
      <c r="BA62">
        <f t="shared" si="1"/>
        <v>1482.0085610000003</v>
      </c>
      <c r="BD62">
        <v>6.24</v>
      </c>
      <c r="BE62">
        <v>1.85</v>
      </c>
      <c r="BF62">
        <v>2.17</v>
      </c>
      <c r="BG62">
        <v>1.72</v>
      </c>
      <c r="BH62">
        <v>6.06</v>
      </c>
      <c r="BI62">
        <v>0.83</v>
      </c>
      <c r="BJ62">
        <v>0.75</v>
      </c>
      <c r="BK62">
        <v>1.89</v>
      </c>
      <c r="BL62">
        <v>0</v>
      </c>
      <c r="BM62">
        <v>0.17</v>
      </c>
      <c r="BN62">
        <v>3.39</v>
      </c>
      <c r="BO62">
        <v>1.82</v>
      </c>
      <c r="BP62">
        <v>0.25</v>
      </c>
      <c r="BQ62">
        <v>1.93</v>
      </c>
      <c r="BR62">
        <v>2.1</v>
      </c>
      <c r="BS62">
        <v>1.57</v>
      </c>
      <c r="BT62">
        <v>2.7850269999999999</v>
      </c>
      <c r="BU62">
        <v>1.297706</v>
      </c>
      <c r="BV62">
        <v>1.905467</v>
      </c>
      <c r="BW62">
        <v>1.8547899999999999</v>
      </c>
      <c r="BX62">
        <v>1.8707530000000001</v>
      </c>
      <c r="BY62">
        <v>2.5954100000000002</v>
      </c>
      <c r="BZ62">
        <v>1.283863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3.425942</v>
      </c>
      <c r="CK62">
        <v>1.78051</v>
      </c>
      <c r="CL62">
        <v>1.289131</v>
      </c>
      <c r="CM62">
        <v>3.4033090000000001</v>
      </c>
      <c r="CN62">
        <v>3.425942</v>
      </c>
      <c r="CO62">
        <v>4.1526560000000003</v>
      </c>
      <c r="CP62">
        <v>4.1165589999999996</v>
      </c>
      <c r="CQ62">
        <v>3.425942</v>
      </c>
      <c r="CR62">
        <v>0.31178099999999997</v>
      </c>
      <c r="CS62">
        <v>2.164676</v>
      </c>
      <c r="CT62">
        <v>0</v>
      </c>
      <c r="CU62">
        <v>0</v>
      </c>
      <c r="CV62">
        <v>0</v>
      </c>
      <c r="CW62">
        <v>2.3137059999999998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76.143169999999998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248.58913999999999</v>
      </c>
      <c r="L63">
        <v>0</v>
      </c>
      <c r="M63">
        <v>45.430869999999999</v>
      </c>
      <c r="N63">
        <v>116.14370599999999</v>
      </c>
      <c r="O63">
        <v>121.747843</v>
      </c>
      <c r="P63">
        <v>117.317549</v>
      </c>
      <c r="Q63">
        <v>0</v>
      </c>
      <c r="R63">
        <v>18.220766999999999</v>
      </c>
      <c r="S63">
        <v>20.944347</v>
      </c>
      <c r="T63">
        <v>0</v>
      </c>
      <c r="U63">
        <v>335.92333500000001</v>
      </c>
      <c r="V63">
        <v>13.025598</v>
      </c>
      <c r="W63">
        <v>44.663753999999997</v>
      </c>
      <c r="X63">
        <v>141.753342</v>
      </c>
      <c r="Y63">
        <v>0</v>
      </c>
      <c r="Z63">
        <v>0</v>
      </c>
      <c r="AA63">
        <v>0</v>
      </c>
      <c r="AB63">
        <v>0</v>
      </c>
      <c r="AC63">
        <v>0</v>
      </c>
      <c r="AD63">
        <v>8.9732610000000008</v>
      </c>
      <c r="AE63">
        <v>0</v>
      </c>
      <c r="AF63">
        <v>0</v>
      </c>
      <c r="AG63">
        <v>41.220457000000003</v>
      </c>
      <c r="AH63">
        <v>0</v>
      </c>
      <c r="AI63">
        <v>0</v>
      </c>
      <c r="AJ63">
        <v>0</v>
      </c>
      <c r="AK63">
        <v>51.142071999999999</v>
      </c>
      <c r="AL63">
        <v>22.370823999999999</v>
      </c>
      <c r="AM63">
        <v>0</v>
      </c>
      <c r="AN63">
        <v>0.57980299999999996</v>
      </c>
      <c r="AO63">
        <v>5.660088</v>
      </c>
      <c r="AP63">
        <v>6.1654530000000003</v>
      </c>
      <c r="AQ63">
        <v>0</v>
      </c>
      <c r="AR63">
        <v>21.254207999999998</v>
      </c>
      <c r="AS63">
        <v>15.279696</v>
      </c>
      <c r="AT63">
        <v>14.435919999999999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76.213169999999991</v>
      </c>
      <c r="BA63">
        <f t="shared" si="1"/>
        <v>1487.0552030000003</v>
      </c>
      <c r="BD63">
        <v>6.24</v>
      </c>
      <c r="BE63">
        <v>1.85</v>
      </c>
      <c r="BF63">
        <v>2.17</v>
      </c>
      <c r="BG63">
        <v>1.72</v>
      </c>
      <c r="BH63">
        <v>6.06</v>
      </c>
      <c r="BI63">
        <v>0.84</v>
      </c>
      <c r="BJ63">
        <v>0.81</v>
      </c>
      <c r="BK63">
        <v>1.89</v>
      </c>
      <c r="BL63">
        <v>0</v>
      </c>
      <c r="BM63">
        <v>0.17</v>
      </c>
      <c r="BN63">
        <v>3.39</v>
      </c>
      <c r="BO63">
        <v>1.82</v>
      </c>
      <c r="BP63">
        <v>0.25</v>
      </c>
      <c r="BQ63">
        <v>1.93</v>
      </c>
      <c r="BR63">
        <v>2.1</v>
      </c>
      <c r="BS63">
        <v>1.57</v>
      </c>
      <c r="BT63">
        <v>2.7850269999999999</v>
      </c>
      <c r="BU63">
        <v>1.297706</v>
      </c>
      <c r="BV63">
        <v>1.905467</v>
      </c>
      <c r="BW63">
        <v>1.8547899999999999</v>
      </c>
      <c r="BX63">
        <v>1.8707530000000001</v>
      </c>
      <c r="BY63">
        <v>2.5954100000000002</v>
      </c>
      <c r="BZ63">
        <v>1.283863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3.425942</v>
      </c>
      <c r="CK63">
        <v>1.78051</v>
      </c>
      <c r="CL63">
        <v>1.289131</v>
      </c>
      <c r="CM63">
        <v>3.4033090000000001</v>
      </c>
      <c r="CN63">
        <v>3.425942</v>
      </c>
      <c r="CO63">
        <v>4.1526560000000003</v>
      </c>
      <c r="CP63">
        <v>4.1165589999999996</v>
      </c>
      <c r="CQ63">
        <v>3.425942</v>
      </c>
      <c r="CR63">
        <v>0.31178099999999997</v>
      </c>
      <c r="CS63">
        <v>2.164676</v>
      </c>
      <c r="CT63">
        <v>0</v>
      </c>
      <c r="CU63">
        <v>0</v>
      </c>
      <c r="CV63">
        <v>0</v>
      </c>
      <c r="CW63">
        <v>2.3137059999999998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76.213169999999991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248.58913999999999</v>
      </c>
      <c r="L64">
        <v>0</v>
      </c>
      <c r="M64">
        <v>45.430869999999999</v>
      </c>
      <c r="N64">
        <v>116.14370599999999</v>
      </c>
      <c r="O64">
        <v>121.747843</v>
      </c>
      <c r="P64">
        <v>117.317549</v>
      </c>
      <c r="Q64">
        <v>0</v>
      </c>
      <c r="R64">
        <v>18.220766999999999</v>
      </c>
      <c r="S64">
        <v>20.944347</v>
      </c>
      <c r="T64">
        <v>0</v>
      </c>
      <c r="U64">
        <v>335.92333500000001</v>
      </c>
      <c r="V64">
        <v>13.025598</v>
      </c>
      <c r="W64">
        <v>44.663753999999997</v>
      </c>
      <c r="X64">
        <v>141.753342</v>
      </c>
      <c r="Y64">
        <v>0</v>
      </c>
      <c r="Z64">
        <v>0</v>
      </c>
      <c r="AA64">
        <v>0</v>
      </c>
      <c r="AB64">
        <v>0</v>
      </c>
      <c r="AC64">
        <v>0</v>
      </c>
      <c r="AD64">
        <v>8.9732610000000008</v>
      </c>
      <c r="AE64">
        <v>0</v>
      </c>
      <c r="AF64">
        <v>0</v>
      </c>
      <c r="AG64">
        <v>41.220457000000003</v>
      </c>
      <c r="AH64">
        <v>0</v>
      </c>
      <c r="AI64">
        <v>0</v>
      </c>
      <c r="AJ64">
        <v>0</v>
      </c>
      <c r="AK64">
        <v>51.142071999999999</v>
      </c>
      <c r="AL64">
        <v>22.370823999999999</v>
      </c>
      <c r="AM64">
        <v>0</v>
      </c>
      <c r="AN64">
        <v>0.57980299999999996</v>
      </c>
      <c r="AO64">
        <v>5.660088</v>
      </c>
      <c r="AP64">
        <v>6.1654530000000003</v>
      </c>
      <c r="AQ64">
        <v>0</v>
      </c>
      <c r="AR64">
        <v>21.254207999999998</v>
      </c>
      <c r="AS64">
        <v>15.279696</v>
      </c>
      <c r="AT64">
        <v>14.435919999999999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76.213169999999991</v>
      </c>
      <c r="BA64">
        <f t="shared" si="1"/>
        <v>1487.0552030000003</v>
      </c>
      <c r="BD64">
        <v>6.24</v>
      </c>
      <c r="BE64">
        <v>1.85</v>
      </c>
      <c r="BF64">
        <v>2.17</v>
      </c>
      <c r="BG64">
        <v>1.72</v>
      </c>
      <c r="BH64">
        <v>6.06</v>
      </c>
      <c r="BI64">
        <v>0.84</v>
      </c>
      <c r="BJ64">
        <v>0.81</v>
      </c>
      <c r="BK64">
        <v>1.89</v>
      </c>
      <c r="BL64">
        <v>0</v>
      </c>
      <c r="BM64">
        <v>0.17</v>
      </c>
      <c r="BN64">
        <v>3.39</v>
      </c>
      <c r="BO64">
        <v>1.82</v>
      </c>
      <c r="BP64">
        <v>0.25</v>
      </c>
      <c r="BQ64">
        <v>1.93</v>
      </c>
      <c r="BR64">
        <v>2.1</v>
      </c>
      <c r="BS64">
        <v>1.57</v>
      </c>
      <c r="BT64">
        <v>2.7850269999999999</v>
      </c>
      <c r="BU64">
        <v>1.297706</v>
      </c>
      <c r="BV64">
        <v>1.905467</v>
      </c>
      <c r="BW64">
        <v>1.8547899999999999</v>
      </c>
      <c r="BX64">
        <v>1.8707530000000001</v>
      </c>
      <c r="BY64">
        <v>2.5954100000000002</v>
      </c>
      <c r="BZ64">
        <v>1.283863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3.425942</v>
      </c>
      <c r="CK64">
        <v>1.78051</v>
      </c>
      <c r="CL64">
        <v>1.289131</v>
      </c>
      <c r="CM64">
        <v>3.4033090000000001</v>
      </c>
      <c r="CN64">
        <v>3.425942</v>
      </c>
      <c r="CO64">
        <v>4.1526560000000003</v>
      </c>
      <c r="CP64">
        <v>4.1165589999999996</v>
      </c>
      <c r="CQ64">
        <v>3.425942</v>
      </c>
      <c r="CR64">
        <v>0.31178099999999997</v>
      </c>
      <c r="CS64">
        <v>2.164676</v>
      </c>
      <c r="CT64">
        <v>0</v>
      </c>
      <c r="CU64">
        <v>0</v>
      </c>
      <c r="CV64">
        <v>0</v>
      </c>
      <c r="CW64">
        <v>2.3137059999999998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76.213169999999991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288.63330000000002</v>
      </c>
      <c r="L65">
        <v>0</v>
      </c>
      <c r="M65">
        <v>45.430869999999999</v>
      </c>
      <c r="N65">
        <v>116.14370599999999</v>
      </c>
      <c r="O65">
        <v>121.747843</v>
      </c>
      <c r="P65">
        <v>117.680353</v>
      </c>
      <c r="Q65">
        <v>0</v>
      </c>
      <c r="R65">
        <v>20.399515000000001</v>
      </c>
      <c r="S65">
        <v>25.388574999999999</v>
      </c>
      <c r="T65">
        <v>0</v>
      </c>
      <c r="U65">
        <v>335.92333500000001</v>
      </c>
      <c r="V65">
        <v>11.225536</v>
      </c>
      <c r="W65">
        <v>44.663753999999997</v>
      </c>
      <c r="X65">
        <v>141.753342</v>
      </c>
      <c r="Y65">
        <v>0</v>
      </c>
      <c r="Z65">
        <v>0</v>
      </c>
      <c r="AA65">
        <v>0</v>
      </c>
      <c r="AB65">
        <v>0</v>
      </c>
      <c r="AC65">
        <v>0</v>
      </c>
      <c r="AD65">
        <v>8.9732610000000008</v>
      </c>
      <c r="AE65">
        <v>0</v>
      </c>
      <c r="AF65">
        <v>0</v>
      </c>
      <c r="AG65">
        <v>41.220457000000003</v>
      </c>
      <c r="AH65">
        <v>0</v>
      </c>
      <c r="AI65">
        <v>0</v>
      </c>
      <c r="AJ65">
        <v>0</v>
      </c>
      <c r="AK65">
        <v>51.142071999999999</v>
      </c>
      <c r="AL65">
        <v>22.370823999999999</v>
      </c>
      <c r="AM65">
        <v>0</v>
      </c>
      <c r="AN65">
        <v>0.57980299999999996</v>
      </c>
      <c r="AO65">
        <v>5.660088</v>
      </c>
      <c r="AP65">
        <v>6.1654530000000003</v>
      </c>
      <c r="AQ65">
        <v>0</v>
      </c>
      <c r="AR65">
        <v>31.881312000000001</v>
      </c>
      <c r="AS65">
        <v>15.279696</v>
      </c>
      <c r="AT65">
        <v>14.376719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76.253169999999997</v>
      </c>
      <c r="BA65">
        <f t="shared" si="1"/>
        <v>1542.8929840000003</v>
      </c>
      <c r="BD65">
        <v>6.24</v>
      </c>
      <c r="BE65">
        <v>1.85</v>
      </c>
      <c r="BF65">
        <v>2.17</v>
      </c>
      <c r="BG65">
        <v>1.72</v>
      </c>
      <c r="BH65">
        <v>6.06</v>
      </c>
      <c r="BI65">
        <v>0.84</v>
      </c>
      <c r="BJ65">
        <v>0.85</v>
      </c>
      <c r="BK65">
        <v>1.89</v>
      </c>
      <c r="BL65">
        <v>0</v>
      </c>
      <c r="BM65">
        <v>0.17</v>
      </c>
      <c r="BN65">
        <v>3.39</v>
      </c>
      <c r="BO65">
        <v>1.82</v>
      </c>
      <c r="BP65">
        <v>0.25</v>
      </c>
      <c r="BQ65">
        <v>1.93</v>
      </c>
      <c r="BR65">
        <v>2.1</v>
      </c>
      <c r="BS65">
        <v>1.57</v>
      </c>
      <c r="BT65">
        <v>2.7850269999999999</v>
      </c>
      <c r="BU65">
        <v>1.297706</v>
      </c>
      <c r="BV65">
        <v>1.905467</v>
      </c>
      <c r="BW65">
        <v>1.8547899999999999</v>
      </c>
      <c r="BX65">
        <v>1.8707530000000001</v>
      </c>
      <c r="BY65">
        <v>2.5954100000000002</v>
      </c>
      <c r="BZ65">
        <v>1.283863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3.425942</v>
      </c>
      <c r="CK65">
        <v>1.78051</v>
      </c>
      <c r="CL65">
        <v>1.289131</v>
      </c>
      <c r="CM65">
        <v>3.4033090000000001</v>
      </c>
      <c r="CN65">
        <v>3.425942</v>
      </c>
      <c r="CO65">
        <v>4.1526560000000003</v>
      </c>
      <c r="CP65">
        <v>4.1165589999999996</v>
      </c>
      <c r="CQ65">
        <v>3.425942</v>
      </c>
      <c r="CR65">
        <v>0.31178099999999997</v>
      </c>
      <c r="CS65">
        <v>2.164676</v>
      </c>
      <c r="CT65">
        <v>0</v>
      </c>
      <c r="CU65">
        <v>0</v>
      </c>
      <c r="CV65">
        <v>0</v>
      </c>
      <c r="CW65">
        <v>2.3137059999999998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76.253169999999997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291.52109999999999</v>
      </c>
      <c r="L66">
        <v>0</v>
      </c>
      <c r="M66">
        <v>45.430869999999999</v>
      </c>
      <c r="N66">
        <v>116.14370599999999</v>
      </c>
      <c r="O66">
        <v>121.747843</v>
      </c>
      <c r="P66">
        <v>117.680353</v>
      </c>
      <c r="Q66">
        <v>0</v>
      </c>
      <c r="R66">
        <v>20.399515000000001</v>
      </c>
      <c r="S66">
        <v>25.388574999999999</v>
      </c>
      <c r="T66">
        <v>0</v>
      </c>
      <c r="U66">
        <v>335.92333500000001</v>
      </c>
      <c r="V66">
        <v>11.225536</v>
      </c>
      <c r="W66">
        <v>44.663753999999997</v>
      </c>
      <c r="X66">
        <v>141.753342</v>
      </c>
      <c r="Y66">
        <v>0</v>
      </c>
      <c r="Z66">
        <v>0</v>
      </c>
      <c r="AA66">
        <v>0</v>
      </c>
      <c r="AB66">
        <v>0</v>
      </c>
      <c r="AC66">
        <v>0</v>
      </c>
      <c r="AD66">
        <v>8.9732610000000008</v>
      </c>
      <c r="AE66">
        <v>0</v>
      </c>
      <c r="AF66">
        <v>0</v>
      </c>
      <c r="AG66">
        <v>41.220457000000003</v>
      </c>
      <c r="AH66">
        <v>0</v>
      </c>
      <c r="AI66">
        <v>0</v>
      </c>
      <c r="AJ66">
        <v>0</v>
      </c>
      <c r="AK66">
        <v>51.142071999999999</v>
      </c>
      <c r="AL66">
        <v>22.370823999999999</v>
      </c>
      <c r="AM66">
        <v>0</v>
      </c>
      <c r="AN66">
        <v>0.57980299999999996</v>
      </c>
      <c r="AO66">
        <v>5.660088</v>
      </c>
      <c r="AP66">
        <v>6.1654530000000003</v>
      </c>
      <c r="AQ66">
        <v>0</v>
      </c>
      <c r="AR66">
        <v>31.881312000000001</v>
      </c>
      <c r="AS66">
        <v>15.279696</v>
      </c>
      <c r="AT66">
        <v>14.435919999999999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76.263169999999988</v>
      </c>
      <c r="BA66">
        <f t="shared" si="1"/>
        <v>1545.8499850000001</v>
      </c>
      <c r="BD66">
        <v>6.24</v>
      </c>
      <c r="BE66">
        <v>1.85</v>
      </c>
      <c r="BF66">
        <v>2.17</v>
      </c>
      <c r="BG66">
        <v>1.72</v>
      </c>
      <c r="BH66">
        <v>6.06</v>
      </c>
      <c r="BI66">
        <v>0.84</v>
      </c>
      <c r="BJ66">
        <v>0.86</v>
      </c>
      <c r="BK66">
        <v>1.89</v>
      </c>
      <c r="BL66">
        <v>0</v>
      </c>
      <c r="BM66">
        <v>0.17</v>
      </c>
      <c r="BN66">
        <v>3.39</v>
      </c>
      <c r="BO66">
        <v>1.82</v>
      </c>
      <c r="BP66">
        <v>0.25</v>
      </c>
      <c r="BQ66">
        <v>1.93</v>
      </c>
      <c r="BR66">
        <v>2.1</v>
      </c>
      <c r="BS66">
        <v>1.57</v>
      </c>
      <c r="BT66">
        <v>2.7850269999999999</v>
      </c>
      <c r="BU66">
        <v>1.297706</v>
      </c>
      <c r="BV66">
        <v>1.905467</v>
      </c>
      <c r="BW66">
        <v>1.8547899999999999</v>
      </c>
      <c r="BX66">
        <v>1.8707530000000001</v>
      </c>
      <c r="BY66">
        <v>2.5954100000000002</v>
      </c>
      <c r="BZ66">
        <v>1.283863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3.425942</v>
      </c>
      <c r="CK66">
        <v>1.78051</v>
      </c>
      <c r="CL66">
        <v>1.289131</v>
      </c>
      <c r="CM66">
        <v>3.4033090000000001</v>
      </c>
      <c r="CN66">
        <v>3.425942</v>
      </c>
      <c r="CO66">
        <v>4.1526560000000003</v>
      </c>
      <c r="CP66">
        <v>4.1165589999999996</v>
      </c>
      <c r="CQ66">
        <v>3.425942</v>
      </c>
      <c r="CR66">
        <v>0.31178099999999997</v>
      </c>
      <c r="CS66">
        <v>2.164676</v>
      </c>
      <c r="CT66">
        <v>0</v>
      </c>
      <c r="CU66">
        <v>0</v>
      </c>
      <c r="CV66">
        <v>0</v>
      </c>
      <c r="CW66">
        <v>2.3137059999999998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76.263169999999988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330.52815500000003</v>
      </c>
      <c r="L67">
        <v>0</v>
      </c>
      <c r="M67">
        <v>45.430869999999999</v>
      </c>
      <c r="N67">
        <v>116.14370599999999</v>
      </c>
      <c r="O67">
        <v>121.747843</v>
      </c>
      <c r="P67">
        <v>117.680353</v>
      </c>
      <c r="Q67">
        <v>0</v>
      </c>
      <c r="R67">
        <v>20.399515000000001</v>
      </c>
      <c r="S67">
        <v>25.388574999999999</v>
      </c>
      <c r="T67">
        <v>0</v>
      </c>
      <c r="U67">
        <v>335.92333500000001</v>
      </c>
      <c r="V67">
        <v>11.225536</v>
      </c>
      <c r="W67">
        <v>44.663753999999997</v>
      </c>
      <c r="X67">
        <v>141.753342</v>
      </c>
      <c r="Y67">
        <v>0</v>
      </c>
      <c r="Z67">
        <v>0</v>
      </c>
      <c r="AA67">
        <v>0</v>
      </c>
      <c r="AB67">
        <v>0</v>
      </c>
      <c r="AC67">
        <v>0</v>
      </c>
      <c r="AD67">
        <v>8.9732610000000008</v>
      </c>
      <c r="AE67">
        <v>15.166726000000001</v>
      </c>
      <c r="AF67">
        <v>8.7240439999999992</v>
      </c>
      <c r="AG67">
        <v>41.220457000000003</v>
      </c>
      <c r="AH67">
        <v>0</v>
      </c>
      <c r="AI67">
        <v>0</v>
      </c>
      <c r="AJ67">
        <v>0</v>
      </c>
      <c r="AK67">
        <v>51.142071999999999</v>
      </c>
      <c r="AL67">
        <v>11.185411999999999</v>
      </c>
      <c r="AM67">
        <v>0</v>
      </c>
      <c r="AN67">
        <v>0.57980299999999996</v>
      </c>
      <c r="AO67">
        <v>4.5280699999999996</v>
      </c>
      <c r="AP67">
        <v>6.1654530000000003</v>
      </c>
      <c r="AQ67">
        <v>0</v>
      </c>
      <c r="AR67">
        <v>31.881312000000001</v>
      </c>
      <c r="AS67">
        <v>15.279696</v>
      </c>
      <c r="AT67">
        <v>14.435919999999999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76.263169999999988</v>
      </c>
      <c r="BA67">
        <f t="shared" si="1"/>
        <v>1596.43038</v>
      </c>
      <c r="BD67">
        <v>6.24</v>
      </c>
      <c r="BE67">
        <v>1.85</v>
      </c>
      <c r="BF67">
        <v>2.17</v>
      </c>
      <c r="BG67">
        <v>1.72</v>
      </c>
      <c r="BH67">
        <v>6.06</v>
      </c>
      <c r="BI67">
        <v>0.84</v>
      </c>
      <c r="BJ67">
        <v>0.86</v>
      </c>
      <c r="BK67">
        <v>1.89</v>
      </c>
      <c r="BL67">
        <v>0</v>
      </c>
      <c r="BM67">
        <v>0.17</v>
      </c>
      <c r="BN67">
        <v>3.39</v>
      </c>
      <c r="BO67">
        <v>1.82</v>
      </c>
      <c r="BP67">
        <v>0.25</v>
      </c>
      <c r="BQ67">
        <v>1.93</v>
      </c>
      <c r="BR67">
        <v>2.1</v>
      </c>
      <c r="BS67">
        <v>1.57</v>
      </c>
      <c r="BT67">
        <v>2.7850269999999999</v>
      </c>
      <c r="BU67">
        <v>1.297706</v>
      </c>
      <c r="BV67">
        <v>1.905467</v>
      </c>
      <c r="BW67">
        <v>1.8547899999999999</v>
      </c>
      <c r="BX67">
        <v>1.8707530000000001</v>
      </c>
      <c r="BY67">
        <v>2.5954100000000002</v>
      </c>
      <c r="BZ67">
        <v>1.283863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3.425942</v>
      </c>
      <c r="CK67">
        <v>1.78051</v>
      </c>
      <c r="CL67">
        <v>1.289131</v>
      </c>
      <c r="CM67">
        <v>3.4033090000000001</v>
      </c>
      <c r="CN67">
        <v>3.425942</v>
      </c>
      <c r="CO67">
        <v>4.1526560000000003</v>
      </c>
      <c r="CP67">
        <v>4.1165589999999996</v>
      </c>
      <c r="CQ67">
        <v>3.425942</v>
      </c>
      <c r="CR67">
        <v>0.31178099999999997</v>
      </c>
      <c r="CS67">
        <v>2.164676</v>
      </c>
      <c r="CT67">
        <v>0</v>
      </c>
      <c r="CU67">
        <v>0</v>
      </c>
      <c r="CV67">
        <v>0</v>
      </c>
      <c r="CW67">
        <v>2.3137059999999998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76.263169999999988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330.52815500000003</v>
      </c>
      <c r="L68">
        <v>0</v>
      </c>
      <c r="M68">
        <v>45.430869999999999</v>
      </c>
      <c r="N68">
        <v>116.14370599999999</v>
      </c>
      <c r="O68">
        <v>121.747843</v>
      </c>
      <c r="P68">
        <v>117.680353</v>
      </c>
      <c r="Q68">
        <v>0</v>
      </c>
      <c r="R68">
        <v>20.399515000000001</v>
      </c>
      <c r="S68">
        <v>25.388574999999999</v>
      </c>
      <c r="T68">
        <v>0</v>
      </c>
      <c r="U68">
        <v>335.92333500000001</v>
      </c>
      <c r="V68">
        <v>11.225536</v>
      </c>
      <c r="W68">
        <v>44.663753999999997</v>
      </c>
      <c r="X68">
        <v>141.753342</v>
      </c>
      <c r="Y68">
        <v>0</v>
      </c>
      <c r="Z68">
        <v>0</v>
      </c>
      <c r="AA68">
        <v>0</v>
      </c>
      <c r="AB68">
        <v>0</v>
      </c>
      <c r="AC68">
        <v>0</v>
      </c>
      <c r="AD68">
        <v>8.9732610000000008</v>
      </c>
      <c r="AE68">
        <v>15.166726000000001</v>
      </c>
      <c r="AF68">
        <v>8.7240439999999992</v>
      </c>
      <c r="AG68">
        <v>41.220457000000003</v>
      </c>
      <c r="AH68">
        <v>0</v>
      </c>
      <c r="AI68">
        <v>0</v>
      </c>
      <c r="AJ68">
        <v>0</v>
      </c>
      <c r="AK68">
        <v>51.142071999999999</v>
      </c>
      <c r="AL68">
        <v>11.185411999999999</v>
      </c>
      <c r="AM68">
        <v>0</v>
      </c>
      <c r="AN68">
        <v>0.57980299999999996</v>
      </c>
      <c r="AO68">
        <v>4.5280699999999996</v>
      </c>
      <c r="AP68">
        <v>6.1654530000000003</v>
      </c>
      <c r="AQ68">
        <v>13.327197</v>
      </c>
      <c r="AR68">
        <v>31.881312000000001</v>
      </c>
      <c r="AS68">
        <v>15.279696</v>
      </c>
      <c r="AT68">
        <v>14.435919999999999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76.263169999999988</v>
      </c>
      <c r="BA68">
        <f t="shared" ref="BA68:BA99" si="4">SUM(B68:AZ68)</f>
        <v>1609.7575770000001</v>
      </c>
      <c r="BD68">
        <v>6.24</v>
      </c>
      <c r="BE68">
        <v>1.85</v>
      </c>
      <c r="BF68">
        <v>2.17</v>
      </c>
      <c r="BG68">
        <v>1.72</v>
      </c>
      <c r="BH68">
        <v>6.06</v>
      </c>
      <c r="BI68">
        <v>0.84</v>
      </c>
      <c r="BJ68">
        <v>0.86</v>
      </c>
      <c r="BK68">
        <v>1.89</v>
      </c>
      <c r="BL68">
        <v>0</v>
      </c>
      <c r="BM68">
        <v>0.17</v>
      </c>
      <c r="BN68">
        <v>3.39</v>
      </c>
      <c r="BO68">
        <v>1.82</v>
      </c>
      <c r="BP68">
        <v>0.25</v>
      </c>
      <c r="BQ68">
        <v>1.93</v>
      </c>
      <c r="BR68">
        <v>2.1</v>
      </c>
      <c r="BS68">
        <v>1.57</v>
      </c>
      <c r="BT68">
        <v>2.7850269999999999</v>
      </c>
      <c r="BU68">
        <v>1.297706</v>
      </c>
      <c r="BV68">
        <v>1.905467</v>
      </c>
      <c r="BW68">
        <v>1.8547899999999999</v>
      </c>
      <c r="BX68">
        <v>1.8707530000000001</v>
      </c>
      <c r="BY68">
        <v>2.5954100000000002</v>
      </c>
      <c r="BZ68">
        <v>1.283863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3.425942</v>
      </c>
      <c r="CK68">
        <v>1.78051</v>
      </c>
      <c r="CL68">
        <v>1.289131</v>
      </c>
      <c r="CM68">
        <v>3.4033090000000001</v>
      </c>
      <c r="CN68">
        <v>3.425942</v>
      </c>
      <c r="CO68">
        <v>4.1526560000000003</v>
      </c>
      <c r="CP68">
        <v>4.1165589999999996</v>
      </c>
      <c r="CQ68">
        <v>3.425942</v>
      </c>
      <c r="CR68">
        <v>0.31178099999999997</v>
      </c>
      <c r="CS68">
        <v>2.164676</v>
      </c>
      <c r="CT68">
        <v>0</v>
      </c>
      <c r="CU68">
        <v>0</v>
      </c>
      <c r="CV68">
        <v>0</v>
      </c>
      <c r="CW68">
        <v>2.3137059999999998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76.263169999999988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330.52815500000003</v>
      </c>
      <c r="L69">
        <v>0</v>
      </c>
      <c r="M69">
        <v>45.430869999999999</v>
      </c>
      <c r="N69">
        <v>116.14370599999999</v>
      </c>
      <c r="O69">
        <v>121.747843</v>
      </c>
      <c r="P69">
        <v>117.680353</v>
      </c>
      <c r="Q69">
        <v>0</v>
      </c>
      <c r="R69">
        <v>20.399515000000001</v>
      </c>
      <c r="S69">
        <v>25.388574999999999</v>
      </c>
      <c r="T69">
        <v>0</v>
      </c>
      <c r="U69">
        <v>335.92333500000001</v>
      </c>
      <c r="V69">
        <v>11.225536</v>
      </c>
      <c r="W69">
        <v>44.663753999999997</v>
      </c>
      <c r="X69">
        <v>141.753342</v>
      </c>
      <c r="Y69">
        <v>0</v>
      </c>
      <c r="Z69">
        <v>0</v>
      </c>
      <c r="AA69">
        <v>0</v>
      </c>
      <c r="AB69">
        <v>0</v>
      </c>
      <c r="AC69">
        <v>0</v>
      </c>
      <c r="AD69">
        <v>8.9732610000000008</v>
      </c>
      <c r="AE69">
        <v>15.166726000000001</v>
      </c>
      <c r="AF69">
        <v>8.7240439999999992</v>
      </c>
      <c r="AG69">
        <v>41.220457000000003</v>
      </c>
      <c r="AH69">
        <v>20.664518999999999</v>
      </c>
      <c r="AI69">
        <v>0</v>
      </c>
      <c r="AJ69">
        <v>0</v>
      </c>
      <c r="AK69">
        <v>51.142071999999999</v>
      </c>
      <c r="AL69">
        <v>11.185411999999999</v>
      </c>
      <c r="AM69">
        <v>0</v>
      </c>
      <c r="AN69">
        <v>0.57980299999999996</v>
      </c>
      <c r="AO69">
        <v>4.5280699999999996</v>
      </c>
      <c r="AP69">
        <v>6.1654530000000003</v>
      </c>
      <c r="AQ69">
        <v>15.454542999999999</v>
      </c>
      <c r="AR69">
        <v>31.881312000000001</v>
      </c>
      <c r="AS69">
        <v>15.279696</v>
      </c>
      <c r="AT69">
        <v>14.435919999999999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76.374734999999987</v>
      </c>
      <c r="BA69">
        <f t="shared" si="4"/>
        <v>1632.6610070000002</v>
      </c>
      <c r="BD69">
        <v>6.24</v>
      </c>
      <c r="BE69">
        <v>1.85</v>
      </c>
      <c r="BF69">
        <v>2.17</v>
      </c>
      <c r="BG69">
        <v>1.72</v>
      </c>
      <c r="BH69">
        <v>6.06</v>
      </c>
      <c r="BI69">
        <v>0.84</v>
      </c>
      <c r="BJ69">
        <v>0.86</v>
      </c>
      <c r="BK69">
        <v>1.89</v>
      </c>
      <c r="BL69">
        <v>0</v>
      </c>
      <c r="BM69">
        <v>0.17</v>
      </c>
      <c r="BN69">
        <v>3.39</v>
      </c>
      <c r="BO69">
        <v>1.82</v>
      </c>
      <c r="BP69">
        <v>0.25</v>
      </c>
      <c r="BQ69">
        <v>1.93</v>
      </c>
      <c r="BR69">
        <v>2.1</v>
      </c>
      <c r="BS69">
        <v>1.57</v>
      </c>
      <c r="BT69">
        <v>2.7850269999999999</v>
      </c>
      <c r="BU69">
        <v>1.297706</v>
      </c>
      <c r="BV69">
        <v>1.905467</v>
      </c>
      <c r="BW69">
        <v>1.8547899999999999</v>
      </c>
      <c r="BX69">
        <v>1.8707530000000001</v>
      </c>
      <c r="BY69">
        <v>2.5954100000000002</v>
      </c>
      <c r="BZ69">
        <v>1.283863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3.425942</v>
      </c>
      <c r="CK69">
        <v>1.78051</v>
      </c>
      <c r="CL69">
        <v>1.289131</v>
      </c>
      <c r="CM69">
        <v>3.4033090000000001</v>
      </c>
      <c r="CN69">
        <v>3.425942</v>
      </c>
      <c r="CO69">
        <v>4.1526560000000003</v>
      </c>
      <c r="CP69">
        <v>4.1165589999999996</v>
      </c>
      <c r="CQ69">
        <v>3.425942</v>
      </c>
      <c r="CR69">
        <v>0.31178099999999997</v>
      </c>
      <c r="CS69">
        <v>2.164676</v>
      </c>
      <c r="CT69">
        <v>0</v>
      </c>
      <c r="CU69">
        <v>0</v>
      </c>
      <c r="CV69">
        <v>0.111565</v>
      </c>
      <c r="CW69">
        <v>2.3137059999999998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76.374734999999987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330.52815500000003</v>
      </c>
      <c r="L70">
        <v>0</v>
      </c>
      <c r="M70">
        <v>45.430869999999999</v>
      </c>
      <c r="N70">
        <v>116.14370599999999</v>
      </c>
      <c r="O70">
        <v>121.747843</v>
      </c>
      <c r="P70">
        <v>117.680353</v>
      </c>
      <c r="Q70">
        <v>0</v>
      </c>
      <c r="R70">
        <v>20.399515000000001</v>
      </c>
      <c r="S70">
        <v>25.388574999999999</v>
      </c>
      <c r="T70">
        <v>0</v>
      </c>
      <c r="U70">
        <v>335.92333500000001</v>
      </c>
      <c r="V70">
        <v>11.225536</v>
      </c>
      <c r="W70">
        <v>44.663753999999997</v>
      </c>
      <c r="X70">
        <v>141.753342</v>
      </c>
      <c r="Y70">
        <v>0</v>
      </c>
      <c r="Z70">
        <v>0</v>
      </c>
      <c r="AA70">
        <v>0</v>
      </c>
      <c r="AB70">
        <v>0</v>
      </c>
      <c r="AC70">
        <v>0</v>
      </c>
      <c r="AD70">
        <v>8.9732610000000008</v>
      </c>
      <c r="AE70">
        <v>15.166726000000001</v>
      </c>
      <c r="AF70">
        <v>8.7240439999999992</v>
      </c>
      <c r="AG70">
        <v>41.220457000000003</v>
      </c>
      <c r="AH70">
        <v>22.991605</v>
      </c>
      <c r="AI70">
        <v>0</v>
      </c>
      <c r="AJ70">
        <v>0</v>
      </c>
      <c r="AK70">
        <v>51.142071999999999</v>
      </c>
      <c r="AL70">
        <v>11.185411999999999</v>
      </c>
      <c r="AM70">
        <v>0</v>
      </c>
      <c r="AN70">
        <v>0.57980299999999996</v>
      </c>
      <c r="AO70">
        <v>4.5280699999999996</v>
      </c>
      <c r="AP70">
        <v>6.1654530000000003</v>
      </c>
      <c r="AQ70">
        <v>30.909085999999999</v>
      </c>
      <c r="AR70">
        <v>31.881312000000001</v>
      </c>
      <c r="AS70">
        <v>15.279696</v>
      </c>
      <c r="AT70">
        <v>14.435919999999999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76.387537999999992</v>
      </c>
      <c r="BA70">
        <f t="shared" si="4"/>
        <v>1650.4554389999998</v>
      </c>
      <c r="BD70">
        <v>6.24</v>
      </c>
      <c r="BE70">
        <v>1.85</v>
      </c>
      <c r="BF70">
        <v>2.17</v>
      </c>
      <c r="BG70">
        <v>1.72</v>
      </c>
      <c r="BH70">
        <v>6.06</v>
      </c>
      <c r="BI70">
        <v>0.84</v>
      </c>
      <c r="BJ70">
        <v>0.86</v>
      </c>
      <c r="BK70">
        <v>1.89</v>
      </c>
      <c r="BL70">
        <v>0</v>
      </c>
      <c r="BM70">
        <v>0.17</v>
      </c>
      <c r="BN70">
        <v>3.39</v>
      </c>
      <c r="BO70">
        <v>1.82</v>
      </c>
      <c r="BP70">
        <v>0.25</v>
      </c>
      <c r="BQ70">
        <v>1.93</v>
      </c>
      <c r="BR70">
        <v>2.1</v>
      </c>
      <c r="BS70">
        <v>1.57</v>
      </c>
      <c r="BT70">
        <v>2.7850269999999999</v>
      </c>
      <c r="BU70">
        <v>1.297706</v>
      </c>
      <c r="BV70">
        <v>1.905467</v>
      </c>
      <c r="BW70">
        <v>1.8547899999999999</v>
      </c>
      <c r="BX70">
        <v>1.8707530000000001</v>
      </c>
      <c r="BY70">
        <v>2.5954100000000002</v>
      </c>
      <c r="BZ70">
        <v>1.283863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3.425942</v>
      </c>
      <c r="CK70">
        <v>1.78051</v>
      </c>
      <c r="CL70">
        <v>1.289131</v>
      </c>
      <c r="CM70">
        <v>3.4033090000000001</v>
      </c>
      <c r="CN70">
        <v>3.425942</v>
      </c>
      <c r="CO70">
        <v>4.1526560000000003</v>
      </c>
      <c r="CP70">
        <v>4.1165589999999996</v>
      </c>
      <c r="CQ70">
        <v>3.425942</v>
      </c>
      <c r="CR70">
        <v>0.31178099999999997</v>
      </c>
      <c r="CS70">
        <v>2.164676</v>
      </c>
      <c r="CT70">
        <v>0</v>
      </c>
      <c r="CU70">
        <v>0</v>
      </c>
      <c r="CV70">
        <v>0.12436800000000001</v>
      </c>
      <c r="CW70">
        <v>2.3137059999999998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76.387537999999992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330.52815500000003</v>
      </c>
      <c r="L71">
        <v>0</v>
      </c>
      <c r="M71">
        <v>45.430869999999999</v>
      </c>
      <c r="N71">
        <v>116.14370599999999</v>
      </c>
      <c r="O71">
        <v>121.747843</v>
      </c>
      <c r="P71">
        <v>117.680353</v>
      </c>
      <c r="Q71">
        <v>0</v>
      </c>
      <c r="R71">
        <v>20.399515000000001</v>
      </c>
      <c r="S71">
        <v>25.388574999999999</v>
      </c>
      <c r="T71">
        <v>0</v>
      </c>
      <c r="U71">
        <v>335.92333500000001</v>
      </c>
      <c r="V71">
        <v>11.225536</v>
      </c>
      <c r="W71">
        <v>44.663753999999997</v>
      </c>
      <c r="X71">
        <v>141.753342</v>
      </c>
      <c r="Y71">
        <v>0</v>
      </c>
      <c r="Z71">
        <v>6.3086880000000001</v>
      </c>
      <c r="AA71">
        <v>0</v>
      </c>
      <c r="AB71">
        <v>0</v>
      </c>
      <c r="AC71">
        <v>0</v>
      </c>
      <c r="AD71">
        <v>8.9732610000000008</v>
      </c>
      <c r="AE71">
        <v>30.333451</v>
      </c>
      <c r="AF71">
        <v>8.7240439999999992</v>
      </c>
      <c r="AG71">
        <v>41.220457000000003</v>
      </c>
      <c r="AH71">
        <v>22.991605</v>
      </c>
      <c r="AI71">
        <v>3.1356700000000002</v>
      </c>
      <c r="AJ71">
        <v>0</v>
      </c>
      <c r="AK71">
        <v>51.142071999999999</v>
      </c>
      <c r="AL71">
        <v>11.185411999999999</v>
      </c>
      <c r="AM71">
        <v>4.7267510000000001</v>
      </c>
      <c r="AN71">
        <v>0.57980299999999996</v>
      </c>
      <c r="AO71">
        <v>4.5280699999999996</v>
      </c>
      <c r="AP71">
        <v>6.1654530000000003</v>
      </c>
      <c r="AQ71">
        <v>30.909085999999999</v>
      </c>
      <c r="AR71">
        <v>21.254207999999998</v>
      </c>
      <c r="AS71">
        <v>20.718232</v>
      </c>
      <c r="AT71">
        <v>14.435919999999999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76.387537999999992</v>
      </c>
      <c r="BA71">
        <f t="shared" si="4"/>
        <v>1674.6047049999997</v>
      </c>
      <c r="BD71">
        <v>6.24</v>
      </c>
      <c r="BE71">
        <v>1.85</v>
      </c>
      <c r="BF71">
        <v>2.17</v>
      </c>
      <c r="BG71">
        <v>1.72</v>
      </c>
      <c r="BH71">
        <v>6.06</v>
      </c>
      <c r="BI71">
        <v>0.84</v>
      </c>
      <c r="BJ71">
        <v>0.86</v>
      </c>
      <c r="BK71">
        <v>1.89</v>
      </c>
      <c r="BL71">
        <v>0</v>
      </c>
      <c r="BM71">
        <v>0.17</v>
      </c>
      <c r="BN71">
        <v>3.39</v>
      </c>
      <c r="BO71">
        <v>1.82</v>
      </c>
      <c r="BP71">
        <v>0.25</v>
      </c>
      <c r="BQ71">
        <v>1.93</v>
      </c>
      <c r="BR71">
        <v>2.1</v>
      </c>
      <c r="BS71">
        <v>1.57</v>
      </c>
      <c r="BT71">
        <v>2.7850269999999999</v>
      </c>
      <c r="BU71">
        <v>1.297706</v>
      </c>
      <c r="BV71">
        <v>1.905467</v>
      </c>
      <c r="BW71">
        <v>1.8547899999999999</v>
      </c>
      <c r="BX71">
        <v>1.8707530000000001</v>
      </c>
      <c r="BY71">
        <v>2.5954100000000002</v>
      </c>
      <c r="BZ71">
        <v>1.283863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3.425942</v>
      </c>
      <c r="CK71">
        <v>1.78051</v>
      </c>
      <c r="CL71">
        <v>1.289131</v>
      </c>
      <c r="CM71">
        <v>3.4033090000000001</v>
      </c>
      <c r="CN71">
        <v>3.425942</v>
      </c>
      <c r="CO71">
        <v>4.1526560000000003</v>
      </c>
      <c r="CP71">
        <v>4.1165589999999996</v>
      </c>
      <c r="CQ71">
        <v>3.425942</v>
      </c>
      <c r="CR71">
        <v>0.31178099999999997</v>
      </c>
      <c r="CS71">
        <v>2.164676</v>
      </c>
      <c r="CT71">
        <v>0</v>
      </c>
      <c r="CU71">
        <v>0</v>
      </c>
      <c r="CV71">
        <v>0.12436800000000001</v>
      </c>
      <c r="CW71">
        <v>2.3137059999999998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76.387537999999992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330.52815500000003</v>
      </c>
      <c r="L72">
        <v>0</v>
      </c>
      <c r="M72">
        <v>45.430869999999999</v>
      </c>
      <c r="N72">
        <v>116.14370599999999</v>
      </c>
      <c r="O72">
        <v>121.747843</v>
      </c>
      <c r="P72">
        <v>117.680353</v>
      </c>
      <c r="Q72">
        <v>0</v>
      </c>
      <c r="R72">
        <v>20.399515000000001</v>
      </c>
      <c r="S72">
        <v>25.388574999999999</v>
      </c>
      <c r="T72">
        <v>0</v>
      </c>
      <c r="U72">
        <v>335.92333500000001</v>
      </c>
      <c r="V72">
        <v>11.225536</v>
      </c>
      <c r="W72">
        <v>44.663753999999997</v>
      </c>
      <c r="X72">
        <v>141.753342</v>
      </c>
      <c r="Y72">
        <v>0</v>
      </c>
      <c r="Z72">
        <v>6.3086880000000001</v>
      </c>
      <c r="AA72">
        <v>0</v>
      </c>
      <c r="AB72">
        <v>0</v>
      </c>
      <c r="AC72">
        <v>9.5353619999999992</v>
      </c>
      <c r="AD72">
        <v>8.9732610000000008</v>
      </c>
      <c r="AE72">
        <v>30.333451</v>
      </c>
      <c r="AF72">
        <v>8.7240439999999992</v>
      </c>
      <c r="AG72">
        <v>41.220457000000003</v>
      </c>
      <c r="AH72">
        <v>45.983209000000002</v>
      </c>
      <c r="AI72">
        <v>7.5256069999999999</v>
      </c>
      <c r="AJ72">
        <v>0</v>
      </c>
      <c r="AK72">
        <v>51.142071999999999</v>
      </c>
      <c r="AL72">
        <v>11.185411999999999</v>
      </c>
      <c r="AM72">
        <v>5.1206469999999999</v>
      </c>
      <c r="AN72">
        <v>0.57980299999999996</v>
      </c>
      <c r="AO72">
        <v>4.5280699999999996</v>
      </c>
      <c r="AP72">
        <v>6.1654530000000003</v>
      </c>
      <c r="AQ72">
        <v>30.909085999999999</v>
      </c>
      <c r="AR72">
        <v>21.254207999999998</v>
      </c>
      <c r="AS72">
        <v>20.718232</v>
      </c>
      <c r="AT72">
        <v>14.28449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76.511905999999982</v>
      </c>
      <c r="BA72">
        <f t="shared" si="4"/>
        <v>1711.8884420000002</v>
      </c>
      <c r="BD72">
        <v>6.24</v>
      </c>
      <c r="BE72">
        <v>1.85</v>
      </c>
      <c r="BF72">
        <v>2.17</v>
      </c>
      <c r="BG72">
        <v>1.72</v>
      </c>
      <c r="BH72">
        <v>6.06</v>
      </c>
      <c r="BI72">
        <v>0.84</v>
      </c>
      <c r="BJ72">
        <v>0.86</v>
      </c>
      <c r="BK72">
        <v>1.89</v>
      </c>
      <c r="BL72">
        <v>0</v>
      </c>
      <c r="BM72">
        <v>0.17</v>
      </c>
      <c r="BN72">
        <v>3.39</v>
      </c>
      <c r="BO72">
        <v>1.82</v>
      </c>
      <c r="BP72">
        <v>0.25</v>
      </c>
      <c r="BQ72">
        <v>1.93</v>
      </c>
      <c r="BR72">
        <v>2.1</v>
      </c>
      <c r="BS72">
        <v>1.57</v>
      </c>
      <c r="BT72">
        <v>2.7850269999999999</v>
      </c>
      <c r="BU72">
        <v>1.297706</v>
      </c>
      <c r="BV72">
        <v>1.905467</v>
      </c>
      <c r="BW72">
        <v>1.8547899999999999</v>
      </c>
      <c r="BX72">
        <v>1.8707530000000001</v>
      </c>
      <c r="BY72">
        <v>2.5954100000000002</v>
      </c>
      <c r="BZ72">
        <v>1.283863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3.425942</v>
      </c>
      <c r="CK72">
        <v>1.78051</v>
      </c>
      <c r="CL72">
        <v>1.289131</v>
      </c>
      <c r="CM72">
        <v>3.4033090000000001</v>
      </c>
      <c r="CN72">
        <v>3.425942</v>
      </c>
      <c r="CO72">
        <v>4.1526560000000003</v>
      </c>
      <c r="CP72">
        <v>4.1165589999999996</v>
      </c>
      <c r="CQ72">
        <v>3.425942</v>
      </c>
      <c r="CR72">
        <v>0.31178099999999997</v>
      </c>
      <c r="CS72">
        <v>2.164676</v>
      </c>
      <c r="CT72">
        <v>0</v>
      </c>
      <c r="CU72">
        <v>0</v>
      </c>
      <c r="CV72">
        <v>0.24873600000000001</v>
      </c>
      <c r="CW72">
        <v>2.3137059999999998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76.511905999999982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330.52815500000003</v>
      </c>
      <c r="L73">
        <v>0</v>
      </c>
      <c r="M73">
        <v>45.430869999999999</v>
      </c>
      <c r="N73">
        <v>116.14370599999999</v>
      </c>
      <c r="O73">
        <v>121.747843</v>
      </c>
      <c r="P73">
        <v>120.890046</v>
      </c>
      <c r="Q73">
        <v>0</v>
      </c>
      <c r="R73">
        <v>20.399515000000001</v>
      </c>
      <c r="S73">
        <v>25.388574999999999</v>
      </c>
      <c r="T73">
        <v>0</v>
      </c>
      <c r="U73">
        <v>335.92333500000001</v>
      </c>
      <c r="V73">
        <v>11.225536</v>
      </c>
      <c r="W73">
        <v>44.663753999999997</v>
      </c>
      <c r="X73">
        <v>141.753342</v>
      </c>
      <c r="Y73">
        <v>0</v>
      </c>
      <c r="Z73">
        <v>6.3086880000000001</v>
      </c>
      <c r="AA73">
        <v>13.460036000000001</v>
      </c>
      <c r="AB73">
        <v>0</v>
      </c>
      <c r="AC73">
        <v>19.070723000000001</v>
      </c>
      <c r="AD73">
        <v>8.9732610000000008</v>
      </c>
      <c r="AE73">
        <v>30.333451</v>
      </c>
      <c r="AF73">
        <v>8.7240439999999992</v>
      </c>
      <c r="AG73">
        <v>41.220457000000003</v>
      </c>
      <c r="AH73">
        <v>68.974813999999995</v>
      </c>
      <c r="AI73">
        <v>32.610962999999998</v>
      </c>
      <c r="AJ73">
        <v>0</v>
      </c>
      <c r="AK73">
        <v>51.142071999999999</v>
      </c>
      <c r="AL73">
        <v>11.185411999999999</v>
      </c>
      <c r="AM73">
        <v>10.372593</v>
      </c>
      <c r="AN73">
        <v>0.57980299999999996</v>
      </c>
      <c r="AO73">
        <v>3.6790569999999998</v>
      </c>
      <c r="AP73">
        <v>5.548908</v>
      </c>
      <c r="AQ73">
        <v>46.363629000000003</v>
      </c>
      <c r="AR73">
        <v>21.254207999999998</v>
      </c>
      <c r="AS73">
        <v>20.718232</v>
      </c>
      <c r="AT73">
        <v>14.435919999999999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76.903106999999991</v>
      </c>
      <c r="BA73">
        <f t="shared" si="4"/>
        <v>1805.9540550000002</v>
      </c>
      <c r="BD73">
        <v>6.24</v>
      </c>
      <c r="BE73">
        <v>1.85</v>
      </c>
      <c r="BF73">
        <v>2.17</v>
      </c>
      <c r="BG73">
        <v>1.72</v>
      </c>
      <c r="BH73">
        <v>6.06</v>
      </c>
      <c r="BI73">
        <v>0.84</v>
      </c>
      <c r="BJ73">
        <v>0.86</v>
      </c>
      <c r="BK73">
        <v>1.89</v>
      </c>
      <c r="BL73">
        <v>0</v>
      </c>
      <c r="BM73">
        <v>0.17</v>
      </c>
      <c r="BN73">
        <v>3.39</v>
      </c>
      <c r="BO73">
        <v>1.82</v>
      </c>
      <c r="BP73">
        <v>0.25</v>
      </c>
      <c r="BQ73">
        <v>1.93</v>
      </c>
      <c r="BR73">
        <v>2.1</v>
      </c>
      <c r="BS73">
        <v>1.57</v>
      </c>
      <c r="BT73">
        <v>2.7850269999999999</v>
      </c>
      <c r="BU73">
        <v>1.297706</v>
      </c>
      <c r="BV73">
        <v>1.905467</v>
      </c>
      <c r="BW73">
        <v>1.8547899999999999</v>
      </c>
      <c r="BX73">
        <v>1.8707530000000001</v>
      </c>
      <c r="BY73">
        <v>2.5954100000000002</v>
      </c>
      <c r="BZ73">
        <v>1.283863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3.425942</v>
      </c>
      <c r="CK73">
        <v>1.78051</v>
      </c>
      <c r="CL73">
        <v>1.289131</v>
      </c>
      <c r="CM73">
        <v>3.4033090000000001</v>
      </c>
      <c r="CN73">
        <v>3.425942</v>
      </c>
      <c r="CO73">
        <v>4.1526560000000003</v>
      </c>
      <c r="CP73">
        <v>4.1165589999999996</v>
      </c>
      <c r="CQ73">
        <v>3.425942</v>
      </c>
      <c r="CR73">
        <v>0.31178099999999997</v>
      </c>
      <c r="CS73">
        <v>2.164676</v>
      </c>
      <c r="CT73">
        <v>0</v>
      </c>
      <c r="CU73">
        <v>0.26683299999999999</v>
      </c>
      <c r="CV73">
        <v>0.37310399999999999</v>
      </c>
      <c r="CW73">
        <v>2.3137059999999998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76.903106999999991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330.52815500000003</v>
      </c>
      <c r="L74">
        <v>0</v>
      </c>
      <c r="M74">
        <v>45.430869999999999</v>
      </c>
      <c r="N74">
        <v>116.14370599999999</v>
      </c>
      <c r="O74">
        <v>121.747843</v>
      </c>
      <c r="P74">
        <v>120.890046</v>
      </c>
      <c r="Q74">
        <v>0</v>
      </c>
      <c r="R74">
        <v>20.399515000000001</v>
      </c>
      <c r="S74">
        <v>25.388574999999999</v>
      </c>
      <c r="T74">
        <v>0</v>
      </c>
      <c r="U74">
        <v>335.92333500000001</v>
      </c>
      <c r="V74">
        <v>11.225536</v>
      </c>
      <c r="W74">
        <v>44.663753999999997</v>
      </c>
      <c r="X74">
        <v>141.753342</v>
      </c>
      <c r="Y74">
        <v>0</v>
      </c>
      <c r="Z74">
        <v>6.3086880000000001</v>
      </c>
      <c r="AA74">
        <v>26.996117000000002</v>
      </c>
      <c r="AB74">
        <v>12.923868000000001</v>
      </c>
      <c r="AC74">
        <v>19.070723000000001</v>
      </c>
      <c r="AD74">
        <v>8.9732610000000008</v>
      </c>
      <c r="AE74">
        <v>30.333451</v>
      </c>
      <c r="AF74">
        <v>8.7240439999999992</v>
      </c>
      <c r="AG74">
        <v>41.220457000000003</v>
      </c>
      <c r="AH74">
        <v>91.966419000000002</v>
      </c>
      <c r="AI74">
        <v>32.610962999999998</v>
      </c>
      <c r="AJ74">
        <v>0</v>
      </c>
      <c r="AK74">
        <v>51.142071999999999</v>
      </c>
      <c r="AL74">
        <v>11.185411999999999</v>
      </c>
      <c r="AM74">
        <v>15.503743</v>
      </c>
      <c r="AN74">
        <v>0.57980299999999996</v>
      </c>
      <c r="AO74">
        <v>3.6790569999999998</v>
      </c>
      <c r="AP74">
        <v>5.548908</v>
      </c>
      <c r="AQ74">
        <v>46.363629000000003</v>
      </c>
      <c r="AR74">
        <v>21.254207999999998</v>
      </c>
      <c r="AS74">
        <v>20.718232</v>
      </c>
      <c r="AT74">
        <v>14.435919999999999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77.606188999999986</v>
      </c>
      <c r="BA74">
        <f t="shared" si="4"/>
        <v>1861.2398410000003</v>
      </c>
      <c r="BD74">
        <v>6.24</v>
      </c>
      <c r="BE74">
        <v>1.85</v>
      </c>
      <c r="BF74">
        <v>2.17</v>
      </c>
      <c r="BG74">
        <v>1.72</v>
      </c>
      <c r="BH74">
        <v>6.06</v>
      </c>
      <c r="BI74">
        <v>0.84</v>
      </c>
      <c r="BJ74">
        <v>0.86</v>
      </c>
      <c r="BK74">
        <v>1.89</v>
      </c>
      <c r="BL74">
        <v>0</v>
      </c>
      <c r="BM74">
        <v>0.17</v>
      </c>
      <c r="BN74">
        <v>3.39</v>
      </c>
      <c r="BO74">
        <v>1.82</v>
      </c>
      <c r="BP74">
        <v>0.25</v>
      </c>
      <c r="BQ74">
        <v>1.93</v>
      </c>
      <c r="BR74">
        <v>2.1</v>
      </c>
      <c r="BS74">
        <v>1.57</v>
      </c>
      <c r="BT74">
        <v>2.7850269999999999</v>
      </c>
      <c r="BU74">
        <v>1.297706</v>
      </c>
      <c r="BV74">
        <v>1.905467</v>
      </c>
      <c r="BW74">
        <v>1.8547899999999999</v>
      </c>
      <c r="BX74">
        <v>1.8707530000000001</v>
      </c>
      <c r="BY74">
        <v>2.5954100000000002</v>
      </c>
      <c r="BZ74">
        <v>1.283863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3.425942</v>
      </c>
      <c r="CK74">
        <v>1.78051</v>
      </c>
      <c r="CL74">
        <v>1.289131</v>
      </c>
      <c r="CM74">
        <v>3.4033090000000001</v>
      </c>
      <c r="CN74">
        <v>3.425942</v>
      </c>
      <c r="CO74">
        <v>4.1526560000000003</v>
      </c>
      <c r="CP74">
        <v>4.1165589999999996</v>
      </c>
      <c r="CQ74">
        <v>3.425942</v>
      </c>
      <c r="CR74">
        <v>0.31178099999999997</v>
      </c>
      <c r="CS74">
        <v>2.164676</v>
      </c>
      <c r="CT74">
        <v>0.31188199999999999</v>
      </c>
      <c r="CU74">
        <v>0.53366499999999994</v>
      </c>
      <c r="CV74">
        <v>0.49747200000000003</v>
      </c>
      <c r="CW74">
        <v>2.3137059999999998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77.606188999999986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330.52815500000003</v>
      </c>
      <c r="L75">
        <v>0</v>
      </c>
      <c r="M75">
        <v>45.430869999999999</v>
      </c>
      <c r="N75">
        <v>116.14370599999999</v>
      </c>
      <c r="O75">
        <v>121.747843</v>
      </c>
      <c r="P75">
        <v>120.890046</v>
      </c>
      <c r="Q75">
        <v>0</v>
      </c>
      <c r="R75">
        <v>20.399515000000001</v>
      </c>
      <c r="S75">
        <v>25.388574999999999</v>
      </c>
      <c r="T75">
        <v>0</v>
      </c>
      <c r="U75">
        <v>335.92333500000001</v>
      </c>
      <c r="V75">
        <v>11.225536</v>
      </c>
      <c r="W75">
        <v>44.663753999999997</v>
      </c>
      <c r="X75">
        <v>141.753342</v>
      </c>
      <c r="Y75">
        <v>0</v>
      </c>
      <c r="Z75">
        <v>6.3086880000000001</v>
      </c>
      <c r="AA75">
        <v>26.996117000000002</v>
      </c>
      <c r="AB75">
        <v>12.923868000000001</v>
      </c>
      <c r="AC75">
        <v>28.606085</v>
      </c>
      <c r="AD75">
        <v>17.946522000000002</v>
      </c>
      <c r="AE75">
        <v>30.333451</v>
      </c>
      <c r="AF75">
        <v>8.7240439999999992</v>
      </c>
      <c r="AG75">
        <v>41.220457000000003</v>
      </c>
      <c r="AH75">
        <v>114.95802399999999</v>
      </c>
      <c r="AI75">
        <v>32.610962999999998</v>
      </c>
      <c r="AJ75">
        <v>0</v>
      </c>
      <c r="AK75">
        <v>51.142071999999999</v>
      </c>
      <c r="AL75">
        <v>22.370823999999999</v>
      </c>
      <c r="AM75">
        <v>15.503743</v>
      </c>
      <c r="AN75">
        <v>0.57980299999999996</v>
      </c>
      <c r="AO75">
        <v>3.6790569999999998</v>
      </c>
      <c r="AP75">
        <v>5.548908</v>
      </c>
      <c r="AQ75">
        <v>61.818171999999997</v>
      </c>
      <c r="AR75">
        <v>21.254207999999998</v>
      </c>
      <c r="AS75">
        <v>18.128453</v>
      </c>
      <c r="AT75">
        <v>14.435919999999999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78.313198999999997</v>
      </c>
      <c r="BA75">
        <f t="shared" si="4"/>
        <v>1927.497255</v>
      </c>
      <c r="BD75">
        <v>6.24</v>
      </c>
      <c r="BE75">
        <v>1.85</v>
      </c>
      <c r="BF75">
        <v>2.17</v>
      </c>
      <c r="BG75">
        <v>1.72</v>
      </c>
      <c r="BH75">
        <v>6.06</v>
      </c>
      <c r="BI75">
        <v>0.84</v>
      </c>
      <c r="BJ75">
        <v>0.86</v>
      </c>
      <c r="BK75">
        <v>1.89</v>
      </c>
      <c r="BL75">
        <v>0</v>
      </c>
      <c r="BM75">
        <v>0.17</v>
      </c>
      <c r="BN75">
        <v>3.39</v>
      </c>
      <c r="BO75">
        <v>1.82</v>
      </c>
      <c r="BP75">
        <v>0.25</v>
      </c>
      <c r="BQ75">
        <v>1.93</v>
      </c>
      <c r="BR75">
        <v>2.1</v>
      </c>
      <c r="BS75">
        <v>1.57</v>
      </c>
      <c r="BT75">
        <v>2.7850269999999999</v>
      </c>
      <c r="BU75">
        <v>1.2977050000000001</v>
      </c>
      <c r="BV75">
        <v>1.905467</v>
      </c>
      <c r="BW75">
        <v>1.8547899999999999</v>
      </c>
      <c r="BX75">
        <v>1.8707530000000001</v>
      </c>
      <c r="BY75">
        <v>2.5954100000000002</v>
      </c>
      <c r="BZ75">
        <v>1.283863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3.425942</v>
      </c>
      <c r="CK75">
        <v>1.78051</v>
      </c>
      <c r="CL75">
        <v>1.289131</v>
      </c>
      <c r="CM75">
        <v>3.4033090000000001</v>
      </c>
      <c r="CN75">
        <v>3.425942</v>
      </c>
      <c r="CO75">
        <v>4.1526560000000003</v>
      </c>
      <c r="CP75">
        <v>4.1165589999999996</v>
      </c>
      <c r="CQ75">
        <v>3.425942</v>
      </c>
      <c r="CR75">
        <v>0.31178099999999997</v>
      </c>
      <c r="CS75">
        <v>2.164676</v>
      </c>
      <c r="CT75">
        <v>0.62769200000000003</v>
      </c>
      <c r="CU75">
        <v>0.80049800000000004</v>
      </c>
      <c r="CV75">
        <v>0.62183999999999995</v>
      </c>
      <c r="CW75">
        <v>2.3137059999999998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78.313198999999997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330.52815500000003</v>
      </c>
      <c r="L76">
        <v>0</v>
      </c>
      <c r="M76">
        <v>45.430869999999999</v>
      </c>
      <c r="N76">
        <v>116.14370599999999</v>
      </c>
      <c r="O76">
        <v>121.747843</v>
      </c>
      <c r="P76">
        <v>120.890046</v>
      </c>
      <c r="Q76">
        <v>0</v>
      </c>
      <c r="R76">
        <v>20.399515000000001</v>
      </c>
      <c r="S76">
        <v>25.388574999999999</v>
      </c>
      <c r="T76">
        <v>0</v>
      </c>
      <c r="U76">
        <v>335.92333500000001</v>
      </c>
      <c r="V76">
        <v>11.225536</v>
      </c>
      <c r="W76">
        <v>44.663753999999997</v>
      </c>
      <c r="X76">
        <v>141.753342</v>
      </c>
      <c r="Y76">
        <v>0</v>
      </c>
      <c r="Z76">
        <v>12.617376</v>
      </c>
      <c r="AA76">
        <v>40.571742</v>
      </c>
      <c r="AB76">
        <v>39.088106000000003</v>
      </c>
      <c r="AC76">
        <v>28.606085</v>
      </c>
      <c r="AD76">
        <v>17.946522000000002</v>
      </c>
      <c r="AE76">
        <v>48.700355999999999</v>
      </c>
      <c r="AF76">
        <v>19.386763999999999</v>
      </c>
      <c r="AG76">
        <v>41.220457000000003</v>
      </c>
      <c r="AH76">
        <v>137.94962799999999</v>
      </c>
      <c r="AI76">
        <v>32.610962999999998</v>
      </c>
      <c r="AJ76">
        <v>0</v>
      </c>
      <c r="AK76">
        <v>51.142071999999999</v>
      </c>
      <c r="AL76">
        <v>67.112471999999997</v>
      </c>
      <c r="AM76">
        <v>15.503743</v>
      </c>
      <c r="AN76">
        <v>0.57980299999999996</v>
      </c>
      <c r="AO76">
        <v>3.6790569999999998</v>
      </c>
      <c r="AP76">
        <v>5.548908</v>
      </c>
      <c r="AQ76">
        <v>61.818171999999997</v>
      </c>
      <c r="AR76">
        <v>21.254207999999998</v>
      </c>
      <c r="AS76">
        <v>18.128453</v>
      </c>
      <c r="AT76">
        <v>14.435919999999999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79.018245999999976</v>
      </c>
      <c r="BA76">
        <f t="shared" si="4"/>
        <v>2071.0137300000001</v>
      </c>
      <c r="BD76">
        <v>6.24</v>
      </c>
      <c r="BE76">
        <v>1.85</v>
      </c>
      <c r="BF76">
        <v>2.17</v>
      </c>
      <c r="BG76">
        <v>1.72</v>
      </c>
      <c r="BH76">
        <v>6.06</v>
      </c>
      <c r="BI76">
        <v>0.84</v>
      </c>
      <c r="BJ76">
        <v>0.86</v>
      </c>
      <c r="BK76">
        <v>1.89</v>
      </c>
      <c r="BL76">
        <v>0</v>
      </c>
      <c r="BM76">
        <v>0.17</v>
      </c>
      <c r="BN76">
        <v>3.39</v>
      </c>
      <c r="BO76">
        <v>1.82</v>
      </c>
      <c r="BP76">
        <v>0.25</v>
      </c>
      <c r="BQ76">
        <v>1.93</v>
      </c>
      <c r="BR76">
        <v>2.1</v>
      </c>
      <c r="BS76">
        <v>1.57</v>
      </c>
      <c r="BT76">
        <v>2.7850269999999999</v>
      </c>
      <c r="BU76">
        <v>1.2977050000000001</v>
      </c>
      <c r="BV76">
        <v>1.905467</v>
      </c>
      <c r="BW76">
        <v>1.8547899999999999</v>
      </c>
      <c r="BX76">
        <v>1.8707530000000001</v>
      </c>
      <c r="BY76">
        <v>2.5954100000000002</v>
      </c>
      <c r="BZ76">
        <v>1.283863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3.425942</v>
      </c>
      <c r="CK76">
        <v>1.78051</v>
      </c>
      <c r="CL76">
        <v>1.289131</v>
      </c>
      <c r="CM76">
        <v>3.4033090000000001</v>
      </c>
      <c r="CN76">
        <v>3.425942</v>
      </c>
      <c r="CO76">
        <v>4.1526560000000003</v>
      </c>
      <c r="CP76">
        <v>4.1165589999999996</v>
      </c>
      <c r="CQ76">
        <v>3.425942</v>
      </c>
      <c r="CR76">
        <v>0.31178099999999997</v>
      </c>
      <c r="CS76">
        <v>2.164676</v>
      </c>
      <c r="CT76">
        <v>0.94153799999999999</v>
      </c>
      <c r="CU76">
        <v>1.067331</v>
      </c>
      <c r="CV76">
        <v>0.74620799999999998</v>
      </c>
      <c r="CW76">
        <v>2.3137059999999998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79.018245999999976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330.52815500000003</v>
      </c>
      <c r="L77">
        <v>0</v>
      </c>
      <c r="M77">
        <v>45.430869999999999</v>
      </c>
      <c r="N77">
        <v>116.14370599999999</v>
      </c>
      <c r="O77">
        <v>121.747843</v>
      </c>
      <c r="P77">
        <v>120.890046</v>
      </c>
      <c r="Q77">
        <v>0</v>
      </c>
      <c r="R77">
        <v>20.399515000000001</v>
      </c>
      <c r="S77">
        <v>25.388574999999999</v>
      </c>
      <c r="T77">
        <v>0</v>
      </c>
      <c r="U77">
        <v>335.92333500000001</v>
      </c>
      <c r="V77">
        <v>11.225536</v>
      </c>
      <c r="W77">
        <v>44.663753999999997</v>
      </c>
      <c r="X77">
        <v>141.753342</v>
      </c>
      <c r="Y77">
        <v>0</v>
      </c>
      <c r="Z77">
        <v>12.617376</v>
      </c>
      <c r="AA77">
        <v>40.571742</v>
      </c>
      <c r="AB77">
        <v>39.088106000000003</v>
      </c>
      <c r="AC77">
        <v>28.606085</v>
      </c>
      <c r="AD77">
        <v>17.946522000000002</v>
      </c>
      <c r="AE77">
        <v>48.700355999999999</v>
      </c>
      <c r="AF77">
        <v>19.386763999999999</v>
      </c>
      <c r="AG77">
        <v>41.220457000000003</v>
      </c>
      <c r="AH77">
        <v>137.94962799999999</v>
      </c>
      <c r="AI77">
        <v>32.610962999999998</v>
      </c>
      <c r="AJ77">
        <v>0</v>
      </c>
      <c r="AK77">
        <v>51.142071999999999</v>
      </c>
      <c r="AL77">
        <v>67.112471999999997</v>
      </c>
      <c r="AM77">
        <v>15.503743</v>
      </c>
      <c r="AN77">
        <v>0.57980299999999996</v>
      </c>
      <c r="AO77">
        <v>3.6790569999999998</v>
      </c>
      <c r="AP77">
        <v>5.548908</v>
      </c>
      <c r="AQ77">
        <v>61.818171999999997</v>
      </c>
      <c r="AR77">
        <v>21.254207999999998</v>
      </c>
      <c r="AS77">
        <v>18.128453</v>
      </c>
      <c r="AT77">
        <v>14.435919999999999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79.018245999999976</v>
      </c>
      <c r="BA77">
        <f t="shared" si="4"/>
        <v>2071.0137300000001</v>
      </c>
      <c r="BD77">
        <v>6.24</v>
      </c>
      <c r="BE77">
        <v>1.85</v>
      </c>
      <c r="BF77">
        <v>2.17</v>
      </c>
      <c r="BG77">
        <v>1.72</v>
      </c>
      <c r="BH77">
        <v>6.06</v>
      </c>
      <c r="BI77">
        <v>0.84</v>
      </c>
      <c r="BJ77">
        <v>0.86</v>
      </c>
      <c r="BK77">
        <v>1.89</v>
      </c>
      <c r="BL77">
        <v>0</v>
      </c>
      <c r="BM77">
        <v>0.17</v>
      </c>
      <c r="BN77">
        <v>3.39</v>
      </c>
      <c r="BO77">
        <v>1.82</v>
      </c>
      <c r="BP77">
        <v>0.25</v>
      </c>
      <c r="BQ77">
        <v>1.93</v>
      </c>
      <c r="BR77">
        <v>2.1</v>
      </c>
      <c r="BS77">
        <v>1.57</v>
      </c>
      <c r="BT77">
        <v>2.7850269999999999</v>
      </c>
      <c r="BU77">
        <v>1.2977050000000001</v>
      </c>
      <c r="BV77">
        <v>1.905467</v>
      </c>
      <c r="BW77">
        <v>1.8547899999999999</v>
      </c>
      <c r="BX77">
        <v>1.8707530000000001</v>
      </c>
      <c r="BY77">
        <v>2.5954100000000002</v>
      </c>
      <c r="BZ77">
        <v>1.283863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3.425942</v>
      </c>
      <c r="CK77">
        <v>1.78051</v>
      </c>
      <c r="CL77">
        <v>1.289131</v>
      </c>
      <c r="CM77">
        <v>3.4033090000000001</v>
      </c>
      <c r="CN77">
        <v>3.425942</v>
      </c>
      <c r="CO77">
        <v>4.1526560000000003</v>
      </c>
      <c r="CP77">
        <v>4.1165589999999996</v>
      </c>
      <c r="CQ77">
        <v>3.425942</v>
      </c>
      <c r="CR77">
        <v>0.31178099999999997</v>
      </c>
      <c r="CS77">
        <v>2.164676</v>
      </c>
      <c r="CT77">
        <v>0.94153799999999999</v>
      </c>
      <c r="CU77">
        <v>1.067331</v>
      </c>
      <c r="CV77">
        <v>0.74620799999999998</v>
      </c>
      <c r="CW77">
        <v>2.3137059999999998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79.018245999999976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330.52815500000003</v>
      </c>
      <c r="L78">
        <v>0</v>
      </c>
      <c r="M78">
        <v>45.430869999999999</v>
      </c>
      <c r="N78">
        <v>116.14370599999999</v>
      </c>
      <c r="O78">
        <v>121.747843</v>
      </c>
      <c r="P78">
        <v>120.890046</v>
      </c>
      <c r="Q78">
        <v>0</v>
      </c>
      <c r="R78">
        <v>20.399515000000001</v>
      </c>
      <c r="S78">
        <v>25.388574999999999</v>
      </c>
      <c r="T78">
        <v>0</v>
      </c>
      <c r="U78">
        <v>335.92333500000001</v>
      </c>
      <c r="V78">
        <v>11.225536</v>
      </c>
      <c r="W78">
        <v>44.663753999999997</v>
      </c>
      <c r="X78">
        <v>141.753342</v>
      </c>
      <c r="Y78">
        <v>0</v>
      </c>
      <c r="Z78">
        <v>12.617376</v>
      </c>
      <c r="AA78">
        <v>40.571742</v>
      </c>
      <c r="AB78">
        <v>39.088106000000003</v>
      </c>
      <c r="AC78">
        <v>28.606085</v>
      </c>
      <c r="AD78">
        <v>17.946522000000002</v>
      </c>
      <c r="AE78">
        <v>48.700355999999999</v>
      </c>
      <c r="AF78">
        <v>19.386763999999999</v>
      </c>
      <c r="AG78">
        <v>41.220457000000003</v>
      </c>
      <c r="AH78">
        <v>137.94962799999999</v>
      </c>
      <c r="AI78">
        <v>16.305481</v>
      </c>
      <c r="AJ78">
        <v>0</v>
      </c>
      <c r="AK78">
        <v>51.142071999999999</v>
      </c>
      <c r="AL78">
        <v>67.112471999999997</v>
      </c>
      <c r="AM78">
        <v>15.503743</v>
      </c>
      <c r="AN78">
        <v>0.57980299999999996</v>
      </c>
      <c r="AO78">
        <v>3.6790569999999998</v>
      </c>
      <c r="AP78">
        <v>5.548908</v>
      </c>
      <c r="AQ78">
        <v>61.818171999999997</v>
      </c>
      <c r="AR78">
        <v>21.254207999999998</v>
      </c>
      <c r="AS78">
        <v>18.128453</v>
      </c>
      <c r="AT78">
        <v>14.435919999999999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79.018245999999976</v>
      </c>
      <c r="BA78">
        <f t="shared" si="4"/>
        <v>2054.7082479999999</v>
      </c>
      <c r="BD78">
        <v>6.24</v>
      </c>
      <c r="BE78">
        <v>1.85</v>
      </c>
      <c r="BF78">
        <v>2.17</v>
      </c>
      <c r="BG78">
        <v>1.72</v>
      </c>
      <c r="BH78">
        <v>6.06</v>
      </c>
      <c r="BI78">
        <v>0.84</v>
      </c>
      <c r="BJ78">
        <v>0.86</v>
      </c>
      <c r="BK78">
        <v>1.89</v>
      </c>
      <c r="BL78">
        <v>0</v>
      </c>
      <c r="BM78">
        <v>0.17</v>
      </c>
      <c r="BN78">
        <v>3.39</v>
      </c>
      <c r="BO78">
        <v>1.82</v>
      </c>
      <c r="BP78">
        <v>0.25</v>
      </c>
      <c r="BQ78">
        <v>1.93</v>
      </c>
      <c r="BR78">
        <v>2.1</v>
      </c>
      <c r="BS78">
        <v>1.57</v>
      </c>
      <c r="BT78">
        <v>2.7850269999999999</v>
      </c>
      <c r="BU78">
        <v>1.2977050000000001</v>
      </c>
      <c r="BV78">
        <v>1.905467</v>
      </c>
      <c r="BW78">
        <v>1.8547899999999999</v>
      </c>
      <c r="BX78">
        <v>1.8707530000000001</v>
      </c>
      <c r="BY78">
        <v>2.5954100000000002</v>
      </c>
      <c r="BZ78">
        <v>1.283863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3.425942</v>
      </c>
      <c r="CK78">
        <v>1.78051</v>
      </c>
      <c r="CL78">
        <v>1.289131</v>
      </c>
      <c r="CM78">
        <v>3.4033090000000001</v>
      </c>
      <c r="CN78">
        <v>3.425942</v>
      </c>
      <c r="CO78">
        <v>4.1526560000000003</v>
      </c>
      <c r="CP78">
        <v>4.1165589999999996</v>
      </c>
      <c r="CQ78">
        <v>3.425942</v>
      </c>
      <c r="CR78">
        <v>0.31178099999999997</v>
      </c>
      <c r="CS78">
        <v>2.164676</v>
      </c>
      <c r="CT78">
        <v>0.94153799999999999</v>
      </c>
      <c r="CU78">
        <v>1.067331</v>
      </c>
      <c r="CV78">
        <v>0.74620799999999998</v>
      </c>
      <c r="CW78">
        <v>2.3137059999999998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79.018245999999976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330.52815500000003</v>
      </c>
      <c r="L79">
        <v>0</v>
      </c>
      <c r="M79">
        <v>45.430869999999999</v>
      </c>
      <c r="N79">
        <v>116.14370599999999</v>
      </c>
      <c r="O79">
        <v>121.747843</v>
      </c>
      <c r="P79">
        <v>120.890046</v>
      </c>
      <c r="Q79">
        <v>0</v>
      </c>
      <c r="R79">
        <v>20.399515000000001</v>
      </c>
      <c r="S79">
        <v>25.388574999999999</v>
      </c>
      <c r="T79">
        <v>0</v>
      </c>
      <c r="U79">
        <v>335.92333500000001</v>
      </c>
      <c r="V79">
        <v>11.225536</v>
      </c>
      <c r="W79">
        <v>44.663753999999997</v>
      </c>
      <c r="X79">
        <v>141.753342</v>
      </c>
      <c r="Y79">
        <v>0</v>
      </c>
      <c r="Z79">
        <v>12.617376</v>
      </c>
      <c r="AA79">
        <v>40.571742</v>
      </c>
      <c r="AB79">
        <v>39.088106000000003</v>
      </c>
      <c r="AC79">
        <v>28.606085</v>
      </c>
      <c r="AD79">
        <v>17.946522000000002</v>
      </c>
      <c r="AE79">
        <v>48.700355999999999</v>
      </c>
      <c r="AF79">
        <v>19.386763999999999</v>
      </c>
      <c r="AG79">
        <v>41.220457000000003</v>
      </c>
      <c r="AH79">
        <v>137.94962799999999</v>
      </c>
      <c r="AI79">
        <v>3.7628029999999999</v>
      </c>
      <c r="AJ79">
        <v>0</v>
      </c>
      <c r="AK79">
        <v>51.142071999999999</v>
      </c>
      <c r="AL79">
        <v>67.112471999999997</v>
      </c>
      <c r="AM79">
        <v>15.503743</v>
      </c>
      <c r="AN79">
        <v>0.57980299999999996</v>
      </c>
      <c r="AO79">
        <v>3.6790569999999998</v>
      </c>
      <c r="AP79">
        <v>5.548908</v>
      </c>
      <c r="AQ79">
        <v>61.818171999999997</v>
      </c>
      <c r="AR79">
        <v>21.254207999999998</v>
      </c>
      <c r="AS79">
        <v>15.279696</v>
      </c>
      <c r="AT79">
        <v>14.435919999999999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79.058245999999983</v>
      </c>
      <c r="BA79">
        <f t="shared" si="4"/>
        <v>2039.3568130000001</v>
      </c>
      <c r="BD79">
        <v>6.24</v>
      </c>
      <c r="BE79">
        <v>1.85</v>
      </c>
      <c r="BF79">
        <v>2.17</v>
      </c>
      <c r="BG79">
        <v>1.72</v>
      </c>
      <c r="BH79">
        <v>6.06</v>
      </c>
      <c r="BI79">
        <v>0.84</v>
      </c>
      <c r="BJ79">
        <v>0.9</v>
      </c>
      <c r="BK79">
        <v>1.89</v>
      </c>
      <c r="BL79">
        <v>0</v>
      </c>
      <c r="BM79">
        <v>0.17</v>
      </c>
      <c r="BN79">
        <v>3.39</v>
      </c>
      <c r="BO79">
        <v>1.82</v>
      </c>
      <c r="BP79">
        <v>0.25</v>
      </c>
      <c r="BQ79">
        <v>1.93</v>
      </c>
      <c r="BR79">
        <v>2.1</v>
      </c>
      <c r="BS79">
        <v>1.57</v>
      </c>
      <c r="BT79">
        <v>2.7850269999999999</v>
      </c>
      <c r="BU79">
        <v>1.2977050000000001</v>
      </c>
      <c r="BV79">
        <v>1.905467</v>
      </c>
      <c r="BW79">
        <v>1.8547899999999999</v>
      </c>
      <c r="BX79">
        <v>1.8707530000000001</v>
      </c>
      <c r="BY79">
        <v>2.5954100000000002</v>
      </c>
      <c r="BZ79">
        <v>1.283863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3.425942</v>
      </c>
      <c r="CK79">
        <v>1.78051</v>
      </c>
      <c r="CL79">
        <v>1.289131</v>
      </c>
      <c r="CM79">
        <v>3.4033090000000001</v>
      </c>
      <c r="CN79">
        <v>3.425942</v>
      </c>
      <c r="CO79">
        <v>4.1526560000000003</v>
      </c>
      <c r="CP79">
        <v>4.1165589999999996</v>
      </c>
      <c r="CQ79">
        <v>3.425942</v>
      </c>
      <c r="CR79">
        <v>0.31178099999999997</v>
      </c>
      <c r="CS79">
        <v>2.164676</v>
      </c>
      <c r="CT79">
        <v>0.94153799999999999</v>
      </c>
      <c r="CU79">
        <v>1.067331</v>
      </c>
      <c r="CV79">
        <v>0.74620799999999998</v>
      </c>
      <c r="CW79">
        <v>2.3137059999999998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79.058245999999983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330.52815500000003</v>
      </c>
      <c r="L80">
        <v>0</v>
      </c>
      <c r="M80">
        <v>45.430869999999999</v>
      </c>
      <c r="N80">
        <v>116.14370599999999</v>
      </c>
      <c r="O80">
        <v>121.747843</v>
      </c>
      <c r="P80">
        <v>120.890046</v>
      </c>
      <c r="Q80">
        <v>0</v>
      </c>
      <c r="R80">
        <v>20.399515000000001</v>
      </c>
      <c r="S80">
        <v>25.388574999999999</v>
      </c>
      <c r="T80">
        <v>0</v>
      </c>
      <c r="U80">
        <v>335.92333500000001</v>
      </c>
      <c r="V80">
        <v>11.225536</v>
      </c>
      <c r="W80">
        <v>44.663753999999997</v>
      </c>
      <c r="X80">
        <v>141.753342</v>
      </c>
      <c r="Y80">
        <v>0</v>
      </c>
      <c r="Z80">
        <v>12.617376</v>
      </c>
      <c r="AA80">
        <v>40.571742</v>
      </c>
      <c r="AB80">
        <v>39.088106000000003</v>
      </c>
      <c r="AC80">
        <v>28.606085</v>
      </c>
      <c r="AD80">
        <v>17.946522000000002</v>
      </c>
      <c r="AE80">
        <v>48.700355999999999</v>
      </c>
      <c r="AF80">
        <v>19.386763999999999</v>
      </c>
      <c r="AG80">
        <v>41.220457000000003</v>
      </c>
      <c r="AH80">
        <v>137.94962799999999</v>
      </c>
      <c r="AI80">
        <v>0</v>
      </c>
      <c r="AJ80">
        <v>0</v>
      </c>
      <c r="AK80">
        <v>51.142071999999999</v>
      </c>
      <c r="AL80">
        <v>67.112471999999997</v>
      </c>
      <c r="AM80">
        <v>15.503743</v>
      </c>
      <c r="AN80">
        <v>0.57980299999999996</v>
      </c>
      <c r="AO80">
        <v>3.6790569999999998</v>
      </c>
      <c r="AP80">
        <v>5.548908</v>
      </c>
      <c r="AQ80">
        <v>61.818171999999997</v>
      </c>
      <c r="AR80">
        <v>21.254207999999998</v>
      </c>
      <c r="AS80">
        <v>15.279696</v>
      </c>
      <c r="AT80">
        <v>14.435919999999999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79.058245999999983</v>
      </c>
      <c r="BA80">
        <f t="shared" si="4"/>
        <v>2035.59401</v>
      </c>
      <c r="BD80">
        <v>6.24</v>
      </c>
      <c r="BE80">
        <v>1.85</v>
      </c>
      <c r="BF80">
        <v>2.17</v>
      </c>
      <c r="BG80">
        <v>1.72</v>
      </c>
      <c r="BH80">
        <v>6.06</v>
      </c>
      <c r="BI80">
        <v>0.84</v>
      </c>
      <c r="BJ80">
        <v>0.9</v>
      </c>
      <c r="BK80">
        <v>1.89</v>
      </c>
      <c r="BL80">
        <v>0</v>
      </c>
      <c r="BM80">
        <v>0.17</v>
      </c>
      <c r="BN80">
        <v>3.39</v>
      </c>
      <c r="BO80">
        <v>1.82</v>
      </c>
      <c r="BP80">
        <v>0.25</v>
      </c>
      <c r="BQ80">
        <v>1.93</v>
      </c>
      <c r="BR80">
        <v>2.1</v>
      </c>
      <c r="BS80">
        <v>1.57</v>
      </c>
      <c r="BT80">
        <v>2.7850269999999999</v>
      </c>
      <c r="BU80">
        <v>1.2977050000000001</v>
      </c>
      <c r="BV80">
        <v>1.905467</v>
      </c>
      <c r="BW80">
        <v>1.8547899999999999</v>
      </c>
      <c r="BX80">
        <v>1.8707530000000001</v>
      </c>
      <c r="BY80">
        <v>2.5954100000000002</v>
      </c>
      <c r="BZ80">
        <v>1.283863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3.425942</v>
      </c>
      <c r="CK80">
        <v>1.78051</v>
      </c>
      <c r="CL80">
        <v>1.289131</v>
      </c>
      <c r="CM80">
        <v>3.4033090000000001</v>
      </c>
      <c r="CN80">
        <v>3.425942</v>
      </c>
      <c r="CO80">
        <v>4.1526560000000003</v>
      </c>
      <c r="CP80">
        <v>4.1165589999999996</v>
      </c>
      <c r="CQ80">
        <v>3.425942</v>
      </c>
      <c r="CR80">
        <v>0.31178099999999997</v>
      </c>
      <c r="CS80">
        <v>2.164676</v>
      </c>
      <c r="CT80">
        <v>0.94153799999999999</v>
      </c>
      <c r="CU80">
        <v>1.067331</v>
      </c>
      <c r="CV80">
        <v>0.74620799999999998</v>
      </c>
      <c r="CW80">
        <v>2.3137059999999998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79.058245999999983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330.52815500000003</v>
      </c>
      <c r="L81">
        <v>0</v>
      </c>
      <c r="M81">
        <v>45.430869999999999</v>
      </c>
      <c r="N81">
        <v>116.14370599999999</v>
      </c>
      <c r="O81">
        <v>121.747843</v>
      </c>
      <c r="P81">
        <v>120.890046</v>
      </c>
      <c r="Q81">
        <v>0</v>
      </c>
      <c r="R81">
        <v>20.399515000000001</v>
      </c>
      <c r="S81">
        <v>25.388574999999999</v>
      </c>
      <c r="T81">
        <v>0</v>
      </c>
      <c r="U81">
        <v>335.92333500000001</v>
      </c>
      <c r="V81">
        <v>11.748004999999999</v>
      </c>
      <c r="W81">
        <v>44.663753999999997</v>
      </c>
      <c r="X81">
        <v>141.753342</v>
      </c>
      <c r="Y81">
        <v>0</v>
      </c>
      <c r="Z81">
        <v>12.617376</v>
      </c>
      <c r="AA81">
        <v>40.571742</v>
      </c>
      <c r="AB81">
        <v>39.088106000000003</v>
      </c>
      <c r="AC81">
        <v>28.606085</v>
      </c>
      <c r="AD81">
        <v>17.946522000000002</v>
      </c>
      <c r="AE81">
        <v>48.700355999999999</v>
      </c>
      <c r="AF81">
        <v>19.386763999999999</v>
      </c>
      <c r="AG81">
        <v>41.220457000000003</v>
      </c>
      <c r="AH81">
        <v>137.94962799999999</v>
      </c>
      <c r="AI81">
        <v>0</v>
      </c>
      <c r="AJ81">
        <v>0</v>
      </c>
      <c r="AK81">
        <v>51.142071999999999</v>
      </c>
      <c r="AL81">
        <v>67.112471999999997</v>
      </c>
      <c r="AM81">
        <v>15.503743</v>
      </c>
      <c r="AN81">
        <v>0.57980299999999996</v>
      </c>
      <c r="AO81">
        <v>4.2450659999999996</v>
      </c>
      <c r="AP81">
        <v>5.548908</v>
      </c>
      <c r="AQ81">
        <v>61.818171999999997</v>
      </c>
      <c r="AR81">
        <v>21.254207999999998</v>
      </c>
      <c r="AS81">
        <v>15.279696</v>
      </c>
      <c r="AT81">
        <v>14.435919999999999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79.058245999999983</v>
      </c>
      <c r="BA81">
        <f t="shared" si="4"/>
        <v>2036.6824879999999</v>
      </c>
      <c r="BD81">
        <v>6.24</v>
      </c>
      <c r="BE81">
        <v>1.85</v>
      </c>
      <c r="BF81">
        <v>2.17</v>
      </c>
      <c r="BG81">
        <v>1.72</v>
      </c>
      <c r="BH81">
        <v>6.06</v>
      </c>
      <c r="BI81">
        <v>0.84</v>
      </c>
      <c r="BJ81">
        <v>0.9</v>
      </c>
      <c r="BK81">
        <v>1.89</v>
      </c>
      <c r="BL81">
        <v>0</v>
      </c>
      <c r="BM81">
        <v>0.17</v>
      </c>
      <c r="BN81">
        <v>3.39</v>
      </c>
      <c r="BO81">
        <v>1.82</v>
      </c>
      <c r="BP81">
        <v>0.25</v>
      </c>
      <c r="BQ81">
        <v>1.93</v>
      </c>
      <c r="BR81">
        <v>2.1</v>
      </c>
      <c r="BS81">
        <v>1.57</v>
      </c>
      <c r="BT81">
        <v>2.7850269999999999</v>
      </c>
      <c r="BU81">
        <v>1.2977050000000001</v>
      </c>
      <c r="BV81">
        <v>1.905467</v>
      </c>
      <c r="BW81">
        <v>1.8547899999999999</v>
      </c>
      <c r="BX81">
        <v>1.8707530000000001</v>
      </c>
      <c r="BY81">
        <v>2.5954100000000002</v>
      </c>
      <c r="BZ81">
        <v>1.283863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3.425942</v>
      </c>
      <c r="CK81">
        <v>1.78051</v>
      </c>
      <c r="CL81">
        <v>1.289131</v>
      </c>
      <c r="CM81">
        <v>3.4033090000000001</v>
      </c>
      <c r="CN81">
        <v>3.425942</v>
      </c>
      <c r="CO81">
        <v>4.1526560000000003</v>
      </c>
      <c r="CP81">
        <v>4.1165589999999996</v>
      </c>
      <c r="CQ81">
        <v>3.425942</v>
      </c>
      <c r="CR81">
        <v>0.31178099999999997</v>
      </c>
      <c r="CS81">
        <v>2.164676</v>
      </c>
      <c r="CT81">
        <v>0.94153799999999999</v>
      </c>
      <c r="CU81">
        <v>1.067331</v>
      </c>
      <c r="CV81">
        <v>0.74620799999999998</v>
      </c>
      <c r="CW81">
        <v>2.3137059999999998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79.058245999999983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290.52596399999999</v>
      </c>
      <c r="L82">
        <v>0</v>
      </c>
      <c r="M82">
        <v>45.430869999999999</v>
      </c>
      <c r="N82">
        <v>116.14370599999999</v>
      </c>
      <c r="O82">
        <v>121.747843</v>
      </c>
      <c r="P82">
        <v>120.890046</v>
      </c>
      <c r="Q82">
        <v>0</v>
      </c>
      <c r="R82">
        <v>20.399515000000001</v>
      </c>
      <c r="S82">
        <v>25.388574999999999</v>
      </c>
      <c r="T82">
        <v>0</v>
      </c>
      <c r="U82">
        <v>335.92333500000001</v>
      </c>
      <c r="V82">
        <v>11.748004999999999</v>
      </c>
      <c r="W82">
        <v>44.663753999999997</v>
      </c>
      <c r="X82">
        <v>141.753342</v>
      </c>
      <c r="Y82">
        <v>0</v>
      </c>
      <c r="Z82">
        <v>12.617376</v>
      </c>
      <c r="AA82">
        <v>40.571742</v>
      </c>
      <c r="AB82">
        <v>39.088106000000003</v>
      </c>
      <c r="AC82">
        <v>28.606085</v>
      </c>
      <c r="AD82">
        <v>17.946522000000002</v>
      </c>
      <c r="AE82">
        <v>48.700355999999999</v>
      </c>
      <c r="AF82">
        <v>8.7240439999999992</v>
      </c>
      <c r="AG82">
        <v>41.220457000000003</v>
      </c>
      <c r="AH82">
        <v>137.94962799999999</v>
      </c>
      <c r="AI82">
        <v>0</v>
      </c>
      <c r="AJ82">
        <v>0</v>
      </c>
      <c r="AK82">
        <v>51.142071999999999</v>
      </c>
      <c r="AL82">
        <v>22.370823999999999</v>
      </c>
      <c r="AM82">
        <v>15.503743</v>
      </c>
      <c r="AN82">
        <v>0.57980299999999996</v>
      </c>
      <c r="AO82">
        <v>4.2450659999999996</v>
      </c>
      <c r="AP82">
        <v>5.548908</v>
      </c>
      <c r="AQ82">
        <v>46.30106</v>
      </c>
      <c r="AR82">
        <v>21.254207999999998</v>
      </c>
      <c r="AS82">
        <v>15.279696</v>
      </c>
      <c r="AT82">
        <v>14.435919999999999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78.744399999999985</v>
      </c>
      <c r="BA82">
        <f t="shared" si="4"/>
        <v>1925.4449709999999</v>
      </c>
      <c r="BD82">
        <v>6.24</v>
      </c>
      <c r="BE82">
        <v>1.85</v>
      </c>
      <c r="BF82">
        <v>2.17</v>
      </c>
      <c r="BG82">
        <v>1.72</v>
      </c>
      <c r="BH82">
        <v>6.06</v>
      </c>
      <c r="BI82">
        <v>0.84</v>
      </c>
      <c r="BJ82">
        <v>0.9</v>
      </c>
      <c r="BK82">
        <v>1.89</v>
      </c>
      <c r="BL82">
        <v>0</v>
      </c>
      <c r="BM82">
        <v>0.17</v>
      </c>
      <c r="BN82">
        <v>3.39</v>
      </c>
      <c r="BO82">
        <v>1.82</v>
      </c>
      <c r="BP82">
        <v>0.25</v>
      </c>
      <c r="BQ82">
        <v>1.93</v>
      </c>
      <c r="BR82">
        <v>2.1</v>
      </c>
      <c r="BS82">
        <v>1.57</v>
      </c>
      <c r="BT82">
        <v>2.7850269999999999</v>
      </c>
      <c r="BU82">
        <v>1.2977050000000001</v>
      </c>
      <c r="BV82">
        <v>1.905467</v>
      </c>
      <c r="BW82">
        <v>1.8547899999999999</v>
      </c>
      <c r="BX82">
        <v>1.8707530000000001</v>
      </c>
      <c r="BY82">
        <v>2.5954100000000002</v>
      </c>
      <c r="BZ82">
        <v>1.283863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3.425942</v>
      </c>
      <c r="CK82">
        <v>1.78051</v>
      </c>
      <c r="CL82">
        <v>1.289131</v>
      </c>
      <c r="CM82">
        <v>3.4033090000000001</v>
      </c>
      <c r="CN82">
        <v>3.425942</v>
      </c>
      <c r="CO82">
        <v>4.1526560000000003</v>
      </c>
      <c r="CP82">
        <v>4.1165589999999996</v>
      </c>
      <c r="CQ82">
        <v>3.425942</v>
      </c>
      <c r="CR82">
        <v>0.31178099999999997</v>
      </c>
      <c r="CS82">
        <v>2.164676</v>
      </c>
      <c r="CT82">
        <v>0.62769200000000003</v>
      </c>
      <c r="CU82">
        <v>1.067331</v>
      </c>
      <c r="CV82">
        <v>0.74620799999999998</v>
      </c>
      <c r="CW82">
        <v>2.3137059999999998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78.744399999999985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290.52596399999999</v>
      </c>
      <c r="L83">
        <v>0</v>
      </c>
      <c r="M83">
        <v>45.430869999999999</v>
      </c>
      <c r="N83">
        <v>116.14370599999999</v>
      </c>
      <c r="O83">
        <v>121.747843</v>
      </c>
      <c r="P83">
        <v>120.890046</v>
      </c>
      <c r="Q83">
        <v>0</v>
      </c>
      <c r="R83">
        <v>18.172637000000002</v>
      </c>
      <c r="S83">
        <v>20.915469000000002</v>
      </c>
      <c r="T83">
        <v>0</v>
      </c>
      <c r="U83">
        <v>335.92333500000001</v>
      </c>
      <c r="V83">
        <v>11.759715999999999</v>
      </c>
      <c r="W83">
        <v>44.663753999999997</v>
      </c>
      <c r="X83">
        <v>141.753342</v>
      </c>
      <c r="Y83">
        <v>0</v>
      </c>
      <c r="Z83">
        <v>6.247274</v>
      </c>
      <c r="AA83">
        <v>27.072161999999999</v>
      </c>
      <c r="AB83">
        <v>39.088106000000003</v>
      </c>
      <c r="AC83">
        <v>28.606085</v>
      </c>
      <c r="AD83">
        <v>17.946522000000002</v>
      </c>
      <c r="AE83">
        <v>48.700355999999999</v>
      </c>
      <c r="AF83">
        <v>8.7240439999999992</v>
      </c>
      <c r="AG83">
        <v>41.220457000000003</v>
      </c>
      <c r="AH83">
        <v>137.94962799999999</v>
      </c>
      <c r="AI83">
        <v>0</v>
      </c>
      <c r="AJ83">
        <v>0</v>
      </c>
      <c r="AK83">
        <v>51.142071999999999</v>
      </c>
      <c r="AL83">
        <v>11.185411999999999</v>
      </c>
      <c r="AM83">
        <v>15.503743</v>
      </c>
      <c r="AN83">
        <v>0</v>
      </c>
      <c r="AO83">
        <v>4.2450659999999996</v>
      </c>
      <c r="AP83">
        <v>6.1654530000000003</v>
      </c>
      <c r="AQ83">
        <v>30.03312</v>
      </c>
      <c r="AR83">
        <v>21.254207999999998</v>
      </c>
      <c r="AS83">
        <v>15.279696</v>
      </c>
      <c r="AT83">
        <v>14.435919999999999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78.428589999999986</v>
      </c>
      <c r="BA83">
        <f t="shared" si="4"/>
        <v>1871.1545960000001</v>
      </c>
      <c r="BD83">
        <v>6.24</v>
      </c>
      <c r="BE83">
        <v>1.85</v>
      </c>
      <c r="BF83">
        <v>2.17</v>
      </c>
      <c r="BG83">
        <v>1.72</v>
      </c>
      <c r="BH83">
        <v>6.06</v>
      </c>
      <c r="BI83">
        <v>0.84</v>
      </c>
      <c r="BJ83">
        <v>0.9</v>
      </c>
      <c r="BK83">
        <v>1.89</v>
      </c>
      <c r="BL83">
        <v>0</v>
      </c>
      <c r="BM83">
        <v>0.17</v>
      </c>
      <c r="BN83">
        <v>3.39</v>
      </c>
      <c r="BO83">
        <v>1.82</v>
      </c>
      <c r="BP83">
        <v>0.25</v>
      </c>
      <c r="BQ83">
        <v>1.93</v>
      </c>
      <c r="BR83">
        <v>2.1</v>
      </c>
      <c r="BS83">
        <v>1.57</v>
      </c>
      <c r="BT83">
        <v>2.7850269999999999</v>
      </c>
      <c r="BU83">
        <v>1.2977050000000001</v>
      </c>
      <c r="BV83">
        <v>1.905467</v>
      </c>
      <c r="BW83">
        <v>1.8547899999999999</v>
      </c>
      <c r="BX83">
        <v>1.8707530000000001</v>
      </c>
      <c r="BY83">
        <v>2.5954100000000002</v>
      </c>
      <c r="BZ83">
        <v>1.283863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3.425942</v>
      </c>
      <c r="CK83">
        <v>1.78051</v>
      </c>
      <c r="CL83">
        <v>1.289131</v>
      </c>
      <c r="CM83">
        <v>3.4033090000000001</v>
      </c>
      <c r="CN83">
        <v>3.425942</v>
      </c>
      <c r="CO83">
        <v>4.1526560000000003</v>
      </c>
      <c r="CP83">
        <v>4.1165589999999996</v>
      </c>
      <c r="CQ83">
        <v>3.425942</v>
      </c>
      <c r="CR83">
        <v>0.31178099999999997</v>
      </c>
      <c r="CS83">
        <v>2.164676</v>
      </c>
      <c r="CT83">
        <v>0.31188199999999999</v>
      </c>
      <c r="CU83">
        <v>1.067331</v>
      </c>
      <c r="CV83">
        <v>0.74620799999999998</v>
      </c>
      <c r="CW83">
        <v>2.3137059999999998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78.428589999999986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290.52596399999999</v>
      </c>
      <c r="L84">
        <v>0</v>
      </c>
      <c r="M84">
        <v>45.430869999999999</v>
      </c>
      <c r="N84">
        <v>116.14370599999999</v>
      </c>
      <c r="O84">
        <v>121.747843</v>
      </c>
      <c r="P84">
        <v>120.890046</v>
      </c>
      <c r="Q84">
        <v>0</v>
      </c>
      <c r="R84">
        <v>18.172637000000002</v>
      </c>
      <c r="S84">
        <v>20.915469000000002</v>
      </c>
      <c r="T84">
        <v>0</v>
      </c>
      <c r="U84">
        <v>335.92333500000001</v>
      </c>
      <c r="V84">
        <v>11.759715999999999</v>
      </c>
      <c r="W84">
        <v>44.663753999999997</v>
      </c>
      <c r="X84">
        <v>141.753342</v>
      </c>
      <c r="Y84">
        <v>0</v>
      </c>
      <c r="Z84">
        <v>6.247274</v>
      </c>
      <c r="AA84">
        <v>26.996117000000002</v>
      </c>
      <c r="AB84">
        <v>39.088106000000003</v>
      </c>
      <c r="AC84">
        <v>19.070723000000001</v>
      </c>
      <c r="AD84">
        <v>17.946522000000002</v>
      </c>
      <c r="AE84">
        <v>48.700355999999999</v>
      </c>
      <c r="AF84">
        <v>8.7240439999999992</v>
      </c>
      <c r="AG84">
        <v>41.220457000000003</v>
      </c>
      <c r="AH84">
        <v>114.95802399999999</v>
      </c>
      <c r="AI84">
        <v>0</v>
      </c>
      <c r="AJ84">
        <v>0</v>
      </c>
      <c r="AK84">
        <v>51.142071999999999</v>
      </c>
      <c r="AL84">
        <v>11.185411999999999</v>
      </c>
      <c r="AM84">
        <v>10.241294</v>
      </c>
      <c r="AN84">
        <v>0</v>
      </c>
      <c r="AO84">
        <v>4.2450659999999996</v>
      </c>
      <c r="AP84">
        <v>6.1654530000000003</v>
      </c>
      <c r="AQ84">
        <v>15.01656</v>
      </c>
      <c r="AR84">
        <v>21.254207999999998</v>
      </c>
      <c r="AS84">
        <v>15.279696</v>
      </c>
      <c r="AT84">
        <v>14.435919999999999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77.725507000000007</v>
      </c>
      <c r="BA84">
        <f t="shared" si="4"/>
        <v>1817.5694930000002</v>
      </c>
      <c r="BD84">
        <v>6.24</v>
      </c>
      <c r="BE84">
        <v>1.85</v>
      </c>
      <c r="BF84">
        <v>2.17</v>
      </c>
      <c r="BG84">
        <v>1.72</v>
      </c>
      <c r="BH84">
        <v>6.06</v>
      </c>
      <c r="BI84">
        <v>0.84</v>
      </c>
      <c r="BJ84">
        <v>0.9</v>
      </c>
      <c r="BK84">
        <v>1.89</v>
      </c>
      <c r="BL84">
        <v>0</v>
      </c>
      <c r="BM84">
        <v>0.17</v>
      </c>
      <c r="BN84">
        <v>3.39</v>
      </c>
      <c r="BO84">
        <v>1.82</v>
      </c>
      <c r="BP84">
        <v>0.25</v>
      </c>
      <c r="BQ84">
        <v>1.93</v>
      </c>
      <c r="BR84">
        <v>2.1</v>
      </c>
      <c r="BS84">
        <v>1.57</v>
      </c>
      <c r="BT84">
        <v>2.7850269999999999</v>
      </c>
      <c r="BU84">
        <v>1.2977050000000001</v>
      </c>
      <c r="BV84">
        <v>1.905467</v>
      </c>
      <c r="BW84">
        <v>1.8547899999999999</v>
      </c>
      <c r="BX84">
        <v>1.8707530000000001</v>
      </c>
      <c r="BY84">
        <v>2.5954100000000002</v>
      </c>
      <c r="BZ84">
        <v>1.283863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3.425942</v>
      </c>
      <c r="CK84">
        <v>1.78051</v>
      </c>
      <c r="CL84">
        <v>1.289131</v>
      </c>
      <c r="CM84">
        <v>3.4033090000000001</v>
      </c>
      <c r="CN84">
        <v>3.425942</v>
      </c>
      <c r="CO84">
        <v>4.1526560000000003</v>
      </c>
      <c r="CP84">
        <v>4.1165589999999996</v>
      </c>
      <c r="CQ84">
        <v>3.425942</v>
      </c>
      <c r="CR84">
        <v>0.31178099999999997</v>
      </c>
      <c r="CS84">
        <v>2.164676</v>
      </c>
      <c r="CT84">
        <v>0</v>
      </c>
      <c r="CU84">
        <v>0.80049800000000004</v>
      </c>
      <c r="CV84">
        <v>0.62183999999999995</v>
      </c>
      <c r="CW84">
        <v>2.3137059999999998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77.725507000000007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289.40338000000003</v>
      </c>
      <c r="L85">
        <v>0</v>
      </c>
      <c r="M85">
        <v>45.430869999999999</v>
      </c>
      <c r="N85">
        <v>116.14370599999999</v>
      </c>
      <c r="O85">
        <v>121.747843</v>
      </c>
      <c r="P85">
        <v>120.890046</v>
      </c>
      <c r="Q85">
        <v>0</v>
      </c>
      <c r="R85">
        <v>18.172637000000002</v>
      </c>
      <c r="S85">
        <v>20.915469000000002</v>
      </c>
      <c r="T85">
        <v>0</v>
      </c>
      <c r="U85">
        <v>335.92333500000001</v>
      </c>
      <c r="V85">
        <v>11.629569</v>
      </c>
      <c r="W85">
        <v>44.663753999999997</v>
      </c>
      <c r="X85">
        <v>141.753342</v>
      </c>
      <c r="Y85">
        <v>0</v>
      </c>
      <c r="Z85">
        <v>6.247274</v>
      </c>
      <c r="AA85">
        <v>13.460036000000001</v>
      </c>
      <c r="AB85">
        <v>25.979610999999998</v>
      </c>
      <c r="AC85">
        <v>19.070723000000001</v>
      </c>
      <c r="AD85">
        <v>17.946522000000002</v>
      </c>
      <c r="AE85">
        <v>48.700355999999999</v>
      </c>
      <c r="AF85">
        <v>8.7240439999999992</v>
      </c>
      <c r="AG85">
        <v>41.220457000000003</v>
      </c>
      <c r="AH85">
        <v>91.966419000000002</v>
      </c>
      <c r="AI85">
        <v>0</v>
      </c>
      <c r="AJ85">
        <v>0</v>
      </c>
      <c r="AK85">
        <v>51.142071999999999</v>
      </c>
      <c r="AL85">
        <v>11.185411999999999</v>
      </c>
      <c r="AM85">
        <v>5.1206469999999999</v>
      </c>
      <c r="AN85">
        <v>0</v>
      </c>
      <c r="AO85">
        <v>4.2450659999999996</v>
      </c>
      <c r="AP85">
        <v>6.1654530000000003</v>
      </c>
      <c r="AQ85">
        <v>15.01656</v>
      </c>
      <c r="AR85">
        <v>15.940656000000001</v>
      </c>
      <c r="AS85">
        <v>15.279696</v>
      </c>
      <c r="AT85">
        <v>14.435919999999999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77.334305999999998</v>
      </c>
      <c r="BA85">
        <f t="shared" si="4"/>
        <v>1755.8551810000001</v>
      </c>
      <c r="BD85">
        <v>6.24</v>
      </c>
      <c r="BE85">
        <v>1.85</v>
      </c>
      <c r="BF85">
        <v>2.17</v>
      </c>
      <c r="BG85">
        <v>1.72</v>
      </c>
      <c r="BH85">
        <v>6.06</v>
      </c>
      <c r="BI85">
        <v>0.84</v>
      </c>
      <c r="BJ85">
        <v>0.9</v>
      </c>
      <c r="BK85">
        <v>1.89</v>
      </c>
      <c r="BL85">
        <v>0</v>
      </c>
      <c r="BM85">
        <v>0.17</v>
      </c>
      <c r="BN85">
        <v>3.39</v>
      </c>
      <c r="BO85">
        <v>1.82</v>
      </c>
      <c r="BP85">
        <v>0.25</v>
      </c>
      <c r="BQ85">
        <v>1.93</v>
      </c>
      <c r="BR85">
        <v>2.1</v>
      </c>
      <c r="BS85">
        <v>1.57</v>
      </c>
      <c r="BT85">
        <v>2.7850269999999999</v>
      </c>
      <c r="BU85">
        <v>1.2977050000000001</v>
      </c>
      <c r="BV85">
        <v>1.905467</v>
      </c>
      <c r="BW85">
        <v>1.8547899999999999</v>
      </c>
      <c r="BX85">
        <v>1.8707530000000001</v>
      </c>
      <c r="BY85">
        <v>2.5954100000000002</v>
      </c>
      <c r="BZ85">
        <v>1.283863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3.425942</v>
      </c>
      <c r="CK85">
        <v>1.78051</v>
      </c>
      <c r="CL85">
        <v>1.289131</v>
      </c>
      <c r="CM85">
        <v>3.4033090000000001</v>
      </c>
      <c r="CN85">
        <v>3.425942</v>
      </c>
      <c r="CO85">
        <v>4.1526560000000003</v>
      </c>
      <c r="CP85">
        <v>4.1165589999999996</v>
      </c>
      <c r="CQ85">
        <v>3.425942</v>
      </c>
      <c r="CR85">
        <v>0.31178099999999997</v>
      </c>
      <c r="CS85">
        <v>2.164676</v>
      </c>
      <c r="CT85">
        <v>0</v>
      </c>
      <c r="CU85">
        <v>0.53366499999999994</v>
      </c>
      <c r="CV85">
        <v>0.49747200000000003</v>
      </c>
      <c r="CW85">
        <v>2.3137059999999998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77.334305999999998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284.891096</v>
      </c>
      <c r="L86">
        <v>0</v>
      </c>
      <c r="M86">
        <v>45.430869999999999</v>
      </c>
      <c r="N86">
        <v>116.14370599999999</v>
      </c>
      <c r="O86">
        <v>121.747843</v>
      </c>
      <c r="P86">
        <v>120.890046</v>
      </c>
      <c r="Q86">
        <v>0</v>
      </c>
      <c r="R86">
        <v>18.172637000000002</v>
      </c>
      <c r="S86">
        <v>20.915469000000002</v>
      </c>
      <c r="T86">
        <v>0</v>
      </c>
      <c r="U86">
        <v>335.92333500000001</v>
      </c>
      <c r="V86">
        <v>11.629569</v>
      </c>
      <c r="W86">
        <v>44.663753999999997</v>
      </c>
      <c r="X86">
        <v>141.753342</v>
      </c>
      <c r="Y86">
        <v>0</v>
      </c>
      <c r="Z86">
        <v>3.70601</v>
      </c>
      <c r="AA86">
        <v>0</v>
      </c>
      <c r="AB86">
        <v>12.923868000000001</v>
      </c>
      <c r="AC86">
        <v>9.5353619999999992</v>
      </c>
      <c r="AD86">
        <v>17.946522000000002</v>
      </c>
      <c r="AE86">
        <v>48.700355999999999</v>
      </c>
      <c r="AF86">
        <v>8.7240439999999992</v>
      </c>
      <c r="AG86">
        <v>41.220457000000003</v>
      </c>
      <c r="AH86">
        <v>91.966419000000002</v>
      </c>
      <c r="AI86">
        <v>0</v>
      </c>
      <c r="AJ86">
        <v>0</v>
      </c>
      <c r="AK86">
        <v>51.142071999999999</v>
      </c>
      <c r="AL86">
        <v>11.185411999999999</v>
      </c>
      <c r="AM86">
        <v>0</v>
      </c>
      <c r="AN86">
        <v>0</v>
      </c>
      <c r="AO86">
        <v>4.2450659999999996</v>
      </c>
      <c r="AP86">
        <v>6.1654530000000003</v>
      </c>
      <c r="AQ86">
        <v>0</v>
      </c>
      <c r="AR86">
        <v>15.940656000000001</v>
      </c>
      <c r="AS86">
        <v>15.279696</v>
      </c>
      <c r="AT86">
        <v>13.484737000000001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77.307354000000004</v>
      </c>
      <c r="BA86">
        <f t="shared" si="4"/>
        <v>1691.6351510000004</v>
      </c>
      <c r="BD86">
        <v>6.24</v>
      </c>
      <c r="BE86">
        <v>1.85</v>
      </c>
      <c r="BF86">
        <v>2.17</v>
      </c>
      <c r="BG86">
        <v>1.72</v>
      </c>
      <c r="BH86">
        <v>6.06</v>
      </c>
      <c r="BI86">
        <v>0.84</v>
      </c>
      <c r="BJ86">
        <v>0.9</v>
      </c>
      <c r="BK86">
        <v>1.89</v>
      </c>
      <c r="BL86">
        <v>0</v>
      </c>
      <c r="BM86">
        <v>0.17</v>
      </c>
      <c r="BN86">
        <v>3.39</v>
      </c>
      <c r="BO86">
        <v>1.82</v>
      </c>
      <c r="BP86">
        <v>0.25</v>
      </c>
      <c r="BQ86">
        <v>1.93</v>
      </c>
      <c r="BR86">
        <v>2.1</v>
      </c>
      <c r="BS86">
        <v>1.57</v>
      </c>
      <c r="BT86">
        <v>2.7850269999999999</v>
      </c>
      <c r="BU86">
        <v>1.2977050000000001</v>
      </c>
      <c r="BV86">
        <v>1.905467</v>
      </c>
      <c r="BW86">
        <v>1.8547899999999999</v>
      </c>
      <c r="BX86">
        <v>1.8707530000000001</v>
      </c>
      <c r="BY86">
        <v>2.5954100000000002</v>
      </c>
      <c r="BZ86">
        <v>1.283863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3.425942</v>
      </c>
      <c r="CK86">
        <v>1.78051</v>
      </c>
      <c r="CL86">
        <v>1.289131</v>
      </c>
      <c r="CM86">
        <v>3.4033090000000001</v>
      </c>
      <c r="CN86">
        <v>3.425942</v>
      </c>
      <c r="CO86">
        <v>4.1526560000000003</v>
      </c>
      <c r="CP86">
        <v>4.1165589999999996</v>
      </c>
      <c r="CQ86">
        <v>3.425942</v>
      </c>
      <c r="CR86">
        <v>0.31178099999999997</v>
      </c>
      <c r="CS86">
        <v>2.164676</v>
      </c>
      <c r="CT86">
        <v>0</v>
      </c>
      <c r="CU86">
        <v>0.50671299999999997</v>
      </c>
      <c r="CV86">
        <v>0.49747200000000003</v>
      </c>
      <c r="CW86">
        <v>2.3137059999999998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77.307354000000004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284.891096</v>
      </c>
      <c r="L87">
        <v>0</v>
      </c>
      <c r="M87">
        <v>45.430869999999999</v>
      </c>
      <c r="N87">
        <v>116.14370599999999</v>
      </c>
      <c r="O87">
        <v>121.747843</v>
      </c>
      <c r="P87">
        <v>120.890046</v>
      </c>
      <c r="Q87">
        <v>0</v>
      </c>
      <c r="R87">
        <v>18.172637000000002</v>
      </c>
      <c r="S87">
        <v>20.915469000000002</v>
      </c>
      <c r="T87">
        <v>0</v>
      </c>
      <c r="U87">
        <v>335.92333500000001</v>
      </c>
      <c r="V87">
        <v>11.629569</v>
      </c>
      <c r="W87">
        <v>44.663753999999997</v>
      </c>
      <c r="X87">
        <v>141.753342</v>
      </c>
      <c r="Y87">
        <v>0</v>
      </c>
      <c r="Z87">
        <v>6.3086880000000001</v>
      </c>
      <c r="AA87">
        <v>0</v>
      </c>
      <c r="AB87">
        <v>12.923868000000001</v>
      </c>
      <c r="AC87">
        <v>9.5353619999999992</v>
      </c>
      <c r="AD87">
        <v>17.946522000000002</v>
      </c>
      <c r="AE87">
        <v>48.700355999999999</v>
      </c>
      <c r="AF87">
        <v>8.7240439999999992</v>
      </c>
      <c r="AG87">
        <v>41.220457000000003</v>
      </c>
      <c r="AH87">
        <v>68.974813999999995</v>
      </c>
      <c r="AI87">
        <v>0</v>
      </c>
      <c r="AJ87">
        <v>0</v>
      </c>
      <c r="AK87">
        <v>51.142071999999999</v>
      </c>
      <c r="AL87">
        <v>11.185411999999999</v>
      </c>
      <c r="AM87">
        <v>0</v>
      </c>
      <c r="AN87">
        <v>0</v>
      </c>
      <c r="AO87">
        <v>4.2450659999999996</v>
      </c>
      <c r="AP87">
        <v>6.1654530000000003</v>
      </c>
      <c r="AQ87">
        <v>0</v>
      </c>
      <c r="AR87">
        <v>15.940656000000001</v>
      </c>
      <c r="AS87">
        <v>15.279696</v>
      </c>
      <c r="AT87">
        <v>14.435919999999999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76.943106</v>
      </c>
      <c r="BA87">
        <f t="shared" si="4"/>
        <v>1671.833159</v>
      </c>
      <c r="BD87">
        <v>6.24</v>
      </c>
      <c r="BE87">
        <v>1.85</v>
      </c>
      <c r="BF87">
        <v>2.17</v>
      </c>
      <c r="BG87">
        <v>1.72</v>
      </c>
      <c r="BH87">
        <v>6.06</v>
      </c>
      <c r="BI87">
        <v>0.84</v>
      </c>
      <c r="BJ87">
        <v>0.9</v>
      </c>
      <c r="BK87">
        <v>1.89</v>
      </c>
      <c r="BL87">
        <v>0</v>
      </c>
      <c r="BM87">
        <v>0.17</v>
      </c>
      <c r="BN87">
        <v>3.39</v>
      </c>
      <c r="BO87">
        <v>1.82</v>
      </c>
      <c r="BP87">
        <v>0.25</v>
      </c>
      <c r="BQ87">
        <v>1.93</v>
      </c>
      <c r="BR87">
        <v>2.1</v>
      </c>
      <c r="BS87">
        <v>1.57</v>
      </c>
      <c r="BT87">
        <v>2.7850269999999999</v>
      </c>
      <c r="BU87">
        <v>1.2977050000000001</v>
      </c>
      <c r="BV87">
        <v>1.905467</v>
      </c>
      <c r="BW87">
        <v>1.8547899999999999</v>
      </c>
      <c r="BX87">
        <v>1.8707530000000001</v>
      </c>
      <c r="BY87">
        <v>2.5954100000000002</v>
      </c>
      <c r="BZ87">
        <v>1.283863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3.425942</v>
      </c>
      <c r="CK87">
        <v>1.78051</v>
      </c>
      <c r="CL87">
        <v>1.289131</v>
      </c>
      <c r="CM87">
        <v>3.4033090000000001</v>
      </c>
      <c r="CN87">
        <v>3.425942</v>
      </c>
      <c r="CO87">
        <v>4.1526560000000003</v>
      </c>
      <c r="CP87">
        <v>4.1165589999999996</v>
      </c>
      <c r="CQ87">
        <v>3.425942</v>
      </c>
      <c r="CR87">
        <v>0.31178099999999997</v>
      </c>
      <c r="CS87">
        <v>2.164676</v>
      </c>
      <c r="CT87">
        <v>0</v>
      </c>
      <c r="CU87">
        <v>0.26683299999999999</v>
      </c>
      <c r="CV87">
        <v>0.37310399999999999</v>
      </c>
      <c r="CW87">
        <v>2.3137059999999998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76.943106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284.891096</v>
      </c>
      <c r="L88">
        <v>0</v>
      </c>
      <c r="M88">
        <v>45.430869999999999</v>
      </c>
      <c r="N88">
        <v>116.14370599999999</v>
      </c>
      <c r="O88">
        <v>121.747843</v>
      </c>
      <c r="P88">
        <v>120.890046</v>
      </c>
      <c r="Q88">
        <v>0</v>
      </c>
      <c r="R88">
        <v>18.172637000000002</v>
      </c>
      <c r="S88">
        <v>20.915469000000002</v>
      </c>
      <c r="T88">
        <v>0</v>
      </c>
      <c r="U88">
        <v>335.92333500000001</v>
      </c>
      <c r="V88">
        <v>11.629569</v>
      </c>
      <c r="W88">
        <v>44.663753999999997</v>
      </c>
      <c r="X88">
        <v>141.753342</v>
      </c>
      <c r="Y88">
        <v>0</v>
      </c>
      <c r="Z88">
        <v>6.3086880000000001</v>
      </c>
      <c r="AA88">
        <v>0</v>
      </c>
      <c r="AB88">
        <v>12.923868000000001</v>
      </c>
      <c r="AC88">
        <v>9.5353619999999992</v>
      </c>
      <c r="AD88">
        <v>17.946522000000002</v>
      </c>
      <c r="AE88">
        <v>48.700355999999999</v>
      </c>
      <c r="AF88">
        <v>8.7240439999999992</v>
      </c>
      <c r="AG88">
        <v>41.220457000000003</v>
      </c>
      <c r="AH88">
        <v>45.983209000000002</v>
      </c>
      <c r="AI88">
        <v>0</v>
      </c>
      <c r="AJ88">
        <v>0</v>
      </c>
      <c r="AK88">
        <v>51.142071999999999</v>
      </c>
      <c r="AL88">
        <v>11.185411999999999</v>
      </c>
      <c r="AM88">
        <v>0</v>
      </c>
      <c r="AN88">
        <v>0</v>
      </c>
      <c r="AO88">
        <v>4.2450659999999996</v>
      </c>
      <c r="AP88">
        <v>6.1654530000000003</v>
      </c>
      <c r="AQ88">
        <v>0</v>
      </c>
      <c r="AR88">
        <v>15.940656000000001</v>
      </c>
      <c r="AS88">
        <v>15.279696</v>
      </c>
      <c r="AT88">
        <v>14.435919999999999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76.551904999999991</v>
      </c>
      <c r="BA88">
        <f t="shared" si="4"/>
        <v>1648.4503530000002</v>
      </c>
      <c r="BD88">
        <v>6.24</v>
      </c>
      <c r="BE88">
        <v>1.85</v>
      </c>
      <c r="BF88">
        <v>2.17</v>
      </c>
      <c r="BG88">
        <v>1.72</v>
      </c>
      <c r="BH88">
        <v>6.06</v>
      </c>
      <c r="BI88">
        <v>0.84</v>
      </c>
      <c r="BJ88">
        <v>0.9</v>
      </c>
      <c r="BK88">
        <v>1.89</v>
      </c>
      <c r="BL88">
        <v>0</v>
      </c>
      <c r="BM88">
        <v>0.17</v>
      </c>
      <c r="BN88">
        <v>3.39</v>
      </c>
      <c r="BO88">
        <v>1.82</v>
      </c>
      <c r="BP88">
        <v>0.25</v>
      </c>
      <c r="BQ88">
        <v>1.93</v>
      </c>
      <c r="BR88">
        <v>2.1</v>
      </c>
      <c r="BS88">
        <v>1.57</v>
      </c>
      <c r="BT88">
        <v>2.7850269999999999</v>
      </c>
      <c r="BU88">
        <v>1.2977050000000001</v>
      </c>
      <c r="BV88">
        <v>1.905467</v>
      </c>
      <c r="BW88">
        <v>1.8547899999999999</v>
      </c>
      <c r="BX88">
        <v>1.8707530000000001</v>
      </c>
      <c r="BY88">
        <v>2.5954100000000002</v>
      </c>
      <c r="BZ88">
        <v>1.283863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3.425942</v>
      </c>
      <c r="CK88">
        <v>1.78051</v>
      </c>
      <c r="CL88">
        <v>1.289131</v>
      </c>
      <c r="CM88">
        <v>3.4033090000000001</v>
      </c>
      <c r="CN88">
        <v>3.425942</v>
      </c>
      <c r="CO88">
        <v>4.1526560000000003</v>
      </c>
      <c r="CP88">
        <v>4.1165589999999996</v>
      </c>
      <c r="CQ88">
        <v>3.425942</v>
      </c>
      <c r="CR88">
        <v>0.31178099999999997</v>
      </c>
      <c r="CS88">
        <v>2.164676</v>
      </c>
      <c r="CT88">
        <v>0</v>
      </c>
      <c r="CU88">
        <v>0</v>
      </c>
      <c r="CV88">
        <v>0.24873600000000001</v>
      </c>
      <c r="CW88">
        <v>2.3137059999999998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76.551904999999991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284.891096</v>
      </c>
      <c r="L89">
        <v>0</v>
      </c>
      <c r="M89">
        <v>45.430869999999999</v>
      </c>
      <c r="N89">
        <v>116.14370599999999</v>
      </c>
      <c r="O89">
        <v>121.747843</v>
      </c>
      <c r="P89">
        <v>120.890046</v>
      </c>
      <c r="Q89">
        <v>0</v>
      </c>
      <c r="R89">
        <v>18.172637000000002</v>
      </c>
      <c r="S89">
        <v>20.915469000000002</v>
      </c>
      <c r="T89">
        <v>0</v>
      </c>
      <c r="U89">
        <v>335.92333500000001</v>
      </c>
      <c r="V89">
        <v>11.629569</v>
      </c>
      <c r="W89">
        <v>44.663753999999997</v>
      </c>
      <c r="X89">
        <v>141.753342</v>
      </c>
      <c r="Y89">
        <v>0</v>
      </c>
      <c r="Z89">
        <v>6.3086880000000001</v>
      </c>
      <c r="AA89">
        <v>0</v>
      </c>
      <c r="AB89">
        <v>12.923868000000001</v>
      </c>
      <c r="AC89">
        <v>9.5353619999999992</v>
      </c>
      <c r="AD89">
        <v>17.946522000000002</v>
      </c>
      <c r="AE89">
        <v>48.700355999999999</v>
      </c>
      <c r="AF89">
        <v>8.7240439999999992</v>
      </c>
      <c r="AG89">
        <v>41.220457000000003</v>
      </c>
      <c r="AH89">
        <v>22.991605</v>
      </c>
      <c r="AI89">
        <v>0</v>
      </c>
      <c r="AJ89">
        <v>0</v>
      </c>
      <c r="AK89">
        <v>51.142071999999999</v>
      </c>
      <c r="AL89">
        <v>11.185411999999999</v>
      </c>
      <c r="AM89">
        <v>0</v>
      </c>
      <c r="AN89">
        <v>0</v>
      </c>
      <c r="AO89">
        <v>5.377084</v>
      </c>
      <c r="AP89">
        <v>6.1654530000000003</v>
      </c>
      <c r="AQ89">
        <v>0</v>
      </c>
      <c r="AR89">
        <v>15.940656000000001</v>
      </c>
      <c r="AS89">
        <v>15.279696</v>
      </c>
      <c r="AT89">
        <v>14.435919999999999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76.427537000000001</v>
      </c>
      <c r="BA89">
        <f t="shared" si="4"/>
        <v>1626.4663990000001</v>
      </c>
      <c r="BD89">
        <v>6.24</v>
      </c>
      <c r="BE89">
        <v>1.85</v>
      </c>
      <c r="BF89">
        <v>2.17</v>
      </c>
      <c r="BG89">
        <v>1.72</v>
      </c>
      <c r="BH89">
        <v>6.06</v>
      </c>
      <c r="BI89">
        <v>0.84</v>
      </c>
      <c r="BJ89">
        <v>0.9</v>
      </c>
      <c r="BK89">
        <v>1.89</v>
      </c>
      <c r="BL89">
        <v>0</v>
      </c>
      <c r="BM89">
        <v>0.17</v>
      </c>
      <c r="BN89">
        <v>3.39</v>
      </c>
      <c r="BO89">
        <v>1.82</v>
      </c>
      <c r="BP89">
        <v>0.25</v>
      </c>
      <c r="BQ89">
        <v>1.93</v>
      </c>
      <c r="BR89">
        <v>2.1</v>
      </c>
      <c r="BS89">
        <v>1.57</v>
      </c>
      <c r="BT89">
        <v>2.7850269999999999</v>
      </c>
      <c r="BU89">
        <v>1.2977050000000001</v>
      </c>
      <c r="BV89">
        <v>1.905467</v>
      </c>
      <c r="BW89">
        <v>1.8547899999999999</v>
      </c>
      <c r="BX89">
        <v>1.8707530000000001</v>
      </c>
      <c r="BY89">
        <v>2.5954100000000002</v>
      </c>
      <c r="BZ89">
        <v>1.283863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3.425942</v>
      </c>
      <c r="CK89">
        <v>1.78051</v>
      </c>
      <c r="CL89">
        <v>1.289131</v>
      </c>
      <c r="CM89">
        <v>3.4033090000000001</v>
      </c>
      <c r="CN89">
        <v>3.425942</v>
      </c>
      <c r="CO89">
        <v>4.1526560000000003</v>
      </c>
      <c r="CP89">
        <v>4.1165589999999996</v>
      </c>
      <c r="CQ89">
        <v>3.425942</v>
      </c>
      <c r="CR89">
        <v>0.31178099999999997</v>
      </c>
      <c r="CS89">
        <v>2.164676</v>
      </c>
      <c r="CT89">
        <v>0</v>
      </c>
      <c r="CU89">
        <v>0</v>
      </c>
      <c r="CV89">
        <v>0.12436800000000001</v>
      </c>
      <c r="CW89">
        <v>2.3137059999999998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76.427537000000001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284.891096</v>
      </c>
      <c r="L90">
        <v>0</v>
      </c>
      <c r="M90">
        <v>45.430869999999999</v>
      </c>
      <c r="N90">
        <v>116.14370599999999</v>
      </c>
      <c r="O90">
        <v>121.747843</v>
      </c>
      <c r="P90">
        <v>120.890046</v>
      </c>
      <c r="Q90">
        <v>0</v>
      </c>
      <c r="R90">
        <v>18.172637000000002</v>
      </c>
      <c r="S90">
        <v>20.915469000000002</v>
      </c>
      <c r="T90">
        <v>0</v>
      </c>
      <c r="U90">
        <v>335.92333500000001</v>
      </c>
      <c r="V90">
        <v>11.629569</v>
      </c>
      <c r="W90">
        <v>44.663753999999997</v>
      </c>
      <c r="X90">
        <v>141.753342</v>
      </c>
      <c r="Y90">
        <v>0</v>
      </c>
      <c r="Z90">
        <v>6.3086880000000001</v>
      </c>
      <c r="AA90">
        <v>0</v>
      </c>
      <c r="AB90">
        <v>0</v>
      </c>
      <c r="AC90">
        <v>0</v>
      </c>
      <c r="AD90">
        <v>17.946522000000002</v>
      </c>
      <c r="AE90">
        <v>46.132123999999997</v>
      </c>
      <c r="AF90">
        <v>8.7240439999999992</v>
      </c>
      <c r="AG90">
        <v>41.220457000000003</v>
      </c>
      <c r="AH90">
        <v>22.991605</v>
      </c>
      <c r="AI90">
        <v>0</v>
      </c>
      <c r="AJ90">
        <v>0</v>
      </c>
      <c r="AK90">
        <v>51.142071999999999</v>
      </c>
      <c r="AL90">
        <v>11.185411999999999</v>
      </c>
      <c r="AM90">
        <v>0</v>
      </c>
      <c r="AN90">
        <v>0</v>
      </c>
      <c r="AO90">
        <v>5.377084</v>
      </c>
      <c r="AP90">
        <v>6.1654530000000003</v>
      </c>
      <c r="AQ90">
        <v>0</v>
      </c>
      <c r="AR90">
        <v>15.940656000000001</v>
      </c>
      <c r="AS90">
        <v>15.279696</v>
      </c>
      <c r="AT90">
        <v>14.435919999999999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76.427537000000001</v>
      </c>
      <c r="BA90">
        <f t="shared" si="4"/>
        <v>1601.4389369999999</v>
      </c>
      <c r="BD90">
        <v>6.24</v>
      </c>
      <c r="BE90">
        <v>1.85</v>
      </c>
      <c r="BF90">
        <v>2.17</v>
      </c>
      <c r="BG90">
        <v>1.72</v>
      </c>
      <c r="BH90">
        <v>6.06</v>
      </c>
      <c r="BI90">
        <v>0.84</v>
      </c>
      <c r="BJ90">
        <v>0.9</v>
      </c>
      <c r="BK90">
        <v>1.89</v>
      </c>
      <c r="BL90">
        <v>0</v>
      </c>
      <c r="BM90">
        <v>0.17</v>
      </c>
      <c r="BN90">
        <v>3.39</v>
      </c>
      <c r="BO90">
        <v>1.82</v>
      </c>
      <c r="BP90">
        <v>0.25</v>
      </c>
      <c r="BQ90">
        <v>1.93</v>
      </c>
      <c r="BR90">
        <v>2.1</v>
      </c>
      <c r="BS90">
        <v>1.57</v>
      </c>
      <c r="BT90">
        <v>2.7850269999999999</v>
      </c>
      <c r="BU90">
        <v>1.2977050000000001</v>
      </c>
      <c r="BV90">
        <v>1.905467</v>
      </c>
      <c r="BW90">
        <v>1.8547899999999999</v>
      </c>
      <c r="BX90">
        <v>1.8707530000000001</v>
      </c>
      <c r="BY90">
        <v>2.5954100000000002</v>
      </c>
      <c r="BZ90">
        <v>1.283863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3.425942</v>
      </c>
      <c r="CK90">
        <v>1.78051</v>
      </c>
      <c r="CL90">
        <v>1.289131</v>
      </c>
      <c r="CM90">
        <v>3.4033090000000001</v>
      </c>
      <c r="CN90">
        <v>3.425942</v>
      </c>
      <c r="CO90">
        <v>4.1526560000000003</v>
      </c>
      <c r="CP90">
        <v>4.1165589999999996</v>
      </c>
      <c r="CQ90">
        <v>3.425942</v>
      </c>
      <c r="CR90">
        <v>0.31178099999999997</v>
      </c>
      <c r="CS90">
        <v>2.164676</v>
      </c>
      <c r="CT90">
        <v>0</v>
      </c>
      <c r="CU90">
        <v>0</v>
      </c>
      <c r="CV90">
        <v>0.12436800000000001</v>
      </c>
      <c r="CW90">
        <v>2.3137059999999998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76.427537000000001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246.38709600000001</v>
      </c>
      <c r="L91">
        <v>0</v>
      </c>
      <c r="M91">
        <v>45.430869999999999</v>
      </c>
      <c r="N91">
        <v>116.14370599999999</v>
      </c>
      <c r="O91">
        <v>121.747843</v>
      </c>
      <c r="P91">
        <v>120.890046</v>
      </c>
      <c r="Q91">
        <v>0</v>
      </c>
      <c r="R91">
        <v>18.172637000000002</v>
      </c>
      <c r="S91">
        <v>20.915469000000002</v>
      </c>
      <c r="T91">
        <v>0</v>
      </c>
      <c r="U91">
        <v>335.92333500000001</v>
      </c>
      <c r="V91">
        <v>13.025598</v>
      </c>
      <c r="W91">
        <v>44.663753999999997</v>
      </c>
      <c r="X91">
        <v>141.753342</v>
      </c>
      <c r="Y91">
        <v>0</v>
      </c>
      <c r="Z91">
        <v>6.3086880000000001</v>
      </c>
      <c r="AA91">
        <v>0</v>
      </c>
      <c r="AB91">
        <v>0</v>
      </c>
      <c r="AC91">
        <v>0</v>
      </c>
      <c r="AD91">
        <v>17.946522000000002</v>
      </c>
      <c r="AE91">
        <v>30.333451</v>
      </c>
      <c r="AF91">
        <v>8.7240439999999992</v>
      </c>
      <c r="AG91">
        <v>41.220457000000003</v>
      </c>
      <c r="AH91">
        <v>22.991605</v>
      </c>
      <c r="AI91">
        <v>0</v>
      </c>
      <c r="AJ91">
        <v>0</v>
      </c>
      <c r="AK91">
        <v>51.142071999999999</v>
      </c>
      <c r="AL91">
        <v>11.185411999999999</v>
      </c>
      <c r="AM91">
        <v>0</v>
      </c>
      <c r="AN91">
        <v>0</v>
      </c>
      <c r="AO91">
        <v>5.377084</v>
      </c>
      <c r="AP91">
        <v>6.1654530000000003</v>
      </c>
      <c r="AQ91">
        <v>0</v>
      </c>
      <c r="AR91">
        <v>21.254207999999998</v>
      </c>
      <c r="AS91">
        <v>15.279696</v>
      </c>
      <c r="AT91">
        <v>14.435919999999999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76.487538000000001</v>
      </c>
      <c r="BA91">
        <f t="shared" si="4"/>
        <v>1553.9058460000001</v>
      </c>
      <c r="BD91">
        <v>6.24</v>
      </c>
      <c r="BE91">
        <v>1.85</v>
      </c>
      <c r="BF91">
        <v>2.17</v>
      </c>
      <c r="BG91">
        <v>1.72</v>
      </c>
      <c r="BH91">
        <v>6.06</v>
      </c>
      <c r="BI91">
        <v>0.88</v>
      </c>
      <c r="BJ91">
        <v>0.92</v>
      </c>
      <c r="BK91">
        <v>1.89</v>
      </c>
      <c r="BL91">
        <v>0</v>
      </c>
      <c r="BM91">
        <v>0.17</v>
      </c>
      <c r="BN91">
        <v>3.39</v>
      </c>
      <c r="BO91">
        <v>1.82</v>
      </c>
      <c r="BP91">
        <v>0.25</v>
      </c>
      <c r="BQ91">
        <v>1.93</v>
      </c>
      <c r="BR91">
        <v>2.1</v>
      </c>
      <c r="BS91">
        <v>1.57</v>
      </c>
      <c r="BT91">
        <v>2.7850269999999999</v>
      </c>
      <c r="BU91">
        <v>1.297706</v>
      </c>
      <c r="BV91">
        <v>1.905467</v>
      </c>
      <c r="BW91">
        <v>1.8547899999999999</v>
      </c>
      <c r="BX91">
        <v>1.8707530000000001</v>
      </c>
      <c r="BY91">
        <v>2.5954100000000002</v>
      </c>
      <c r="BZ91">
        <v>1.283863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3.425942</v>
      </c>
      <c r="CK91">
        <v>1.78051</v>
      </c>
      <c r="CL91">
        <v>1.289131</v>
      </c>
      <c r="CM91">
        <v>3.4033090000000001</v>
      </c>
      <c r="CN91">
        <v>3.425942</v>
      </c>
      <c r="CO91">
        <v>4.1526560000000003</v>
      </c>
      <c r="CP91">
        <v>4.1165589999999996</v>
      </c>
      <c r="CQ91">
        <v>3.425942</v>
      </c>
      <c r="CR91">
        <v>0.31178099999999997</v>
      </c>
      <c r="CS91">
        <v>2.164676</v>
      </c>
      <c r="CT91">
        <v>0</v>
      </c>
      <c r="CU91">
        <v>0</v>
      </c>
      <c r="CV91">
        <v>0.12436800000000001</v>
      </c>
      <c r="CW91">
        <v>2.3137059999999998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76.487538000000001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246.38709600000001</v>
      </c>
      <c r="L92">
        <v>0</v>
      </c>
      <c r="M92">
        <v>45.430869999999999</v>
      </c>
      <c r="N92">
        <v>116.14370599999999</v>
      </c>
      <c r="O92">
        <v>121.747843</v>
      </c>
      <c r="P92">
        <v>120.890046</v>
      </c>
      <c r="Q92">
        <v>0</v>
      </c>
      <c r="R92">
        <v>18.172637000000002</v>
      </c>
      <c r="S92">
        <v>20.915469000000002</v>
      </c>
      <c r="T92">
        <v>0</v>
      </c>
      <c r="U92">
        <v>335.92333500000001</v>
      </c>
      <c r="V92">
        <v>13.025598</v>
      </c>
      <c r="W92">
        <v>44.663753999999997</v>
      </c>
      <c r="X92">
        <v>141.753342</v>
      </c>
      <c r="Y92">
        <v>0</v>
      </c>
      <c r="Z92">
        <v>6.3086880000000001</v>
      </c>
      <c r="AA92">
        <v>0</v>
      </c>
      <c r="AB92">
        <v>0</v>
      </c>
      <c r="AC92">
        <v>0</v>
      </c>
      <c r="AD92">
        <v>15.345577</v>
      </c>
      <c r="AE92">
        <v>30.333451</v>
      </c>
      <c r="AF92">
        <v>8.7240439999999992</v>
      </c>
      <c r="AG92">
        <v>41.220457000000003</v>
      </c>
      <c r="AH92">
        <v>22.991605</v>
      </c>
      <c r="AI92">
        <v>0</v>
      </c>
      <c r="AJ92">
        <v>0</v>
      </c>
      <c r="AK92">
        <v>51.142071999999999</v>
      </c>
      <c r="AL92">
        <v>11.185411999999999</v>
      </c>
      <c r="AM92">
        <v>0</v>
      </c>
      <c r="AN92">
        <v>0</v>
      </c>
      <c r="AO92">
        <v>5.377084</v>
      </c>
      <c r="AP92">
        <v>6.1654530000000003</v>
      </c>
      <c r="AQ92">
        <v>0</v>
      </c>
      <c r="AR92">
        <v>21.254207999999998</v>
      </c>
      <c r="AS92">
        <v>15.279696</v>
      </c>
      <c r="AT92">
        <v>14.435919999999999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76.487538000000001</v>
      </c>
      <c r="BA92">
        <f t="shared" si="4"/>
        <v>1551.3049010000002</v>
      </c>
      <c r="BD92">
        <v>6.24</v>
      </c>
      <c r="BE92">
        <v>1.85</v>
      </c>
      <c r="BF92">
        <v>2.17</v>
      </c>
      <c r="BG92">
        <v>1.72</v>
      </c>
      <c r="BH92">
        <v>6.06</v>
      </c>
      <c r="BI92">
        <v>0.88</v>
      </c>
      <c r="BJ92">
        <v>0.92</v>
      </c>
      <c r="BK92">
        <v>1.89</v>
      </c>
      <c r="BL92">
        <v>0</v>
      </c>
      <c r="BM92">
        <v>0.17</v>
      </c>
      <c r="BN92">
        <v>3.39</v>
      </c>
      <c r="BO92">
        <v>1.82</v>
      </c>
      <c r="BP92">
        <v>0.25</v>
      </c>
      <c r="BQ92">
        <v>1.93</v>
      </c>
      <c r="BR92">
        <v>2.1</v>
      </c>
      <c r="BS92">
        <v>1.57</v>
      </c>
      <c r="BT92">
        <v>2.7850269999999999</v>
      </c>
      <c r="BU92">
        <v>1.297706</v>
      </c>
      <c r="BV92">
        <v>1.905467</v>
      </c>
      <c r="BW92">
        <v>1.8547899999999999</v>
      </c>
      <c r="BX92">
        <v>1.8707530000000001</v>
      </c>
      <c r="BY92">
        <v>2.5954100000000002</v>
      </c>
      <c r="BZ92">
        <v>1.283863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3.425942</v>
      </c>
      <c r="CK92">
        <v>1.78051</v>
      </c>
      <c r="CL92">
        <v>1.289131</v>
      </c>
      <c r="CM92">
        <v>3.4033090000000001</v>
      </c>
      <c r="CN92">
        <v>3.425942</v>
      </c>
      <c r="CO92">
        <v>4.1526560000000003</v>
      </c>
      <c r="CP92">
        <v>4.1165589999999996</v>
      </c>
      <c r="CQ92">
        <v>3.425942</v>
      </c>
      <c r="CR92">
        <v>0.31178099999999997</v>
      </c>
      <c r="CS92">
        <v>2.164676</v>
      </c>
      <c r="CT92">
        <v>0</v>
      </c>
      <c r="CU92">
        <v>0</v>
      </c>
      <c r="CV92">
        <v>0.12436800000000001</v>
      </c>
      <c r="CW92">
        <v>2.3137059999999998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76.487538000000001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246.38709600000001</v>
      </c>
      <c r="L93">
        <v>0</v>
      </c>
      <c r="M93">
        <v>45.430869999999999</v>
      </c>
      <c r="N93">
        <v>116.14370599999999</v>
      </c>
      <c r="O93">
        <v>121.747843</v>
      </c>
      <c r="P93">
        <v>120.890046</v>
      </c>
      <c r="Q93">
        <v>0</v>
      </c>
      <c r="R93">
        <v>18.172637000000002</v>
      </c>
      <c r="S93">
        <v>20.915469000000002</v>
      </c>
      <c r="T93">
        <v>0</v>
      </c>
      <c r="U93">
        <v>335.92333500000001</v>
      </c>
      <c r="V93">
        <v>13.025598</v>
      </c>
      <c r="W93">
        <v>44.663753999999997</v>
      </c>
      <c r="X93">
        <v>141.753342</v>
      </c>
      <c r="Y93">
        <v>0</v>
      </c>
      <c r="Z93">
        <v>6.3086880000000001</v>
      </c>
      <c r="AA93">
        <v>0</v>
      </c>
      <c r="AB93">
        <v>0</v>
      </c>
      <c r="AC93">
        <v>0</v>
      </c>
      <c r="AD93">
        <v>8.9732610000000008</v>
      </c>
      <c r="AE93">
        <v>30.333451</v>
      </c>
      <c r="AF93">
        <v>8.7240439999999992</v>
      </c>
      <c r="AG93">
        <v>41.220457000000003</v>
      </c>
      <c r="AH93">
        <v>17.592766000000001</v>
      </c>
      <c r="AI93">
        <v>0</v>
      </c>
      <c r="AJ93">
        <v>0</v>
      </c>
      <c r="AK93">
        <v>51.142071999999999</v>
      </c>
      <c r="AL93">
        <v>11.185411999999999</v>
      </c>
      <c r="AM93">
        <v>0</v>
      </c>
      <c r="AN93">
        <v>0</v>
      </c>
      <c r="AO93">
        <v>5.377084</v>
      </c>
      <c r="AP93">
        <v>5.548908</v>
      </c>
      <c r="AQ93">
        <v>0</v>
      </c>
      <c r="AR93">
        <v>15.940656000000001</v>
      </c>
      <c r="AS93">
        <v>15.279696</v>
      </c>
      <c r="AT93">
        <v>11.72176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76.458275</v>
      </c>
      <c r="BA93">
        <f t="shared" si="4"/>
        <v>1530.860226</v>
      </c>
      <c r="BD93">
        <v>6.24</v>
      </c>
      <c r="BE93">
        <v>1.85</v>
      </c>
      <c r="BF93">
        <v>2.17</v>
      </c>
      <c r="BG93">
        <v>1.72</v>
      </c>
      <c r="BH93">
        <v>6.06</v>
      </c>
      <c r="BI93">
        <v>0.88</v>
      </c>
      <c r="BJ93">
        <v>0.92</v>
      </c>
      <c r="BK93">
        <v>1.89</v>
      </c>
      <c r="BL93">
        <v>0</v>
      </c>
      <c r="BM93">
        <v>0.17</v>
      </c>
      <c r="BN93">
        <v>3.39</v>
      </c>
      <c r="BO93">
        <v>1.82</v>
      </c>
      <c r="BP93">
        <v>0.25</v>
      </c>
      <c r="BQ93">
        <v>1.93</v>
      </c>
      <c r="BR93">
        <v>2.1</v>
      </c>
      <c r="BS93">
        <v>1.57</v>
      </c>
      <c r="BT93">
        <v>2.7850269999999999</v>
      </c>
      <c r="BU93">
        <v>1.297706</v>
      </c>
      <c r="BV93">
        <v>1.905467</v>
      </c>
      <c r="BW93">
        <v>1.8547899999999999</v>
      </c>
      <c r="BX93">
        <v>1.8707530000000001</v>
      </c>
      <c r="BY93">
        <v>2.5954100000000002</v>
      </c>
      <c r="BZ93">
        <v>1.283863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3.425942</v>
      </c>
      <c r="CK93">
        <v>1.78051</v>
      </c>
      <c r="CL93">
        <v>1.289131</v>
      </c>
      <c r="CM93">
        <v>3.4033090000000001</v>
      </c>
      <c r="CN93">
        <v>3.425942</v>
      </c>
      <c r="CO93">
        <v>4.1526560000000003</v>
      </c>
      <c r="CP93">
        <v>4.1165589999999996</v>
      </c>
      <c r="CQ93">
        <v>3.425942</v>
      </c>
      <c r="CR93">
        <v>0.31178099999999997</v>
      </c>
      <c r="CS93">
        <v>2.164676</v>
      </c>
      <c r="CT93">
        <v>0</v>
      </c>
      <c r="CU93">
        <v>0</v>
      </c>
      <c r="CV93">
        <v>9.5104999999999995E-2</v>
      </c>
      <c r="CW93">
        <v>2.3137059999999998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76.458275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246.38709600000001</v>
      </c>
      <c r="L94">
        <v>0</v>
      </c>
      <c r="M94">
        <v>45.430869999999999</v>
      </c>
      <c r="N94">
        <v>116.14370599999999</v>
      </c>
      <c r="O94">
        <v>121.747843</v>
      </c>
      <c r="P94">
        <v>120.890046</v>
      </c>
      <c r="Q94">
        <v>0</v>
      </c>
      <c r="R94">
        <v>18.172637000000002</v>
      </c>
      <c r="S94">
        <v>20.915469000000002</v>
      </c>
      <c r="T94">
        <v>0</v>
      </c>
      <c r="U94">
        <v>335.92333500000001</v>
      </c>
      <c r="V94">
        <v>13.025598</v>
      </c>
      <c r="W94">
        <v>44.663753999999997</v>
      </c>
      <c r="X94">
        <v>141.753342</v>
      </c>
      <c r="Y94">
        <v>0</v>
      </c>
      <c r="Z94">
        <v>6.3086880000000001</v>
      </c>
      <c r="AA94">
        <v>0</v>
      </c>
      <c r="AB94">
        <v>0</v>
      </c>
      <c r="AC94">
        <v>0</v>
      </c>
      <c r="AD94">
        <v>8.9732610000000008</v>
      </c>
      <c r="AE94">
        <v>30.333451</v>
      </c>
      <c r="AF94">
        <v>8.7240439999999992</v>
      </c>
      <c r="AG94">
        <v>41.220457000000003</v>
      </c>
      <c r="AH94">
        <v>0</v>
      </c>
      <c r="AI94">
        <v>0</v>
      </c>
      <c r="AJ94">
        <v>0</v>
      </c>
      <c r="AK94">
        <v>51.142071999999999</v>
      </c>
      <c r="AL94">
        <v>11.185411999999999</v>
      </c>
      <c r="AM94">
        <v>0</v>
      </c>
      <c r="AN94">
        <v>0</v>
      </c>
      <c r="AO94">
        <v>5.377084</v>
      </c>
      <c r="AP94">
        <v>5.548908</v>
      </c>
      <c r="AQ94">
        <v>0</v>
      </c>
      <c r="AR94">
        <v>15.940656000000001</v>
      </c>
      <c r="AS94">
        <v>15.279696</v>
      </c>
      <c r="AT94">
        <v>14.435919999999999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76.32316999999999</v>
      </c>
      <c r="BA94">
        <f t="shared" si="4"/>
        <v>1515.846515</v>
      </c>
      <c r="BD94">
        <v>6.24</v>
      </c>
      <c r="BE94">
        <v>1.85</v>
      </c>
      <c r="BF94">
        <v>2.17</v>
      </c>
      <c r="BG94">
        <v>1.72</v>
      </c>
      <c r="BH94">
        <v>6.06</v>
      </c>
      <c r="BI94">
        <v>0.85</v>
      </c>
      <c r="BJ94">
        <v>0.91</v>
      </c>
      <c r="BK94">
        <v>1.89</v>
      </c>
      <c r="BL94">
        <v>0</v>
      </c>
      <c r="BM94">
        <v>0.17</v>
      </c>
      <c r="BN94">
        <v>3.39</v>
      </c>
      <c r="BO94">
        <v>1.82</v>
      </c>
      <c r="BP94">
        <v>0.25</v>
      </c>
      <c r="BQ94">
        <v>1.93</v>
      </c>
      <c r="BR94">
        <v>2.1</v>
      </c>
      <c r="BS94">
        <v>1.57</v>
      </c>
      <c r="BT94">
        <v>2.7850269999999999</v>
      </c>
      <c r="BU94">
        <v>1.297706</v>
      </c>
      <c r="BV94">
        <v>1.905467</v>
      </c>
      <c r="BW94">
        <v>1.8547899999999999</v>
      </c>
      <c r="BX94">
        <v>1.8707530000000001</v>
      </c>
      <c r="BY94">
        <v>2.5954100000000002</v>
      </c>
      <c r="BZ94">
        <v>1.283863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3.425942</v>
      </c>
      <c r="CK94">
        <v>1.78051</v>
      </c>
      <c r="CL94">
        <v>1.289131</v>
      </c>
      <c r="CM94">
        <v>3.4033090000000001</v>
      </c>
      <c r="CN94">
        <v>3.425942</v>
      </c>
      <c r="CO94">
        <v>4.1526560000000003</v>
      </c>
      <c r="CP94">
        <v>4.1165589999999996</v>
      </c>
      <c r="CQ94">
        <v>3.425942</v>
      </c>
      <c r="CR94">
        <v>0.31178099999999997</v>
      </c>
      <c r="CS94">
        <v>2.164676</v>
      </c>
      <c r="CT94">
        <v>0</v>
      </c>
      <c r="CU94">
        <v>0</v>
      </c>
      <c r="CV94">
        <v>0</v>
      </c>
      <c r="CW94">
        <v>2.3137059999999998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76.32316999999999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246.38709600000001</v>
      </c>
      <c r="L95">
        <v>0</v>
      </c>
      <c r="M95">
        <v>45.430869999999999</v>
      </c>
      <c r="N95">
        <v>116.14370599999999</v>
      </c>
      <c r="O95">
        <v>121.747843</v>
      </c>
      <c r="P95">
        <v>120.890046</v>
      </c>
      <c r="Q95">
        <v>0</v>
      </c>
      <c r="R95">
        <v>18.172637000000002</v>
      </c>
      <c r="S95">
        <v>20.915469000000002</v>
      </c>
      <c r="T95">
        <v>0</v>
      </c>
      <c r="U95">
        <v>335.92333500000001</v>
      </c>
      <c r="V95">
        <v>13.025598</v>
      </c>
      <c r="W95">
        <v>44.663753999999997</v>
      </c>
      <c r="X95">
        <v>141.753342</v>
      </c>
      <c r="Y95">
        <v>0</v>
      </c>
      <c r="Z95">
        <v>6.3086880000000001</v>
      </c>
      <c r="AA95">
        <v>0</v>
      </c>
      <c r="AB95">
        <v>0</v>
      </c>
      <c r="AC95">
        <v>0</v>
      </c>
      <c r="AD95">
        <v>8.9732610000000008</v>
      </c>
      <c r="AE95">
        <v>30.333451</v>
      </c>
      <c r="AF95">
        <v>8.7240439999999992</v>
      </c>
      <c r="AG95">
        <v>41.220457000000003</v>
      </c>
      <c r="AH95">
        <v>0</v>
      </c>
      <c r="AI95">
        <v>0</v>
      </c>
      <c r="AJ95">
        <v>0</v>
      </c>
      <c r="AK95">
        <v>51.142071999999999</v>
      </c>
      <c r="AL95">
        <v>11.185411999999999</v>
      </c>
      <c r="AM95">
        <v>0</v>
      </c>
      <c r="AN95">
        <v>0</v>
      </c>
      <c r="AO95">
        <v>5.377084</v>
      </c>
      <c r="AP95">
        <v>5.548908</v>
      </c>
      <c r="AQ95">
        <v>0</v>
      </c>
      <c r="AR95">
        <v>15.940656000000001</v>
      </c>
      <c r="AS95">
        <v>15.279696</v>
      </c>
      <c r="AT95">
        <v>14.435919999999999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76.383169999999993</v>
      </c>
      <c r="BA95">
        <f t="shared" si="4"/>
        <v>1515.9065150000001</v>
      </c>
      <c r="BD95">
        <v>6.24</v>
      </c>
      <c r="BE95">
        <v>1.85</v>
      </c>
      <c r="BF95">
        <v>2.17</v>
      </c>
      <c r="BG95">
        <v>1.72</v>
      </c>
      <c r="BH95">
        <v>6.06</v>
      </c>
      <c r="BI95">
        <v>0.85</v>
      </c>
      <c r="BJ95">
        <v>0.97</v>
      </c>
      <c r="BK95">
        <v>1.89</v>
      </c>
      <c r="BL95">
        <v>0</v>
      </c>
      <c r="BM95">
        <v>0.17</v>
      </c>
      <c r="BN95">
        <v>3.39</v>
      </c>
      <c r="BO95">
        <v>1.82</v>
      </c>
      <c r="BP95">
        <v>0.25</v>
      </c>
      <c r="BQ95">
        <v>1.93</v>
      </c>
      <c r="BR95">
        <v>2.1</v>
      </c>
      <c r="BS95">
        <v>1.57</v>
      </c>
      <c r="BT95">
        <v>2.7850269999999999</v>
      </c>
      <c r="BU95">
        <v>1.297706</v>
      </c>
      <c r="BV95">
        <v>1.905467</v>
      </c>
      <c r="BW95">
        <v>1.8547899999999999</v>
      </c>
      <c r="BX95">
        <v>1.8707530000000001</v>
      </c>
      <c r="BY95">
        <v>2.5954100000000002</v>
      </c>
      <c r="BZ95">
        <v>1.283863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3.425942</v>
      </c>
      <c r="CK95">
        <v>1.78051</v>
      </c>
      <c r="CL95">
        <v>1.289131</v>
      </c>
      <c r="CM95">
        <v>3.4033090000000001</v>
      </c>
      <c r="CN95">
        <v>3.425942</v>
      </c>
      <c r="CO95">
        <v>4.1526560000000003</v>
      </c>
      <c r="CP95">
        <v>4.1165589999999996</v>
      </c>
      <c r="CQ95">
        <v>3.425942</v>
      </c>
      <c r="CR95">
        <v>0.31178099999999997</v>
      </c>
      <c r="CS95">
        <v>2.164676</v>
      </c>
      <c r="CT95">
        <v>0</v>
      </c>
      <c r="CU95">
        <v>0</v>
      </c>
      <c r="CV95">
        <v>0</v>
      </c>
      <c r="CW95">
        <v>2.3137059999999998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76.383169999999993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246.38709600000001</v>
      </c>
      <c r="L96">
        <v>0</v>
      </c>
      <c r="M96">
        <v>45.430869999999999</v>
      </c>
      <c r="N96">
        <v>116.14370599999999</v>
      </c>
      <c r="O96">
        <v>121.747843</v>
      </c>
      <c r="P96">
        <v>120.890046</v>
      </c>
      <c r="Q96">
        <v>0</v>
      </c>
      <c r="R96">
        <v>18.172637000000002</v>
      </c>
      <c r="S96">
        <v>20.915469000000002</v>
      </c>
      <c r="T96">
        <v>0</v>
      </c>
      <c r="U96">
        <v>335.92333500000001</v>
      </c>
      <c r="V96">
        <v>13.025598</v>
      </c>
      <c r="W96">
        <v>44.663753999999997</v>
      </c>
      <c r="X96">
        <v>141.753342</v>
      </c>
      <c r="Y96">
        <v>0</v>
      </c>
      <c r="Z96">
        <v>6.3086880000000001</v>
      </c>
      <c r="AA96">
        <v>0</v>
      </c>
      <c r="AB96">
        <v>0</v>
      </c>
      <c r="AC96">
        <v>0</v>
      </c>
      <c r="AD96">
        <v>8.9732610000000008</v>
      </c>
      <c r="AE96">
        <v>30.333451</v>
      </c>
      <c r="AF96">
        <v>8.7240439999999992</v>
      </c>
      <c r="AG96">
        <v>41.220457000000003</v>
      </c>
      <c r="AH96">
        <v>0</v>
      </c>
      <c r="AI96">
        <v>0</v>
      </c>
      <c r="AJ96">
        <v>0</v>
      </c>
      <c r="AK96">
        <v>51.142071999999999</v>
      </c>
      <c r="AL96">
        <v>11.185411999999999</v>
      </c>
      <c r="AM96">
        <v>0</v>
      </c>
      <c r="AN96">
        <v>0</v>
      </c>
      <c r="AO96">
        <v>5.377084</v>
      </c>
      <c r="AP96">
        <v>5.548908</v>
      </c>
      <c r="AQ96">
        <v>0</v>
      </c>
      <c r="AR96">
        <v>15.940656000000001</v>
      </c>
      <c r="AS96">
        <v>15.279696</v>
      </c>
      <c r="AT96">
        <v>14.435919999999999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76.383169999999993</v>
      </c>
      <c r="BA96">
        <f t="shared" si="4"/>
        <v>1515.9065150000001</v>
      </c>
      <c r="BD96">
        <v>6.24</v>
      </c>
      <c r="BE96">
        <v>1.85</v>
      </c>
      <c r="BF96">
        <v>2.17</v>
      </c>
      <c r="BG96">
        <v>1.72</v>
      </c>
      <c r="BH96">
        <v>6.06</v>
      </c>
      <c r="BI96">
        <v>0.85</v>
      </c>
      <c r="BJ96">
        <v>0.97</v>
      </c>
      <c r="BK96">
        <v>1.89</v>
      </c>
      <c r="BL96">
        <v>0</v>
      </c>
      <c r="BM96">
        <v>0.17</v>
      </c>
      <c r="BN96">
        <v>3.39</v>
      </c>
      <c r="BO96">
        <v>1.82</v>
      </c>
      <c r="BP96">
        <v>0.25</v>
      </c>
      <c r="BQ96">
        <v>1.93</v>
      </c>
      <c r="BR96">
        <v>2.1</v>
      </c>
      <c r="BS96">
        <v>1.57</v>
      </c>
      <c r="BT96">
        <v>2.7850269999999999</v>
      </c>
      <c r="BU96">
        <v>1.297706</v>
      </c>
      <c r="BV96">
        <v>1.905467</v>
      </c>
      <c r="BW96">
        <v>1.8547899999999999</v>
      </c>
      <c r="BX96">
        <v>1.8707530000000001</v>
      </c>
      <c r="BY96">
        <v>2.5954100000000002</v>
      </c>
      <c r="BZ96">
        <v>1.283863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3.425942</v>
      </c>
      <c r="CK96">
        <v>1.78051</v>
      </c>
      <c r="CL96">
        <v>1.289131</v>
      </c>
      <c r="CM96">
        <v>3.4033090000000001</v>
      </c>
      <c r="CN96">
        <v>3.425942</v>
      </c>
      <c r="CO96">
        <v>4.1526560000000003</v>
      </c>
      <c r="CP96">
        <v>4.1165589999999996</v>
      </c>
      <c r="CQ96">
        <v>3.425942</v>
      </c>
      <c r="CR96">
        <v>0.31178099999999997</v>
      </c>
      <c r="CS96">
        <v>2.164676</v>
      </c>
      <c r="CT96">
        <v>0</v>
      </c>
      <c r="CU96">
        <v>0</v>
      </c>
      <c r="CV96">
        <v>0</v>
      </c>
      <c r="CW96">
        <v>2.3137059999999998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76.383169999999993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246.38709600000001</v>
      </c>
      <c r="L97">
        <v>0</v>
      </c>
      <c r="M97">
        <v>45.430869999999999</v>
      </c>
      <c r="N97">
        <v>116.14370599999999</v>
      </c>
      <c r="O97">
        <v>121.747843</v>
      </c>
      <c r="P97">
        <v>120.890046</v>
      </c>
      <c r="Q97">
        <v>0</v>
      </c>
      <c r="R97">
        <v>18.172637000000002</v>
      </c>
      <c r="S97">
        <v>20.915469000000002</v>
      </c>
      <c r="T97">
        <v>0</v>
      </c>
      <c r="U97">
        <v>335.92333500000001</v>
      </c>
      <c r="V97">
        <v>13.025598</v>
      </c>
      <c r="W97">
        <v>44.663753999999997</v>
      </c>
      <c r="X97">
        <v>141.753342</v>
      </c>
      <c r="Y97">
        <v>0</v>
      </c>
      <c r="Z97">
        <v>6.3086880000000001</v>
      </c>
      <c r="AA97">
        <v>0</v>
      </c>
      <c r="AB97">
        <v>0</v>
      </c>
      <c r="AC97">
        <v>0</v>
      </c>
      <c r="AD97">
        <v>8.9732610000000008</v>
      </c>
      <c r="AE97">
        <v>30.333451</v>
      </c>
      <c r="AF97">
        <v>8.7240439999999992</v>
      </c>
      <c r="AG97">
        <v>41.220457000000003</v>
      </c>
      <c r="AH97">
        <v>0</v>
      </c>
      <c r="AI97">
        <v>0</v>
      </c>
      <c r="AJ97">
        <v>0</v>
      </c>
      <c r="AK97">
        <v>51.142071999999999</v>
      </c>
      <c r="AL97">
        <v>11.185411999999999</v>
      </c>
      <c r="AM97">
        <v>0</v>
      </c>
      <c r="AN97">
        <v>0</v>
      </c>
      <c r="AO97">
        <v>5.377084</v>
      </c>
      <c r="AP97">
        <v>5.548908</v>
      </c>
      <c r="AQ97">
        <v>0</v>
      </c>
      <c r="AR97">
        <v>15.940656000000001</v>
      </c>
      <c r="AS97">
        <v>15.279696</v>
      </c>
      <c r="AT97">
        <v>13.836453000000001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76.383169999999993</v>
      </c>
      <c r="BA97">
        <f t="shared" si="4"/>
        <v>1515.3070480000001</v>
      </c>
      <c r="BD97">
        <v>6.24</v>
      </c>
      <c r="BE97">
        <v>1.85</v>
      </c>
      <c r="BF97">
        <v>2.17</v>
      </c>
      <c r="BG97">
        <v>1.72</v>
      </c>
      <c r="BH97">
        <v>6.06</v>
      </c>
      <c r="BI97">
        <v>0.85</v>
      </c>
      <c r="BJ97">
        <v>0.97</v>
      </c>
      <c r="BK97">
        <v>1.89</v>
      </c>
      <c r="BL97">
        <v>0</v>
      </c>
      <c r="BM97">
        <v>0.17</v>
      </c>
      <c r="BN97">
        <v>3.39</v>
      </c>
      <c r="BO97">
        <v>1.82</v>
      </c>
      <c r="BP97">
        <v>0.25</v>
      </c>
      <c r="BQ97">
        <v>1.93</v>
      </c>
      <c r="BR97">
        <v>2.1</v>
      </c>
      <c r="BS97">
        <v>1.57</v>
      </c>
      <c r="BT97">
        <v>2.7850269999999999</v>
      </c>
      <c r="BU97">
        <v>1.297706</v>
      </c>
      <c r="BV97">
        <v>1.905467</v>
      </c>
      <c r="BW97">
        <v>1.8547899999999999</v>
      </c>
      <c r="BX97">
        <v>1.8707530000000001</v>
      </c>
      <c r="BY97">
        <v>2.5954100000000002</v>
      </c>
      <c r="BZ97">
        <v>1.283863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3.425942</v>
      </c>
      <c r="CK97">
        <v>1.78051</v>
      </c>
      <c r="CL97">
        <v>1.289131</v>
      </c>
      <c r="CM97">
        <v>3.4033090000000001</v>
      </c>
      <c r="CN97">
        <v>3.425942</v>
      </c>
      <c r="CO97">
        <v>4.1526560000000003</v>
      </c>
      <c r="CP97">
        <v>4.1165589999999996</v>
      </c>
      <c r="CQ97">
        <v>3.425942</v>
      </c>
      <c r="CR97">
        <v>0.31178099999999997</v>
      </c>
      <c r="CS97">
        <v>2.164676</v>
      </c>
      <c r="CT97">
        <v>0</v>
      </c>
      <c r="CU97">
        <v>0</v>
      </c>
      <c r="CV97">
        <v>0</v>
      </c>
      <c r="CW97">
        <v>2.3137059999999998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76.383169999999993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246.38709600000001</v>
      </c>
      <c r="L98">
        <v>0</v>
      </c>
      <c r="M98">
        <v>45.430869999999999</v>
      </c>
      <c r="N98">
        <v>116.14370599999999</v>
      </c>
      <c r="O98">
        <v>121.747843</v>
      </c>
      <c r="P98">
        <v>120.890046</v>
      </c>
      <c r="Q98">
        <v>0</v>
      </c>
      <c r="R98">
        <v>18.172637000000002</v>
      </c>
      <c r="S98">
        <v>20.915469000000002</v>
      </c>
      <c r="T98">
        <v>0</v>
      </c>
      <c r="U98">
        <v>335.92333500000001</v>
      </c>
      <c r="V98">
        <v>13.025598</v>
      </c>
      <c r="W98">
        <v>44.663753999999997</v>
      </c>
      <c r="X98">
        <v>141.753342</v>
      </c>
      <c r="Y98">
        <v>0</v>
      </c>
      <c r="Z98">
        <v>6.3086880000000001</v>
      </c>
      <c r="AA98">
        <v>0</v>
      </c>
      <c r="AB98">
        <v>0</v>
      </c>
      <c r="AC98">
        <v>0</v>
      </c>
      <c r="AD98">
        <v>8.9732610000000008</v>
      </c>
      <c r="AE98">
        <v>30.333451</v>
      </c>
      <c r="AF98">
        <v>8.7240439999999992</v>
      </c>
      <c r="AG98">
        <v>41.220457000000003</v>
      </c>
      <c r="AH98">
        <v>0</v>
      </c>
      <c r="AI98">
        <v>0</v>
      </c>
      <c r="AJ98">
        <v>0</v>
      </c>
      <c r="AK98">
        <v>51.142071999999999</v>
      </c>
      <c r="AL98">
        <v>11.185411999999999</v>
      </c>
      <c r="AM98">
        <v>0</v>
      </c>
      <c r="AN98">
        <v>0</v>
      </c>
      <c r="AO98">
        <v>5.377084</v>
      </c>
      <c r="AP98">
        <v>5.548908</v>
      </c>
      <c r="AQ98">
        <v>0</v>
      </c>
      <c r="AR98">
        <v>15.940656000000001</v>
      </c>
      <c r="AS98">
        <v>15.279696</v>
      </c>
      <c r="AT98">
        <v>14.435919999999999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76.383169999999993</v>
      </c>
      <c r="BA98">
        <f t="shared" si="4"/>
        <v>1515.9065150000001</v>
      </c>
      <c r="BD98">
        <v>6.24</v>
      </c>
      <c r="BE98">
        <v>1.85</v>
      </c>
      <c r="BF98">
        <v>2.17</v>
      </c>
      <c r="BG98">
        <v>1.72</v>
      </c>
      <c r="BH98">
        <v>6.06</v>
      </c>
      <c r="BI98">
        <v>0.85</v>
      </c>
      <c r="BJ98">
        <v>0.97</v>
      </c>
      <c r="BK98">
        <v>1.89</v>
      </c>
      <c r="BL98">
        <v>0</v>
      </c>
      <c r="BM98">
        <v>0.17</v>
      </c>
      <c r="BN98">
        <v>3.39</v>
      </c>
      <c r="BO98">
        <v>1.82</v>
      </c>
      <c r="BP98">
        <v>0.25</v>
      </c>
      <c r="BQ98">
        <v>1.93</v>
      </c>
      <c r="BR98">
        <v>2.1</v>
      </c>
      <c r="BS98">
        <v>1.57</v>
      </c>
      <c r="BT98">
        <v>2.7850269999999999</v>
      </c>
      <c r="BU98">
        <v>1.297706</v>
      </c>
      <c r="BV98">
        <v>1.905467</v>
      </c>
      <c r="BW98">
        <v>1.8547899999999999</v>
      </c>
      <c r="BX98">
        <v>1.8707530000000001</v>
      </c>
      <c r="BY98">
        <v>2.5954100000000002</v>
      </c>
      <c r="BZ98">
        <v>1.283863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3.425942</v>
      </c>
      <c r="CK98">
        <v>1.78051</v>
      </c>
      <c r="CL98">
        <v>1.289131</v>
      </c>
      <c r="CM98">
        <v>3.4033090000000001</v>
      </c>
      <c r="CN98">
        <v>3.425942</v>
      </c>
      <c r="CO98">
        <v>4.1526560000000003</v>
      </c>
      <c r="CP98">
        <v>4.1165589999999996</v>
      </c>
      <c r="CQ98">
        <v>3.425942</v>
      </c>
      <c r="CR98">
        <v>0.31178099999999997</v>
      </c>
      <c r="CS98">
        <v>2.164676</v>
      </c>
      <c r="CT98">
        <v>0</v>
      </c>
      <c r="CU98">
        <v>0</v>
      </c>
      <c r="CV98">
        <v>0</v>
      </c>
      <c r="CW98">
        <v>2.3137059999999998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76.383169999999993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6.7846354429999964</v>
      </c>
      <c r="L99">
        <f t="shared" si="6"/>
        <v>0</v>
      </c>
      <c r="M99">
        <f t="shared" si="6"/>
        <v>1.0903408800000014</v>
      </c>
      <c r="N99">
        <f t="shared" si="6"/>
        <v>2.787448944000003</v>
      </c>
      <c r="O99">
        <f t="shared" si="6"/>
        <v>2.9219482319999956</v>
      </c>
      <c r="P99">
        <f t="shared" si="6"/>
        <v>2.8663617420000045</v>
      </c>
      <c r="Q99">
        <f t="shared" si="6"/>
        <v>0</v>
      </c>
      <c r="R99">
        <f t="shared" si="6"/>
        <v>0.41902646024999973</v>
      </c>
      <c r="S99">
        <f t="shared" si="6"/>
        <v>0.50445879024999984</v>
      </c>
      <c r="T99">
        <f t="shared" si="6"/>
        <v>0</v>
      </c>
      <c r="U99">
        <f t="shared" si="6"/>
        <v>7.8766549874999932</v>
      </c>
      <c r="V99">
        <f t="shared" si="6"/>
        <v>0.26576418774999983</v>
      </c>
      <c r="W99">
        <f t="shared" si="6"/>
        <v>1.0164855697500015</v>
      </c>
      <c r="X99">
        <f t="shared" si="6"/>
        <v>3.3399581092499999</v>
      </c>
      <c r="Y99">
        <f t="shared" si="6"/>
        <v>0</v>
      </c>
      <c r="Z99">
        <f t="shared" si="6"/>
        <v>0.1159986445</v>
      </c>
      <c r="AA99">
        <f t="shared" si="6"/>
        <v>0.15207939374999996</v>
      </c>
      <c r="AB99">
        <f t="shared" si="6"/>
        <v>0.21127886150000003</v>
      </c>
      <c r="AC99">
        <f t="shared" si="6"/>
        <v>0.166919331</v>
      </c>
      <c r="AD99">
        <f t="shared" si="6"/>
        <v>0.26532892299999977</v>
      </c>
      <c r="AE99">
        <f t="shared" si="6"/>
        <v>0.45027733300000011</v>
      </c>
      <c r="AF99">
        <f t="shared" si="6"/>
        <v>0.18029690800000009</v>
      </c>
      <c r="AG99">
        <f t="shared" si="6"/>
        <v>0.98929096799999816</v>
      </c>
      <c r="AH99">
        <f t="shared" si="6"/>
        <v>0.93083419849999971</v>
      </c>
      <c r="AI99">
        <f t="shared" si="6"/>
        <v>0.10002785774999999</v>
      </c>
      <c r="AJ99">
        <f t="shared" si="6"/>
        <v>0</v>
      </c>
      <c r="AK99">
        <f t="shared" si="6"/>
        <v>1.227409728</v>
      </c>
      <c r="AL99">
        <f t="shared" si="6"/>
        <v>0.49215812800000069</v>
      </c>
      <c r="AM99">
        <f t="shared" si="6"/>
        <v>7.8766052749999954E-2</v>
      </c>
      <c r="AN99">
        <f t="shared" si="6"/>
        <v>1.1596059999999977E-2</v>
      </c>
      <c r="AO99">
        <f t="shared" si="6"/>
        <v>0.12822929850000009</v>
      </c>
      <c r="AP99">
        <f t="shared" si="6"/>
        <v>0.16030177800000003</v>
      </c>
      <c r="AQ99">
        <f t="shared" si="6"/>
        <v>0.35038639999999999</v>
      </c>
      <c r="AR99">
        <f t="shared" si="6"/>
        <v>0.4734374820000003</v>
      </c>
      <c r="AS99">
        <f t="shared" si="6"/>
        <v>0.40102727699999996</v>
      </c>
      <c r="AT99">
        <f t="shared" si="6"/>
        <v>0.33284817349999957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1.8404764957499995</v>
      </c>
      <c r="BA99">
        <f t="shared" si="4"/>
        <v>38.932052638249971</v>
      </c>
      <c r="BD99">
        <f t="shared" ref="BD99:DJ99" si="7">SUM(BD3:BD98)/4000</f>
        <v>0.14976000000000017</v>
      </c>
      <c r="BE99">
        <f t="shared" si="7"/>
        <v>4.4399999999999919E-2</v>
      </c>
      <c r="BF99">
        <f t="shared" si="7"/>
        <v>5.2079999999999904E-2</v>
      </c>
      <c r="BG99">
        <f t="shared" si="7"/>
        <v>4.1279999999999976E-2</v>
      </c>
      <c r="BH99">
        <f t="shared" si="7"/>
        <v>0.14543999999999987</v>
      </c>
      <c r="BI99">
        <f t="shared" si="7"/>
        <v>2.1645000000000022E-2</v>
      </c>
      <c r="BJ99">
        <f t="shared" si="7"/>
        <v>1.5344999999999992E-2</v>
      </c>
      <c r="BK99">
        <f t="shared" si="7"/>
        <v>4.5359999999999907E-2</v>
      </c>
      <c r="BL99">
        <f t="shared" si="7"/>
        <v>0</v>
      </c>
      <c r="BM99">
        <f t="shared" si="7"/>
        <v>4.0949999999999988E-3</v>
      </c>
      <c r="BN99">
        <f t="shared" si="7"/>
        <v>8.1359999999999794E-2</v>
      </c>
      <c r="BO99">
        <f t="shared" si="7"/>
        <v>4.3679999999999899E-2</v>
      </c>
      <c r="BP99">
        <f t="shared" si="7"/>
        <v>6.0000000000000001E-3</v>
      </c>
      <c r="BQ99">
        <f t="shared" si="7"/>
        <v>4.6320000000000104E-2</v>
      </c>
      <c r="BR99">
        <f t="shared" si="7"/>
        <v>5.039999999999991E-2</v>
      </c>
      <c r="BS99">
        <f t="shared" si="7"/>
        <v>3.7679999999999908E-2</v>
      </c>
      <c r="BT99">
        <f t="shared" si="7"/>
        <v>6.6840648000000169E-2</v>
      </c>
      <c r="BU99">
        <f t="shared" si="7"/>
        <v>3.1144940000000006E-2</v>
      </c>
      <c r="BV99">
        <f t="shared" si="7"/>
        <v>4.5731207999999933E-2</v>
      </c>
      <c r="BW99">
        <f t="shared" si="7"/>
        <v>4.4514960000000006E-2</v>
      </c>
      <c r="BX99">
        <f t="shared" si="7"/>
        <v>4.4898071999999997E-2</v>
      </c>
      <c r="BY99">
        <f t="shared" si="7"/>
        <v>6.2289839999999853E-2</v>
      </c>
      <c r="BZ99">
        <f t="shared" si="7"/>
        <v>3.081271199999994E-2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8.2222608000000058E-2</v>
      </c>
      <c r="CK99">
        <f t="shared" si="7"/>
        <v>4.2732240000000012E-2</v>
      </c>
      <c r="CL99">
        <f t="shared" si="7"/>
        <v>3.093914399999996E-2</v>
      </c>
      <c r="CM99">
        <f t="shared" si="7"/>
        <v>8.1679415999999991E-2</v>
      </c>
      <c r="CN99">
        <f t="shared" si="7"/>
        <v>8.2222608000000058E-2</v>
      </c>
      <c r="CO99">
        <f t="shared" si="7"/>
        <v>9.9663743999999915E-2</v>
      </c>
      <c r="CP99">
        <f t="shared" si="7"/>
        <v>9.8797415999999916E-2</v>
      </c>
      <c r="CQ99">
        <f t="shared" si="7"/>
        <v>8.2222608000000058E-2</v>
      </c>
      <c r="CR99">
        <f t="shared" si="7"/>
        <v>7.4827439999999978E-3</v>
      </c>
      <c r="CS99">
        <f t="shared" si="7"/>
        <v>5.1952223999999873E-2</v>
      </c>
      <c r="CT99">
        <f t="shared" si="7"/>
        <v>3.529785499999999E-3</v>
      </c>
      <c r="CU99">
        <f t="shared" si="7"/>
        <v>5.3905599999999991E-3</v>
      </c>
      <c r="CV99">
        <f t="shared" si="7"/>
        <v>5.0350742499999995E-3</v>
      </c>
      <c r="CW99">
        <f t="shared" si="7"/>
        <v>5.5528943999999927E-2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1.8404764957499995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AK3" activePane="bottomRight" state="frozen"/>
      <selection sqref="A1:D35"/>
      <selection pane="topRight" sqref="A1:D35"/>
      <selection pane="bottomLeft" sqref="A1:D35"/>
      <selection pane="bottomRight" activeCell="AZ1" sqref="AZ1"/>
    </sheetView>
  </sheetViews>
  <sheetFormatPr defaultRowHeight="15"/>
  <cols>
    <col min="1" max="1" width="12" customWidth="1"/>
  </cols>
  <sheetData>
    <row r="1" spans="1:11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19" t="s">
        <v>142</v>
      </c>
      <c r="BD1" t="s">
        <v>454</v>
      </c>
      <c r="BE1" t="s">
        <v>455</v>
      </c>
      <c r="BF1" t="s">
        <v>456</v>
      </c>
      <c r="BG1" t="s">
        <v>457</v>
      </c>
      <c r="BH1" t="s">
        <v>458</v>
      </c>
      <c r="BI1" t="s">
        <v>459</v>
      </c>
      <c r="BJ1" t="s">
        <v>460</v>
      </c>
      <c r="BK1" t="s">
        <v>461</v>
      </c>
      <c r="BL1" t="s">
        <v>462</v>
      </c>
      <c r="BM1" t="s">
        <v>463</v>
      </c>
      <c r="BN1" t="s">
        <v>464</v>
      </c>
      <c r="BO1" t="s">
        <v>426</v>
      </c>
      <c r="BP1" t="s">
        <v>436</v>
      </c>
      <c r="BQ1" t="s">
        <v>465</v>
      </c>
      <c r="BR1" t="s">
        <v>466</v>
      </c>
      <c r="BS1" t="s">
        <v>432</v>
      </c>
      <c r="BT1" t="s">
        <v>467</v>
      </c>
      <c r="BU1" t="s">
        <v>468</v>
      </c>
      <c r="BV1" t="s">
        <v>469</v>
      </c>
      <c r="BW1" t="s">
        <v>423</v>
      </c>
      <c r="BX1" t="s">
        <v>470</v>
      </c>
      <c r="BY1" t="s">
        <v>433</v>
      </c>
      <c r="BZ1" t="s">
        <v>471</v>
      </c>
      <c r="CA1" t="s">
        <v>472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473</v>
      </c>
      <c r="CI1" t="s">
        <v>434</v>
      </c>
      <c r="CJ1" t="s">
        <v>435</v>
      </c>
      <c r="CK1" t="s">
        <v>429</v>
      </c>
      <c r="CL1" t="s">
        <v>474</v>
      </c>
      <c r="CM1" t="s">
        <v>475</v>
      </c>
      <c r="CN1" t="s">
        <v>476</v>
      </c>
      <c r="CO1" t="s">
        <v>427</v>
      </c>
      <c r="CP1" t="s">
        <v>477</v>
      </c>
      <c r="CQ1" t="s">
        <v>478</v>
      </c>
      <c r="CR1" t="s">
        <v>428</v>
      </c>
      <c r="CS1" t="s">
        <v>479</v>
      </c>
      <c r="CT1" t="s">
        <v>480</v>
      </c>
      <c r="CU1" t="s">
        <v>481</v>
      </c>
      <c r="CV1" t="s">
        <v>482</v>
      </c>
      <c r="CW1" t="s">
        <v>483</v>
      </c>
      <c r="DJ1" t="s">
        <v>439</v>
      </c>
    </row>
    <row r="2" spans="1:114">
      <c r="A2" s="219"/>
      <c r="AS2" s="19"/>
      <c r="AT2" s="169"/>
      <c r="AU2" s="169"/>
      <c r="AV2" s="169"/>
      <c r="AW2" s="169"/>
      <c r="AX2" s="169"/>
      <c r="AY2" s="169"/>
      <c r="AZ2" s="198"/>
      <c r="BA2" s="219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AZ74" activePane="bottomRight" state="frozen"/>
      <selection sqref="A1:D35"/>
      <selection pane="topRight" sqref="A1:D35"/>
      <selection pane="bottomLeft" sqref="A1:D35"/>
      <selection pane="bottomRight" activeCell="AZ3" sqref="AZ3:AZ98"/>
    </sheetView>
  </sheetViews>
  <sheetFormatPr defaultRowHeight="15"/>
  <cols>
    <col min="1" max="1" width="12" customWidth="1"/>
  </cols>
  <sheetData>
    <row r="1" spans="1:11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19" t="s">
        <v>142</v>
      </c>
      <c r="BD1" t="s">
        <v>454</v>
      </c>
      <c r="BE1" t="s">
        <v>455</v>
      </c>
      <c r="BF1" t="s">
        <v>456</v>
      </c>
      <c r="BG1" t="s">
        <v>457</v>
      </c>
      <c r="BH1" t="s">
        <v>458</v>
      </c>
      <c r="BI1" t="s">
        <v>459</v>
      </c>
      <c r="BJ1" t="s">
        <v>460</v>
      </c>
      <c r="BK1" t="s">
        <v>461</v>
      </c>
      <c r="BL1" t="s">
        <v>462</v>
      </c>
      <c r="BM1" t="s">
        <v>463</v>
      </c>
      <c r="BN1" t="s">
        <v>464</v>
      </c>
      <c r="BO1" t="s">
        <v>426</v>
      </c>
      <c r="BP1" t="s">
        <v>436</v>
      </c>
      <c r="BQ1" t="s">
        <v>465</v>
      </c>
      <c r="BR1" t="s">
        <v>466</v>
      </c>
      <c r="BS1" t="s">
        <v>432</v>
      </c>
      <c r="BT1" t="s">
        <v>467</v>
      </c>
      <c r="BU1" t="s">
        <v>468</v>
      </c>
      <c r="BV1" t="s">
        <v>469</v>
      </c>
      <c r="BW1" t="s">
        <v>423</v>
      </c>
      <c r="BX1" t="s">
        <v>470</v>
      </c>
      <c r="BY1" t="s">
        <v>433</v>
      </c>
      <c r="BZ1" t="s">
        <v>471</v>
      </c>
      <c r="CA1" t="s">
        <v>472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473</v>
      </c>
      <c r="CI1" t="s">
        <v>434</v>
      </c>
      <c r="CJ1" t="s">
        <v>435</v>
      </c>
      <c r="CK1" t="s">
        <v>429</v>
      </c>
      <c r="CL1" t="s">
        <v>474</v>
      </c>
      <c r="CM1" t="s">
        <v>475</v>
      </c>
      <c r="CN1" t="s">
        <v>476</v>
      </c>
      <c r="CO1" t="s">
        <v>427</v>
      </c>
      <c r="CP1" t="s">
        <v>477</v>
      </c>
      <c r="CQ1" t="s">
        <v>478</v>
      </c>
      <c r="CR1" t="s">
        <v>428</v>
      </c>
      <c r="CS1" t="s">
        <v>479</v>
      </c>
      <c r="CT1" t="s">
        <v>480</v>
      </c>
      <c r="CU1" t="s">
        <v>481</v>
      </c>
      <c r="CV1" t="s">
        <v>482</v>
      </c>
      <c r="CW1" t="s">
        <v>483</v>
      </c>
      <c r="DJ1" t="s">
        <v>439</v>
      </c>
    </row>
    <row r="2" spans="1:114">
      <c r="A2" s="219"/>
      <c r="AS2" s="19"/>
      <c r="AT2" s="169"/>
      <c r="AU2" s="169"/>
      <c r="AV2" s="169"/>
      <c r="AW2" s="169"/>
      <c r="AX2" s="169"/>
      <c r="AY2" s="169"/>
      <c r="AZ2" s="198"/>
      <c r="BA2" s="219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AJ116"/>
  <sheetViews>
    <sheetView zoomScale="85" zoomScaleNormal="85" workbookViewId="0">
      <pane xSplit="1" ySplit="2" topLeftCell="D3" activePane="bottomRight" state="frozen"/>
      <selection sqref="A1:D35"/>
      <selection pane="topRight" sqref="A1:D35"/>
      <selection pane="bottomLeft" sqref="A1:D35"/>
      <selection pane="bottomRight" activeCell="M3" sqref="M3:M98"/>
    </sheetView>
  </sheetViews>
  <sheetFormatPr defaultRowHeight="15"/>
  <cols>
    <col min="1" max="1" width="11.7109375" bestFit="1" customWidth="1"/>
    <col min="2" max="3" width="13.85546875" customWidth="1"/>
    <col min="10" max="11" width="14.85546875" customWidth="1"/>
    <col min="13" max="16" width="13.5703125" bestFit="1" customWidth="1"/>
    <col min="17" max="19" width="14.140625" customWidth="1"/>
    <col min="29" max="30" width="13.140625" customWidth="1"/>
    <col min="31" max="31" width="13.5703125" customWidth="1"/>
  </cols>
  <sheetData>
    <row r="1" spans="1:32">
      <c r="A1" s="32">
        <f>Allocation!A2</f>
        <v>44882</v>
      </c>
      <c r="B1" s="75" t="s">
        <v>379</v>
      </c>
      <c r="C1" s="75" t="s">
        <v>380</v>
      </c>
      <c r="D1" s="135" t="s">
        <v>339</v>
      </c>
      <c r="E1" s="75"/>
      <c r="F1" s="78" t="s">
        <v>145</v>
      </c>
      <c r="G1" s="78" t="s">
        <v>146</v>
      </c>
      <c r="H1" s="78" t="s">
        <v>147</v>
      </c>
      <c r="I1" t="s">
        <v>148</v>
      </c>
      <c r="J1" t="s">
        <v>381</v>
      </c>
      <c r="K1" t="s">
        <v>382</v>
      </c>
      <c r="L1" t="s">
        <v>301</v>
      </c>
      <c r="M1" t="s">
        <v>306</v>
      </c>
      <c r="N1" s="135" t="s">
        <v>336</v>
      </c>
      <c r="O1" s="135" t="s">
        <v>337</v>
      </c>
      <c r="P1" s="135" t="s">
        <v>338</v>
      </c>
      <c r="Q1" t="s">
        <v>364</v>
      </c>
      <c r="R1" t="s">
        <v>365</v>
      </c>
      <c r="S1" t="s">
        <v>366</v>
      </c>
      <c r="T1" t="s">
        <v>392</v>
      </c>
      <c r="U1" t="s">
        <v>393</v>
      </c>
      <c r="V1" t="s">
        <v>394</v>
      </c>
      <c r="W1" t="s">
        <v>408</v>
      </c>
      <c r="X1" t="s">
        <v>409</v>
      </c>
      <c r="Y1" t="s">
        <v>410</v>
      </c>
      <c r="Z1" s="193" t="s">
        <v>418</v>
      </c>
      <c r="AA1" s="193" t="s">
        <v>419</v>
      </c>
      <c r="AB1" s="193" t="s">
        <v>420</v>
      </c>
      <c r="AC1" s="108" t="s">
        <v>447</v>
      </c>
      <c r="AD1" s="108" t="s">
        <v>448</v>
      </c>
      <c r="AE1" s="108" t="s">
        <v>449</v>
      </c>
      <c r="AF1" t="s">
        <v>453</v>
      </c>
    </row>
    <row r="2" spans="1:32">
      <c r="A2" s="27" t="s">
        <v>44</v>
      </c>
      <c r="B2" s="75" t="s">
        <v>379</v>
      </c>
      <c r="C2" s="75" t="s">
        <v>380</v>
      </c>
      <c r="D2" s="135"/>
      <c r="E2" s="75"/>
      <c r="F2" s="78" t="s">
        <v>145</v>
      </c>
      <c r="G2" s="78" t="s">
        <v>146</v>
      </c>
      <c r="H2" s="78" t="s">
        <v>147</v>
      </c>
      <c r="I2" t="s">
        <v>148</v>
      </c>
      <c r="J2" t="s">
        <v>381</v>
      </c>
      <c r="K2" t="s">
        <v>382</v>
      </c>
      <c r="L2" t="s">
        <v>301</v>
      </c>
      <c r="M2" t="s">
        <v>306</v>
      </c>
      <c r="N2" s="135" t="s">
        <v>336</v>
      </c>
      <c r="O2" s="135" t="s">
        <v>337</v>
      </c>
      <c r="P2" s="135" t="s">
        <v>338</v>
      </c>
      <c r="Q2" t="s">
        <v>364</v>
      </c>
      <c r="R2" t="s">
        <v>365</v>
      </c>
      <c r="S2" t="s">
        <v>366</v>
      </c>
      <c r="T2" t="s">
        <v>392</v>
      </c>
      <c r="U2" t="s">
        <v>393</v>
      </c>
      <c r="V2" t="s">
        <v>394</v>
      </c>
      <c r="W2" t="s">
        <v>408</v>
      </c>
      <c r="X2" t="s">
        <v>409</v>
      </c>
      <c r="Y2" t="s">
        <v>410</v>
      </c>
      <c r="Z2" t="s">
        <v>418</v>
      </c>
      <c r="AA2" t="s">
        <v>419</v>
      </c>
      <c r="AB2" t="s">
        <v>420</v>
      </c>
      <c r="AC2" t="s">
        <v>447</v>
      </c>
      <c r="AD2" t="s">
        <v>448</v>
      </c>
      <c r="AE2" t="s">
        <v>449</v>
      </c>
      <c r="AF2" t="s">
        <v>453</v>
      </c>
    </row>
    <row r="3" spans="1:32">
      <c r="A3" t="s">
        <v>45</v>
      </c>
      <c r="B3" s="75">
        <v>224.2</v>
      </c>
      <c r="C3" s="75">
        <v>67.89</v>
      </c>
      <c r="D3" s="135">
        <f>N3+O3+P3</f>
        <v>0</v>
      </c>
      <c r="E3" s="75"/>
      <c r="F3" s="78">
        <v>0</v>
      </c>
      <c r="G3" s="78">
        <v>0</v>
      </c>
      <c r="H3" s="78">
        <v>0</v>
      </c>
      <c r="I3">
        <v>70.260000000000005</v>
      </c>
      <c r="J3">
        <v>270.73</v>
      </c>
      <c r="K3">
        <v>100.83</v>
      </c>
      <c r="L3">
        <v>2.4700000000000002</v>
      </c>
      <c r="M3">
        <v>7.55</v>
      </c>
      <c r="N3" s="135">
        <v>0</v>
      </c>
      <c r="O3" s="135">
        <v>0</v>
      </c>
      <c r="P3" s="135">
        <v>0</v>
      </c>
      <c r="Q3">
        <v>2.2999999999999998</v>
      </c>
      <c r="R3">
        <v>0</v>
      </c>
      <c r="S3">
        <v>2.73</v>
      </c>
      <c r="T3">
        <v>11.28</v>
      </c>
      <c r="U3">
        <v>3.76</v>
      </c>
      <c r="V3">
        <v>3.76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1.66</v>
      </c>
      <c r="AD3">
        <v>5.03</v>
      </c>
      <c r="AE3">
        <v>5.03</v>
      </c>
      <c r="AF3">
        <v>1.73</v>
      </c>
    </row>
    <row r="4" spans="1:32">
      <c r="A4" t="s">
        <v>46</v>
      </c>
      <c r="B4" s="75">
        <v>224.2</v>
      </c>
      <c r="C4" s="75">
        <v>67.89</v>
      </c>
      <c r="D4" s="135">
        <f t="shared" ref="D4:D67" si="0">N4+O4+P4</f>
        <v>0</v>
      </c>
      <c r="E4" s="75"/>
      <c r="F4" s="78">
        <v>0</v>
      </c>
      <c r="G4" s="78">
        <v>0</v>
      </c>
      <c r="H4" s="78">
        <v>0</v>
      </c>
      <c r="I4">
        <v>70.260000000000005</v>
      </c>
      <c r="J4">
        <v>270.73</v>
      </c>
      <c r="K4">
        <v>100.83</v>
      </c>
      <c r="L4">
        <v>2.4700000000000002</v>
      </c>
      <c r="M4">
        <v>7.21</v>
      </c>
      <c r="N4" s="135">
        <v>0</v>
      </c>
      <c r="O4" s="135">
        <v>0</v>
      </c>
      <c r="P4" s="135">
        <v>0</v>
      </c>
      <c r="Q4">
        <v>2.2999999999999998</v>
      </c>
      <c r="R4">
        <v>0</v>
      </c>
      <c r="S4">
        <v>2.73</v>
      </c>
      <c r="T4">
        <v>10.63</v>
      </c>
      <c r="U4">
        <v>3.54</v>
      </c>
      <c r="V4">
        <v>3.55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1.67</v>
      </c>
      <c r="AD4">
        <v>5.14</v>
      </c>
      <c r="AE4">
        <v>5.14</v>
      </c>
      <c r="AF4">
        <v>1.73</v>
      </c>
    </row>
    <row r="5" spans="1:32">
      <c r="A5" t="s">
        <v>47</v>
      </c>
      <c r="B5" s="75">
        <v>224.2</v>
      </c>
      <c r="C5" s="75">
        <v>55.11</v>
      </c>
      <c r="D5" s="135">
        <f t="shared" si="0"/>
        <v>0</v>
      </c>
      <c r="E5" s="75"/>
      <c r="F5" s="78">
        <v>0</v>
      </c>
      <c r="G5" s="78">
        <v>0</v>
      </c>
      <c r="H5" s="78">
        <v>0</v>
      </c>
      <c r="I5">
        <v>70.260000000000005</v>
      </c>
      <c r="J5">
        <v>270.73</v>
      </c>
      <c r="K5">
        <v>100.83</v>
      </c>
      <c r="L5">
        <v>2.4700000000000002</v>
      </c>
      <c r="M5">
        <v>9.0299999999999994</v>
      </c>
      <c r="N5" s="135">
        <v>0</v>
      </c>
      <c r="O5" s="135">
        <v>0</v>
      </c>
      <c r="P5" s="135">
        <v>0</v>
      </c>
      <c r="Q5">
        <v>2.2999999999999998</v>
      </c>
      <c r="R5">
        <v>0</v>
      </c>
      <c r="S5">
        <v>2.73</v>
      </c>
      <c r="T5">
        <v>10.27</v>
      </c>
      <c r="U5">
        <v>3.42</v>
      </c>
      <c r="V5">
        <v>3.42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1.72</v>
      </c>
      <c r="AD5">
        <v>4.97</v>
      </c>
      <c r="AE5">
        <v>4.97</v>
      </c>
      <c r="AF5">
        <v>1.73</v>
      </c>
    </row>
    <row r="6" spans="1:32">
      <c r="A6" t="s">
        <v>48</v>
      </c>
      <c r="B6" s="75">
        <v>224.2</v>
      </c>
      <c r="C6" s="75">
        <v>55.11</v>
      </c>
      <c r="D6" s="135">
        <f t="shared" si="0"/>
        <v>0</v>
      </c>
      <c r="E6" s="75"/>
      <c r="F6" s="78">
        <v>0</v>
      </c>
      <c r="G6" s="78">
        <v>0</v>
      </c>
      <c r="H6" s="78">
        <v>0</v>
      </c>
      <c r="I6">
        <v>70.260000000000005</v>
      </c>
      <c r="J6">
        <v>270.73</v>
      </c>
      <c r="K6">
        <v>100.83</v>
      </c>
      <c r="L6">
        <v>2.4700000000000002</v>
      </c>
      <c r="M6">
        <v>8.67</v>
      </c>
      <c r="N6" s="135">
        <v>0</v>
      </c>
      <c r="O6" s="135">
        <v>0</v>
      </c>
      <c r="P6" s="135">
        <v>0</v>
      </c>
      <c r="Q6">
        <v>2.2999999999999998</v>
      </c>
      <c r="R6">
        <v>0</v>
      </c>
      <c r="S6">
        <v>2.73</v>
      </c>
      <c r="T6">
        <v>9.7799999999999994</v>
      </c>
      <c r="U6">
        <v>3.26</v>
      </c>
      <c r="V6">
        <v>3.26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1.71</v>
      </c>
      <c r="AD6">
        <v>5.17</v>
      </c>
      <c r="AE6">
        <v>5.17</v>
      </c>
      <c r="AF6">
        <v>1.73</v>
      </c>
    </row>
    <row r="7" spans="1:32">
      <c r="A7" t="s">
        <v>49</v>
      </c>
      <c r="B7" s="75">
        <v>224.2</v>
      </c>
      <c r="C7" s="75">
        <v>55.11</v>
      </c>
      <c r="D7" s="135">
        <f t="shared" si="0"/>
        <v>0</v>
      </c>
      <c r="E7" s="75"/>
      <c r="F7" s="78">
        <v>0</v>
      </c>
      <c r="G7" s="78">
        <v>0</v>
      </c>
      <c r="H7" s="78">
        <v>0</v>
      </c>
      <c r="I7">
        <v>70.260000000000005</v>
      </c>
      <c r="J7">
        <v>270.73</v>
      </c>
      <c r="K7">
        <v>100.83</v>
      </c>
      <c r="L7">
        <v>2.4700000000000002</v>
      </c>
      <c r="M7">
        <v>8.41</v>
      </c>
      <c r="N7" s="135">
        <v>0</v>
      </c>
      <c r="O7" s="135">
        <v>0</v>
      </c>
      <c r="P7" s="135">
        <v>0</v>
      </c>
      <c r="Q7">
        <v>2.2999999999999998</v>
      </c>
      <c r="R7">
        <v>0</v>
      </c>
      <c r="S7">
        <v>2.73</v>
      </c>
      <c r="T7">
        <v>9.4499999999999993</v>
      </c>
      <c r="U7">
        <v>3.15</v>
      </c>
      <c r="V7">
        <v>3.16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1.54</v>
      </c>
      <c r="AD7">
        <v>4.96</v>
      </c>
      <c r="AE7">
        <v>4.96</v>
      </c>
      <c r="AF7">
        <v>1.73</v>
      </c>
    </row>
    <row r="8" spans="1:32">
      <c r="A8" t="s">
        <v>50</v>
      </c>
      <c r="B8" s="75">
        <v>224.2</v>
      </c>
      <c r="C8" s="75">
        <v>55.11</v>
      </c>
      <c r="D8" s="135">
        <f t="shared" si="0"/>
        <v>0</v>
      </c>
      <c r="E8" s="75"/>
      <c r="F8" s="78">
        <v>0</v>
      </c>
      <c r="G8" s="78">
        <v>0</v>
      </c>
      <c r="H8" s="78">
        <v>0</v>
      </c>
      <c r="I8">
        <v>70.260000000000005</v>
      </c>
      <c r="J8">
        <v>270.73</v>
      </c>
      <c r="K8">
        <v>100.83</v>
      </c>
      <c r="L8">
        <v>2.4700000000000002</v>
      </c>
      <c r="M8">
        <v>8.26</v>
      </c>
      <c r="N8" s="135">
        <v>0</v>
      </c>
      <c r="O8" s="135">
        <v>0</v>
      </c>
      <c r="P8" s="135">
        <v>0</v>
      </c>
      <c r="Q8">
        <v>2.2999999999999998</v>
      </c>
      <c r="R8">
        <v>0</v>
      </c>
      <c r="S8">
        <v>2.73</v>
      </c>
      <c r="T8">
        <v>9.66</v>
      </c>
      <c r="U8">
        <v>3.22</v>
      </c>
      <c r="V8">
        <v>3.21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1.84</v>
      </c>
      <c r="AD8">
        <v>4.96</v>
      </c>
      <c r="AE8">
        <v>4.96</v>
      </c>
      <c r="AF8">
        <v>1.73</v>
      </c>
    </row>
    <row r="9" spans="1:32">
      <c r="A9" t="s">
        <v>51</v>
      </c>
      <c r="B9" s="75">
        <v>224.2</v>
      </c>
      <c r="C9" s="75">
        <v>55.11</v>
      </c>
      <c r="D9" s="135">
        <f t="shared" si="0"/>
        <v>0</v>
      </c>
      <c r="E9" s="75"/>
      <c r="F9" s="78">
        <v>0</v>
      </c>
      <c r="G9" s="78">
        <v>0</v>
      </c>
      <c r="H9" s="78">
        <v>0</v>
      </c>
      <c r="I9">
        <v>70.260000000000005</v>
      </c>
      <c r="J9">
        <v>270.73</v>
      </c>
      <c r="K9">
        <v>100.83</v>
      </c>
      <c r="L9">
        <v>2.4700000000000002</v>
      </c>
      <c r="M9">
        <v>8.0399999999999991</v>
      </c>
      <c r="N9" s="135">
        <v>0</v>
      </c>
      <c r="O9" s="135">
        <v>0</v>
      </c>
      <c r="P9" s="135">
        <v>0</v>
      </c>
      <c r="Q9">
        <v>2.2999999999999998</v>
      </c>
      <c r="R9">
        <v>0</v>
      </c>
      <c r="S9">
        <v>2.73</v>
      </c>
      <c r="T9">
        <v>5.2</v>
      </c>
      <c r="U9">
        <v>1.73</v>
      </c>
      <c r="V9">
        <v>1.74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0.85</v>
      </c>
      <c r="AD9">
        <v>5.17</v>
      </c>
      <c r="AE9">
        <v>5.17</v>
      </c>
      <c r="AF9">
        <v>1.73</v>
      </c>
    </row>
    <row r="10" spans="1:32">
      <c r="A10" t="s">
        <v>52</v>
      </c>
      <c r="B10" s="75">
        <v>187.67</v>
      </c>
      <c r="C10" s="75">
        <v>55.11</v>
      </c>
      <c r="D10" s="135">
        <f t="shared" si="0"/>
        <v>0</v>
      </c>
      <c r="E10" s="75"/>
      <c r="F10" s="78">
        <v>0</v>
      </c>
      <c r="G10" s="78">
        <v>0</v>
      </c>
      <c r="H10" s="78">
        <v>0</v>
      </c>
      <c r="I10">
        <v>70.260000000000005</v>
      </c>
      <c r="J10">
        <v>270.73</v>
      </c>
      <c r="K10">
        <v>100.83</v>
      </c>
      <c r="L10">
        <v>2.4700000000000002</v>
      </c>
      <c r="M10">
        <v>7.92</v>
      </c>
      <c r="N10" s="135">
        <v>0</v>
      </c>
      <c r="O10" s="135">
        <v>0</v>
      </c>
      <c r="P10" s="135">
        <v>0</v>
      </c>
      <c r="Q10">
        <v>2.2999999999999998</v>
      </c>
      <c r="R10">
        <v>0</v>
      </c>
      <c r="S10">
        <v>2.73</v>
      </c>
      <c r="T10">
        <v>5.23</v>
      </c>
      <c r="U10">
        <v>1.74</v>
      </c>
      <c r="V10">
        <v>1.74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0.89</v>
      </c>
      <c r="AD10">
        <v>5.15</v>
      </c>
      <c r="AE10">
        <v>5.15</v>
      </c>
      <c r="AF10">
        <v>1.73</v>
      </c>
    </row>
    <row r="11" spans="1:32">
      <c r="A11" t="s">
        <v>53</v>
      </c>
      <c r="B11" s="75">
        <v>187.67</v>
      </c>
      <c r="C11" s="75">
        <v>55.11</v>
      </c>
      <c r="D11" s="135">
        <f t="shared" si="0"/>
        <v>0</v>
      </c>
      <c r="E11" s="75"/>
      <c r="F11" s="78">
        <v>0</v>
      </c>
      <c r="G11" s="78">
        <v>0</v>
      </c>
      <c r="H11" s="78">
        <v>0</v>
      </c>
      <c r="I11">
        <v>70.260000000000005</v>
      </c>
      <c r="J11">
        <v>270.73</v>
      </c>
      <c r="K11">
        <v>100.83</v>
      </c>
      <c r="L11">
        <v>2.4700000000000002</v>
      </c>
      <c r="M11">
        <v>5.55</v>
      </c>
      <c r="N11" s="135">
        <v>0</v>
      </c>
      <c r="O11" s="135">
        <v>0</v>
      </c>
      <c r="P11" s="135">
        <v>0</v>
      </c>
      <c r="Q11">
        <v>2.2200000000000002</v>
      </c>
      <c r="R11">
        <v>0</v>
      </c>
      <c r="S11">
        <v>2.73</v>
      </c>
      <c r="T11">
        <v>5.2</v>
      </c>
      <c r="U11">
        <v>1.73</v>
      </c>
      <c r="V11">
        <v>1.73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0.9</v>
      </c>
      <c r="AD11">
        <v>5.26</v>
      </c>
      <c r="AE11">
        <v>5.26</v>
      </c>
      <c r="AF11">
        <v>1.73</v>
      </c>
    </row>
    <row r="12" spans="1:32">
      <c r="A12" t="s">
        <v>54</v>
      </c>
      <c r="B12" s="75">
        <v>187.67</v>
      </c>
      <c r="C12" s="75">
        <v>55.11</v>
      </c>
      <c r="D12" s="135">
        <f t="shared" si="0"/>
        <v>0</v>
      </c>
      <c r="E12" s="75"/>
      <c r="F12" s="78">
        <v>0</v>
      </c>
      <c r="G12" s="78">
        <v>0</v>
      </c>
      <c r="H12" s="78">
        <v>0</v>
      </c>
      <c r="I12">
        <v>70.260000000000005</v>
      </c>
      <c r="J12">
        <v>270.73</v>
      </c>
      <c r="K12">
        <v>100.83</v>
      </c>
      <c r="L12">
        <v>2.4700000000000002</v>
      </c>
      <c r="M12">
        <v>5.43</v>
      </c>
      <c r="N12" s="135">
        <v>0</v>
      </c>
      <c r="O12" s="135">
        <v>0</v>
      </c>
      <c r="P12" s="135">
        <v>0</v>
      </c>
      <c r="Q12">
        <v>2.2200000000000002</v>
      </c>
      <c r="R12">
        <v>0</v>
      </c>
      <c r="S12">
        <v>2.73</v>
      </c>
      <c r="T12">
        <v>5.43</v>
      </c>
      <c r="U12">
        <v>1.81</v>
      </c>
      <c r="V12">
        <v>1.81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0.9</v>
      </c>
      <c r="AD12">
        <v>5.09</v>
      </c>
      <c r="AE12">
        <v>5.09</v>
      </c>
      <c r="AF12">
        <v>1.73</v>
      </c>
    </row>
    <row r="13" spans="1:32">
      <c r="A13" t="s">
        <v>55</v>
      </c>
      <c r="B13" s="75">
        <v>187.67</v>
      </c>
      <c r="C13" s="75">
        <v>55.11</v>
      </c>
      <c r="D13" s="135">
        <f t="shared" si="0"/>
        <v>0</v>
      </c>
      <c r="E13" s="75"/>
      <c r="F13" s="78">
        <v>0</v>
      </c>
      <c r="G13" s="78">
        <v>0</v>
      </c>
      <c r="H13" s="78">
        <v>0</v>
      </c>
      <c r="I13">
        <v>70.260000000000005</v>
      </c>
      <c r="J13">
        <v>270.73</v>
      </c>
      <c r="K13">
        <v>100.83</v>
      </c>
      <c r="L13">
        <v>2.4700000000000002</v>
      </c>
      <c r="M13">
        <v>5.35</v>
      </c>
      <c r="N13" s="135">
        <v>0</v>
      </c>
      <c r="O13" s="135">
        <v>0</v>
      </c>
      <c r="P13" s="135">
        <v>0</v>
      </c>
      <c r="Q13">
        <v>2.2200000000000002</v>
      </c>
      <c r="R13">
        <v>0</v>
      </c>
      <c r="S13">
        <v>2.73</v>
      </c>
      <c r="T13">
        <v>5.41</v>
      </c>
      <c r="U13">
        <v>1.81</v>
      </c>
      <c r="V13">
        <v>1.8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0.99</v>
      </c>
      <c r="AD13">
        <v>5.03</v>
      </c>
      <c r="AE13">
        <v>5.03</v>
      </c>
      <c r="AF13">
        <v>1.73</v>
      </c>
    </row>
    <row r="14" spans="1:32">
      <c r="A14" t="s">
        <v>56</v>
      </c>
      <c r="B14" s="75">
        <v>187.67</v>
      </c>
      <c r="C14" s="75">
        <v>55.11</v>
      </c>
      <c r="D14" s="135">
        <f t="shared" si="0"/>
        <v>0</v>
      </c>
      <c r="E14" s="75"/>
      <c r="F14" s="78">
        <v>0</v>
      </c>
      <c r="G14" s="78">
        <v>0</v>
      </c>
      <c r="H14" s="78">
        <v>0</v>
      </c>
      <c r="I14">
        <v>70.260000000000005</v>
      </c>
      <c r="J14">
        <v>270.73</v>
      </c>
      <c r="K14">
        <v>100.83</v>
      </c>
      <c r="L14">
        <v>2.4700000000000002</v>
      </c>
      <c r="M14">
        <v>5.28</v>
      </c>
      <c r="N14" s="135">
        <v>0</v>
      </c>
      <c r="O14" s="135">
        <v>0</v>
      </c>
      <c r="P14" s="135">
        <v>0</v>
      </c>
      <c r="Q14">
        <v>2.2200000000000002</v>
      </c>
      <c r="R14">
        <v>0</v>
      </c>
      <c r="S14">
        <v>2.73</v>
      </c>
      <c r="T14">
        <v>5.03</v>
      </c>
      <c r="U14">
        <v>1.68</v>
      </c>
      <c r="V14">
        <v>1.67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0.94</v>
      </c>
      <c r="AD14">
        <v>5.0599999999999996</v>
      </c>
      <c r="AE14">
        <v>5.0599999999999996</v>
      </c>
      <c r="AF14">
        <v>1.73</v>
      </c>
    </row>
    <row r="15" spans="1:32">
      <c r="A15" t="s">
        <v>57</v>
      </c>
      <c r="B15" s="75">
        <v>187.67</v>
      </c>
      <c r="C15" s="75">
        <v>55.11</v>
      </c>
      <c r="D15" s="135">
        <f t="shared" si="0"/>
        <v>0</v>
      </c>
      <c r="E15" s="75"/>
      <c r="F15" s="78">
        <v>0</v>
      </c>
      <c r="G15" s="78">
        <v>0</v>
      </c>
      <c r="H15" s="78">
        <v>0</v>
      </c>
      <c r="I15">
        <v>70.260000000000005</v>
      </c>
      <c r="J15">
        <v>270.73</v>
      </c>
      <c r="K15">
        <v>100.83</v>
      </c>
      <c r="L15">
        <v>2.4</v>
      </c>
      <c r="M15">
        <v>5.24</v>
      </c>
      <c r="N15" s="135">
        <v>0</v>
      </c>
      <c r="O15" s="135">
        <v>0</v>
      </c>
      <c r="P15" s="135">
        <v>0</v>
      </c>
      <c r="Q15">
        <v>2.2200000000000002</v>
      </c>
      <c r="R15">
        <v>0</v>
      </c>
      <c r="S15">
        <v>2.73</v>
      </c>
      <c r="T15">
        <v>5.33</v>
      </c>
      <c r="U15">
        <v>1.78</v>
      </c>
      <c r="V15">
        <v>1.77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0.99</v>
      </c>
      <c r="AD15">
        <v>5.19</v>
      </c>
      <c r="AE15">
        <v>5.19</v>
      </c>
      <c r="AF15">
        <v>1.73</v>
      </c>
    </row>
    <row r="16" spans="1:32">
      <c r="A16" t="s">
        <v>58</v>
      </c>
      <c r="B16" s="75">
        <v>187.67</v>
      </c>
      <c r="C16" s="75">
        <v>55.11</v>
      </c>
      <c r="D16" s="135">
        <f t="shared" si="0"/>
        <v>0</v>
      </c>
      <c r="E16" s="75"/>
      <c r="F16" s="78">
        <v>0</v>
      </c>
      <c r="G16" s="78">
        <v>0</v>
      </c>
      <c r="H16" s="78">
        <v>0</v>
      </c>
      <c r="I16">
        <v>70.260000000000005</v>
      </c>
      <c r="J16">
        <v>270.73</v>
      </c>
      <c r="K16">
        <v>100.83</v>
      </c>
      <c r="L16">
        <v>2.4</v>
      </c>
      <c r="M16">
        <v>5.21</v>
      </c>
      <c r="N16" s="135">
        <v>0</v>
      </c>
      <c r="O16" s="135">
        <v>0</v>
      </c>
      <c r="P16" s="135">
        <v>0</v>
      </c>
      <c r="Q16">
        <v>2.2200000000000002</v>
      </c>
      <c r="R16">
        <v>0</v>
      </c>
      <c r="S16">
        <v>2.73</v>
      </c>
      <c r="T16">
        <v>2.93</v>
      </c>
      <c r="U16">
        <v>0.98</v>
      </c>
      <c r="V16">
        <v>0.98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0.75</v>
      </c>
      <c r="AD16">
        <v>2.96</v>
      </c>
      <c r="AE16">
        <v>2.96</v>
      </c>
      <c r="AF16">
        <v>1.73</v>
      </c>
    </row>
    <row r="17" spans="1:32">
      <c r="A17" t="s">
        <v>59</v>
      </c>
      <c r="B17" s="75">
        <v>187.67</v>
      </c>
      <c r="C17" s="75">
        <v>55.11</v>
      </c>
      <c r="D17" s="135">
        <f t="shared" si="0"/>
        <v>0</v>
      </c>
      <c r="E17" s="75"/>
      <c r="F17" s="78">
        <v>0</v>
      </c>
      <c r="G17" s="78">
        <v>0</v>
      </c>
      <c r="H17" s="78">
        <v>0</v>
      </c>
      <c r="I17">
        <v>70.260000000000005</v>
      </c>
      <c r="J17">
        <v>270.73</v>
      </c>
      <c r="K17">
        <v>100.83</v>
      </c>
      <c r="L17">
        <v>2.4</v>
      </c>
      <c r="M17">
        <v>5.05</v>
      </c>
      <c r="N17" s="135">
        <v>0</v>
      </c>
      <c r="O17" s="135">
        <v>0</v>
      </c>
      <c r="P17" s="135">
        <v>0</v>
      </c>
      <c r="Q17">
        <v>2.2200000000000002</v>
      </c>
      <c r="R17">
        <v>0</v>
      </c>
      <c r="S17">
        <v>2.73</v>
      </c>
      <c r="T17">
        <v>3.03</v>
      </c>
      <c r="U17">
        <v>1.01</v>
      </c>
      <c r="V17">
        <v>1.02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0.76</v>
      </c>
      <c r="AD17">
        <v>2.8</v>
      </c>
      <c r="AE17">
        <v>2.8</v>
      </c>
      <c r="AF17">
        <v>1.73</v>
      </c>
    </row>
    <row r="18" spans="1:32">
      <c r="A18" t="s">
        <v>60</v>
      </c>
      <c r="B18" s="75">
        <v>187.67</v>
      </c>
      <c r="C18" s="75">
        <v>55.11</v>
      </c>
      <c r="D18" s="135">
        <f t="shared" si="0"/>
        <v>0</v>
      </c>
      <c r="E18" s="75"/>
      <c r="F18" s="78">
        <v>0</v>
      </c>
      <c r="G18" s="78">
        <v>0</v>
      </c>
      <c r="H18" s="78">
        <v>0</v>
      </c>
      <c r="I18">
        <v>70.260000000000005</v>
      </c>
      <c r="J18">
        <v>270.73</v>
      </c>
      <c r="K18">
        <v>100.83</v>
      </c>
      <c r="L18">
        <v>2.4</v>
      </c>
      <c r="M18">
        <v>4.84</v>
      </c>
      <c r="N18" s="135">
        <v>0</v>
      </c>
      <c r="O18" s="135">
        <v>0</v>
      </c>
      <c r="P18" s="135">
        <v>0</v>
      </c>
      <c r="Q18">
        <v>2.2200000000000002</v>
      </c>
      <c r="R18">
        <v>0</v>
      </c>
      <c r="S18">
        <v>2.73</v>
      </c>
      <c r="T18">
        <v>2.97</v>
      </c>
      <c r="U18">
        <v>0.99</v>
      </c>
      <c r="V18">
        <v>1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0.69</v>
      </c>
      <c r="AD18">
        <v>2.82</v>
      </c>
      <c r="AE18">
        <v>2.82</v>
      </c>
      <c r="AF18">
        <v>1.73</v>
      </c>
    </row>
    <row r="19" spans="1:32">
      <c r="A19" t="s">
        <v>61</v>
      </c>
      <c r="B19" s="75">
        <v>187.67</v>
      </c>
      <c r="C19" s="75">
        <v>55.11</v>
      </c>
      <c r="D19" s="135">
        <f t="shared" si="0"/>
        <v>0</v>
      </c>
      <c r="E19" s="75"/>
      <c r="F19" s="78">
        <v>0</v>
      </c>
      <c r="G19" s="78">
        <v>0</v>
      </c>
      <c r="H19" s="78">
        <v>0</v>
      </c>
      <c r="I19">
        <v>70.260000000000005</v>
      </c>
      <c r="J19">
        <v>270.73</v>
      </c>
      <c r="K19">
        <v>100.83</v>
      </c>
      <c r="L19">
        <v>2.4</v>
      </c>
      <c r="M19">
        <v>4.78</v>
      </c>
      <c r="N19" s="135">
        <v>0</v>
      </c>
      <c r="O19" s="135">
        <v>0</v>
      </c>
      <c r="P19" s="135">
        <v>0</v>
      </c>
      <c r="Q19">
        <v>2.2200000000000002</v>
      </c>
      <c r="R19">
        <v>0</v>
      </c>
      <c r="S19">
        <v>2.73</v>
      </c>
      <c r="T19">
        <v>3.26</v>
      </c>
      <c r="U19">
        <v>1.0900000000000001</v>
      </c>
      <c r="V19">
        <v>1.07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0.7</v>
      </c>
      <c r="AD19">
        <v>3.48</v>
      </c>
      <c r="AE19">
        <v>3.48</v>
      </c>
      <c r="AF19">
        <v>1.73</v>
      </c>
    </row>
    <row r="20" spans="1:32">
      <c r="A20" t="s">
        <v>62</v>
      </c>
      <c r="B20" s="75">
        <v>187.67</v>
      </c>
      <c r="C20" s="75">
        <v>55.11</v>
      </c>
      <c r="D20" s="135">
        <f t="shared" si="0"/>
        <v>0</v>
      </c>
      <c r="E20" s="75"/>
      <c r="F20" s="78">
        <v>0</v>
      </c>
      <c r="G20" s="78">
        <v>0</v>
      </c>
      <c r="H20" s="78">
        <v>0</v>
      </c>
      <c r="I20">
        <v>70.260000000000005</v>
      </c>
      <c r="J20">
        <v>270.73</v>
      </c>
      <c r="K20">
        <v>100.83</v>
      </c>
      <c r="L20">
        <v>2.4</v>
      </c>
      <c r="M20">
        <v>4.7300000000000004</v>
      </c>
      <c r="N20" s="135">
        <v>0</v>
      </c>
      <c r="O20" s="135">
        <v>0</v>
      </c>
      <c r="P20" s="135">
        <v>0</v>
      </c>
      <c r="Q20">
        <v>2.2200000000000002</v>
      </c>
      <c r="R20">
        <v>0</v>
      </c>
      <c r="S20">
        <v>2.73</v>
      </c>
      <c r="T20">
        <v>2.85</v>
      </c>
      <c r="U20">
        <v>0.95</v>
      </c>
      <c r="V20">
        <v>0.95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0.79</v>
      </c>
      <c r="AD20">
        <v>3.94</v>
      </c>
      <c r="AE20">
        <v>3.94</v>
      </c>
      <c r="AF20">
        <v>1.73</v>
      </c>
    </row>
    <row r="21" spans="1:32">
      <c r="A21" t="s">
        <v>63</v>
      </c>
      <c r="B21" s="75">
        <v>209.11</v>
      </c>
      <c r="C21" s="75">
        <v>67.89</v>
      </c>
      <c r="D21" s="135">
        <f t="shared" si="0"/>
        <v>0</v>
      </c>
      <c r="E21" s="75"/>
      <c r="F21" s="78">
        <v>0</v>
      </c>
      <c r="G21" s="78">
        <v>0</v>
      </c>
      <c r="H21" s="78">
        <v>0</v>
      </c>
      <c r="I21">
        <v>70.260000000000005</v>
      </c>
      <c r="J21">
        <v>270.73</v>
      </c>
      <c r="K21">
        <v>100.83</v>
      </c>
      <c r="L21">
        <v>2.02</v>
      </c>
      <c r="M21">
        <v>4.7300000000000004</v>
      </c>
      <c r="N21" s="135">
        <v>0</v>
      </c>
      <c r="O21" s="135">
        <v>0</v>
      </c>
      <c r="P21" s="135">
        <v>0</v>
      </c>
      <c r="Q21">
        <v>2.2200000000000002</v>
      </c>
      <c r="R21">
        <v>0</v>
      </c>
      <c r="S21">
        <v>2.73</v>
      </c>
      <c r="T21">
        <v>3.03</v>
      </c>
      <c r="U21">
        <v>1.01</v>
      </c>
      <c r="V21">
        <v>1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0.81</v>
      </c>
      <c r="AD21">
        <v>4.41</v>
      </c>
      <c r="AE21">
        <v>4.41</v>
      </c>
      <c r="AF21">
        <v>1.73</v>
      </c>
    </row>
    <row r="22" spans="1:32">
      <c r="A22" t="s">
        <v>64</v>
      </c>
      <c r="B22" s="75">
        <v>260.48</v>
      </c>
      <c r="C22" s="75">
        <v>86.83</v>
      </c>
      <c r="D22" s="135">
        <f t="shared" si="0"/>
        <v>0</v>
      </c>
      <c r="E22" s="75"/>
      <c r="F22" s="78">
        <v>0</v>
      </c>
      <c r="G22" s="78">
        <v>0</v>
      </c>
      <c r="H22" s="78">
        <v>0</v>
      </c>
      <c r="I22">
        <v>70.260000000000005</v>
      </c>
      <c r="J22">
        <v>270.73</v>
      </c>
      <c r="K22">
        <v>100.83</v>
      </c>
      <c r="L22">
        <v>2.02</v>
      </c>
      <c r="M22">
        <v>4.7300000000000004</v>
      </c>
      <c r="N22" s="135">
        <v>0</v>
      </c>
      <c r="O22" s="135">
        <v>0</v>
      </c>
      <c r="P22" s="135">
        <v>0</v>
      </c>
      <c r="Q22">
        <v>2.2200000000000002</v>
      </c>
      <c r="R22">
        <v>0</v>
      </c>
      <c r="S22">
        <v>2.73</v>
      </c>
      <c r="T22">
        <v>3.27</v>
      </c>
      <c r="U22">
        <v>1.0900000000000001</v>
      </c>
      <c r="V22">
        <v>1.0900000000000001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0.69</v>
      </c>
      <c r="AD22">
        <v>5.05</v>
      </c>
      <c r="AE22">
        <v>5.05</v>
      </c>
      <c r="AF22">
        <v>1.73</v>
      </c>
    </row>
    <row r="23" spans="1:32">
      <c r="A23" t="s">
        <v>65</v>
      </c>
      <c r="B23" s="75">
        <v>260.48</v>
      </c>
      <c r="C23" s="75">
        <v>86.83</v>
      </c>
      <c r="D23" s="135">
        <f t="shared" si="0"/>
        <v>0</v>
      </c>
      <c r="E23" s="75"/>
      <c r="F23" s="78">
        <v>0</v>
      </c>
      <c r="G23" s="78">
        <v>0</v>
      </c>
      <c r="H23" s="78">
        <v>0</v>
      </c>
      <c r="I23">
        <v>70.260000000000005</v>
      </c>
      <c r="J23">
        <v>270.73</v>
      </c>
      <c r="K23">
        <v>100.83</v>
      </c>
      <c r="L23">
        <v>2.25</v>
      </c>
      <c r="M23">
        <v>4.74</v>
      </c>
      <c r="N23" s="135">
        <v>0</v>
      </c>
      <c r="O23" s="135">
        <v>0</v>
      </c>
      <c r="P23" s="135">
        <v>0</v>
      </c>
      <c r="Q23">
        <v>2.15</v>
      </c>
      <c r="R23">
        <v>0</v>
      </c>
      <c r="S23">
        <v>2.69</v>
      </c>
      <c r="T23">
        <v>3.56</v>
      </c>
      <c r="U23">
        <v>1.19</v>
      </c>
      <c r="V23">
        <v>1.17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0.67</v>
      </c>
      <c r="AD23">
        <v>5.27</v>
      </c>
      <c r="AE23">
        <v>5.27</v>
      </c>
      <c r="AF23">
        <v>1.73</v>
      </c>
    </row>
    <row r="24" spans="1:32">
      <c r="A24" t="s">
        <v>66</v>
      </c>
      <c r="B24" s="75">
        <v>260.48</v>
      </c>
      <c r="C24" s="75">
        <v>86.83</v>
      </c>
      <c r="D24" s="135">
        <f t="shared" si="0"/>
        <v>0</v>
      </c>
      <c r="E24" s="75"/>
      <c r="F24" s="78">
        <v>0</v>
      </c>
      <c r="G24" s="78">
        <v>0</v>
      </c>
      <c r="H24" s="78">
        <v>0</v>
      </c>
      <c r="I24">
        <v>70.260000000000005</v>
      </c>
      <c r="J24">
        <v>270.73</v>
      </c>
      <c r="K24">
        <v>100.83</v>
      </c>
      <c r="L24">
        <v>2.25</v>
      </c>
      <c r="M24">
        <v>4.74</v>
      </c>
      <c r="N24" s="135">
        <v>0</v>
      </c>
      <c r="O24" s="135">
        <v>0</v>
      </c>
      <c r="P24" s="135">
        <v>0</v>
      </c>
      <c r="Q24">
        <v>2.15</v>
      </c>
      <c r="R24">
        <v>0</v>
      </c>
      <c r="S24">
        <v>2.69</v>
      </c>
      <c r="T24">
        <v>3.93</v>
      </c>
      <c r="U24">
        <v>1.31</v>
      </c>
      <c r="V24">
        <v>1.32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0.68</v>
      </c>
      <c r="AD24">
        <v>5.47</v>
      </c>
      <c r="AE24">
        <v>5.47</v>
      </c>
      <c r="AF24">
        <v>1.73</v>
      </c>
    </row>
    <row r="25" spans="1:32">
      <c r="A25" t="s">
        <v>67</v>
      </c>
      <c r="B25" s="75">
        <v>260.48</v>
      </c>
      <c r="C25" s="75">
        <v>86.83</v>
      </c>
      <c r="D25" s="135">
        <f t="shared" si="0"/>
        <v>0</v>
      </c>
      <c r="E25" s="75"/>
      <c r="F25" s="78">
        <v>0</v>
      </c>
      <c r="G25" s="78">
        <v>0</v>
      </c>
      <c r="H25" s="78">
        <v>0</v>
      </c>
      <c r="I25">
        <v>70.260000000000005</v>
      </c>
      <c r="J25">
        <v>270.73</v>
      </c>
      <c r="K25">
        <v>100.83</v>
      </c>
      <c r="L25">
        <v>2.25</v>
      </c>
      <c r="M25">
        <v>4.6100000000000003</v>
      </c>
      <c r="N25" s="135">
        <v>0</v>
      </c>
      <c r="O25" s="135">
        <v>0</v>
      </c>
      <c r="P25" s="135">
        <v>0</v>
      </c>
      <c r="Q25">
        <v>2.15</v>
      </c>
      <c r="R25">
        <v>0</v>
      </c>
      <c r="S25">
        <v>2.69</v>
      </c>
      <c r="T25">
        <v>4.4000000000000004</v>
      </c>
      <c r="U25">
        <v>1.47</v>
      </c>
      <c r="V25">
        <v>1.46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0.69</v>
      </c>
      <c r="AD25">
        <v>5.67</v>
      </c>
      <c r="AE25">
        <v>5.67</v>
      </c>
      <c r="AF25">
        <v>1.73</v>
      </c>
    </row>
    <row r="26" spans="1:32">
      <c r="A26" t="s">
        <v>68</v>
      </c>
      <c r="B26" s="75">
        <v>260.48</v>
      </c>
      <c r="C26" s="75">
        <v>86.83</v>
      </c>
      <c r="D26" s="135">
        <f t="shared" si="0"/>
        <v>0</v>
      </c>
      <c r="E26" s="75"/>
      <c r="F26" s="78">
        <v>0</v>
      </c>
      <c r="G26" s="78">
        <v>0</v>
      </c>
      <c r="H26" s="78">
        <v>0</v>
      </c>
      <c r="I26">
        <v>94.43</v>
      </c>
      <c r="J26">
        <v>270.73</v>
      </c>
      <c r="K26">
        <v>100.83</v>
      </c>
      <c r="L26">
        <v>2.25</v>
      </c>
      <c r="M26">
        <v>4.45</v>
      </c>
      <c r="N26" s="135">
        <v>0</v>
      </c>
      <c r="O26" s="135">
        <v>0</v>
      </c>
      <c r="P26" s="135">
        <v>0</v>
      </c>
      <c r="Q26">
        <v>2.15</v>
      </c>
      <c r="R26">
        <v>0</v>
      </c>
      <c r="S26">
        <v>2.69</v>
      </c>
      <c r="T26">
        <v>4.84</v>
      </c>
      <c r="U26">
        <v>1.61</v>
      </c>
      <c r="V26">
        <v>1.62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0.83</v>
      </c>
      <c r="AD26">
        <v>5.86</v>
      </c>
      <c r="AE26">
        <v>5.86</v>
      </c>
      <c r="AF26">
        <v>1.73</v>
      </c>
    </row>
    <row r="27" spans="1:32">
      <c r="A27" t="s">
        <v>69</v>
      </c>
      <c r="B27" s="75">
        <v>260.48</v>
      </c>
      <c r="C27" s="75">
        <v>86.83</v>
      </c>
      <c r="D27" s="135">
        <f t="shared" si="0"/>
        <v>0</v>
      </c>
      <c r="E27" s="75"/>
      <c r="F27" s="78">
        <v>0.12</v>
      </c>
      <c r="G27" s="78">
        <v>0.13</v>
      </c>
      <c r="H27" s="78">
        <v>0.08</v>
      </c>
      <c r="I27">
        <v>115.58</v>
      </c>
      <c r="J27">
        <v>270.73</v>
      </c>
      <c r="K27">
        <v>100.83</v>
      </c>
      <c r="L27">
        <v>2.25</v>
      </c>
      <c r="M27">
        <v>4.33</v>
      </c>
      <c r="N27" s="135">
        <v>0</v>
      </c>
      <c r="O27" s="135">
        <v>0</v>
      </c>
      <c r="P27" s="135">
        <v>0</v>
      </c>
      <c r="Q27">
        <v>2.15</v>
      </c>
      <c r="R27">
        <v>0</v>
      </c>
      <c r="S27">
        <v>2.69</v>
      </c>
      <c r="T27">
        <v>5.18</v>
      </c>
      <c r="U27">
        <v>1.73</v>
      </c>
      <c r="V27">
        <v>1.71</v>
      </c>
      <c r="W27">
        <v>0</v>
      </c>
      <c r="X27">
        <v>0</v>
      </c>
      <c r="Y27">
        <v>0.06</v>
      </c>
      <c r="Z27">
        <v>0</v>
      </c>
      <c r="AA27">
        <v>0</v>
      </c>
      <c r="AB27">
        <v>0</v>
      </c>
      <c r="AC27">
        <v>1.05</v>
      </c>
      <c r="AD27">
        <v>5.64</v>
      </c>
      <c r="AE27">
        <v>5.64</v>
      </c>
      <c r="AF27">
        <v>1.73</v>
      </c>
    </row>
    <row r="28" spans="1:32">
      <c r="A28" t="s">
        <v>70</v>
      </c>
      <c r="B28" s="75">
        <v>260.48</v>
      </c>
      <c r="C28" s="75">
        <v>86.83</v>
      </c>
      <c r="D28" s="135">
        <f t="shared" si="0"/>
        <v>6.6199999999999992</v>
      </c>
      <c r="E28" s="75"/>
      <c r="F28" s="78">
        <v>0.43</v>
      </c>
      <c r="G28" s="78">
        <v>0.49</v>
      </c>
      <c r="H28" s="78">
        <v>0.28000000000000003</v>
      </c>
      <c r="I28">
        <v>115.58</v>
      </c>
      <c r="J28">
        <v>270.73</v>
      </c>
      <c r="K28">
        <v>100.83</v>
      </c>
      <c r="L28">
        <v>2.25</v>
      </c>
      <c r="M28">
        <v>4.2</v>
      </c>
      <c r="N28" s="135">
        <v>3</v>
      </c>
      <c r="O28" s="135">
        <v>0.82</v>
      </c>
      <c r="P28" s="135">
        <v>2.8</v>
      </c>
      <c r="Q28">
        <v>2.15</v>
      </c>
      <c r="R28">
        <v>0</v>
      </c>
      <c r="S28">
        <v>2.69</v>
      </c>
      <c r="T28">
        <v>5.26</v>
      </c>
      <c r="U28">
        <v>1.75</v>
      </c>
      <c r="V28">
        <v>1.77</v>
      </c>
      <c r="W28">
        <v>0</v>
      </c>
      <c r="X28">
        <v>0</v>
      </c>
      <c r="Y28">
        <v>0.13</v>
      </c>
      <c r="Z28">
        <v>0</v>
      </c>
      <c r="AA28">
        <v>0</v>
      </c>
      <c r="AB28">
        <v>0</v>
      </c>
      <c r="AC28">
        <v>1.1200000000000001</v>
      </c>
      <c r="AD28">
        <v>5.45</v>
      </c>
      <c r="AE28">
        <v>5.45</v>
      </c>
      <c r="AF28">
        <v>1.73</v>
      </c>
    </row>
    <row r="29" spans="1:32">
      <c r="A29" t="s">
        <v>71</v>
      </c>
      <c r="B29" s="75">
        <v>260.48</v>
      </c>
      <c r="C29" s="75">
        <v>86.83</v>
      </c>
      <c r="D29" s="135">
        <f t="shared" si="0"/>
        <v>25</v>
      </c>
      <c r="E29" s="75"/>
      <c r="F29" s="78">
        <v>0.9</v>
      </c>
      <c r="G29" s="78">
        <v>1.03</v>
      </c>
      <c r="H29" s="78">
        <v>0.63</v>
      </c>
      <c r="I29">
        <v>115.58</v>
      </c>
      <c r="J29">
        <v>270.73</v>
      </c>
      <c r="K29">
        <v>100.83</v>
      </c>
      <c r="L29">
        <v>2.25</v>
      </c>
      <c r="M29">
        <v>4.4000000000000004</v>
      </c>
      <c r="N29" s="135">
        <v>9.7899999999999991</v>
      </c>
      <c r="O29" s="135">
        <v>6.17</v>
      </c>
      <c r="P29" s="135">
        <v>9.0399999999999991</v>
      </c>
      <c r="Q29">
        <v>2.15</v>
      </c>
      <c r="R29">
        <v>0.02</v>
      </c>
      <c r="S29">
        <v>2.69</v>
      </c>
      <c r="T29">
        <v>5.51</v>
      </c>
      <c r="U29">
        <v>1.84</v>
      </c>
      <c r="V29">
        <v>1.83</v>
      </c>
      <c r="W29">
        <v>0</v>
      </c>
      <c r="X29">
        <v>0</v>
      </c>
      <c r="Y29">
        <v>0.12</v>
      </c>
      <c r="Z29">
        <v>0</v>
      </c>
      <c r="AA29">
        <v>0</v>
      </c>
      <c r="AB29">
        <v>0</v>
      </c>
      <c r="AC29">
        <v>1.18</v>
      </c>
      <c r="AD29">
        <v>5.22</v>
      </c>
      <c r="AE29">
        <v>5.22</v>
      </c>
      <c r="AF29">
        <v>1.73</v>
      </c>
    </row>
    <row r="30" spans="1:32">
      <c r="A30" t="s">
        <v>72</v>
      </c>
      <c r="B30" s="75">
        <v>260.48</v>
      </c>
      <c r="C30" s="75">
        <v>86.83</v>
      </c>
      <c r="D30" s="135">
        <f t="shared" si="0"/>
        <v>43.050000000000004</v>
      </c>
      <c r="E30" s="75"/>
      <c r="F30" s="78">
        <v>1.63</v>
      </c>
      <c r="G30" s="78">
        <v>1.77</v>
      </c>
      <c r="H30" s="78">
        <v>1.05</v>
      </c>
      <c r="I30">
        <v>115.58</v>
      </c>
      <c r="J30">
        <v>270.73</v>
      </c>
      <c r="K30">
        <v>100.83</v>
      </c>
      <c r="L30">
        <v>2.25</v>
      </c>
      <c r="M30">
        <v>4.76</v>
      </c>
      <c r="N30" s="135">
        <v>14.26</v>
      </c>
      <c r="O30" s="135">
        <v>14.73</v>
      </c>
      <c r="P30" s="135">
        <v>14.06</v>
      </c>
      <c r="Q30">
        <v>2.15</v>
      </c>
      <c r="R30">
        <v>6.12</v>
      </c>
      <c r="S30">
        <v>2.69</v>
      </c>
      <c r="T30">
        <v>5.57</v>
      </c>
      <c r="U30">
        <v>1.86</v>
      </c>
      <c r="V30">
        <v>1.84</v>
      </c>
      <c r="W30">
        <v>0.13</v>
      </c>
      <c r="X30">
        <v>0.03</v>
      </c>
      <c r="Y30">
        <v>7.0000000000000007E-2</v>
      </c>
      <c r="Z30">
        <v>0</v>
      </c>
      <c r="AA30">
        <v>0.67</v>
      </c>
      <c r="AB30">
        <v>0.33</v>
      </c>
      <c r="AC30">
        <v>1.25</v>
      </c>
      <c r="AD30">
        <v>4.99</v>
      </c>
      <c r="AE30">
        <v>4.99</v>
      </c>
      <c r="AF30">
        <v>1.73</v>
      </c>
    </row>
    <row r="31" spans="1:32">
      <c r="A31" t="s">
        <v>73</v>
      </c>
      <c r="B31" s="75">
        <v>260.48</v>
      </c>
      <c r="C31" s="75">
        <v>86.83</v>
      </c>
      <c r="D31" s="135">
        <f t="shared" si="0"/>
        <v>72.22</v>
      </c>
      <c r="E31" s="75"/>
      <c r="F31" s="78">
        <v>0.17</v>
      </c>
      <c r="G31" s="78">
        <v>0.17</v>
      </c>
      <c r="H31" s="78">
        <v>0.18</v>
      </c>
      <c r="I31">
        <v>115.58</v>
      </c>
      <c r="J31">
        <v>270.73</v>
      </c>
      <c r="K31">
        <v>100.83</v>
      </c>
      <c r="L31">
        <v>2.25</v>
      </c>
      <c r="M31">
        <v>5</v>
      </c>
      <c r="N31" s="135">
        <v>24.33</v>
      </c>
      <c r="O31" s="135">
        <v>24.64</v>
      </c>
      <c r="P31" s="135">
        <v>23.25</v>
      </c>
      <c r="Q31">
        <v>2.15</v>
      </c>
      <c r="R31">
        <v>13.27</v>
      </c>
      <c r="S31">
        <v>2.69</v>
      </c>
      <c r="T31">
        <v>5.6</v>
      </c>
      <c r="U31">
        <v>1.87</v>
      </c>
      <c r="V31">
        <v>1.86</v>
      </c>
      <c r="W31">
        <v>1.06</v>
      </c>
      <c r="X31">
        <v>0.21</v>
      </c>
      <c r="Y31">
        <v>0.11</v>
      </c>
      <c r="Z31">
        <v>0.21</v>
      </c>
      <c r="AA31">
        <v>5.33</v>
      </c>
      <c r="AB31">
        <v>2.67</v>
      </c>
      <c r="AC31">
        <v>1.27</v>
      </c>
      <c r="AD31">
        <v>4.4400000000000004</v>
      </c>
      <c r="AE31">
        <v>4.4400000000000004</v>
      </c>
      <c r="AF31">
        <v>1.73</v>
      </c>
    </row>
    <row r="32" spans="1:32">
      <c r="A32" t="s">
        <v>74</v>
      </c>
      <c r="B32" s="75">
        <v>260.48</v>
      </c>
      <c r="C32" s="75">
        <v>86.83</v>
      </c>
      <c r="D32" s="135">
        <f t="shared" si="0"/>
        <v>81.05</v>
      </c>
      <c r="E32" s="75"/>
      <c r="F32" s="78">
        <v>0.5</v>
      </c>
      <c r="G32" s="78">
        <v>0.5</v>
      </c>
      <c r="H32" s="78">
        <v>0.52</v>
      </c>
      <c r="I32">
        <v>115.58</v>
      </c>
      <c r="J32">
        <v>270.73</v>
      </c>
      <c r="K32">
        <v>100.83</v>
      </c>
      <c r="L32">
        <v>2.25</v>
      </c>
      <c r="M32">
        <v>5.38</v>
      </c>
      <c r="N32" s="135">
        <v>27.02</v>
      </c>
      <c r="O32" s="135">
        <v>27.01</v>
      </c>
      <c r="P32" s="135">
        <v>27.02</v>
      </c>
      <c r="Q32">
        <v>2.15</v>
      </c>
      <c r="R32">
        <v>23.16</v>
      </c>
      <c r="S32">
        <v>2.69</v>
      </c>
      <c r="T32">
        <v>5.64</v>
      </c>
      <c r="U32">
        <v>1.88</v>
      </c>
      <c r="V32">
        <v>1.87</v>
      </c>
      <c r="W32">
        <v>6.88</v>
      </c>
      <c r="X32">
        <v>1.38</v>
      </c>
      <c r="Y32">
        <v>0.42</v>
      </c>
      <c r="Z32">
        <v>3.43</v>
      </c>
      <c r="AA32">
        <v>8</v>
      </c>
      <c r="AB32">
        <v>4</v>
      </c>
      <c r="AC32">
        <v>1.28</v>
      </c>
      <c r="AD32">
        <v>3.9</v>
      </c>
      <c r="AE32">
        <v>3.9</v>
      </c>
      <c r="AF32">
        <v>1.73</v>
      </c>
    </row>
    <row r="33" spans="1:32">
      <c r="A33" t="s">
        <v>75</v>
      </c>
      <c r="B33" s="75">
        <v>260.48</v>
      </c>
      <c r="C33" s="75">
        <v>86.83</v>
      </c>
      <c r="D33" s="135">
        <f t="shared" si="0"/>
        <v>81.05</v>
      </c>
      <c r="E33" s="75"/>
      <c r="F33" s="78">
        <v>1.3</v>
      </c>
      <c r="G33" s="78">
        <v>1.3</v>
      </c>
      <c r="H33" s="78">
        <v>1.33</v>
      </c>
      <c r="I33">
        <v>115.58</v>
      </c>
      <c r="J33">
        <v>270.73</v>
      </c>
      <c r="K33">
        <v>100.83</v>
      </c>
      <c r="L33">
        <v>2.25</v>
      </c>
      <c r="M33">
        <v>5.76</v>
      </c>
      <c r="N33" s="135">
        <v>27.02</v>
      </c>
      <c r="O33" s="135">
        <v>27.01</v>
      </c>
      <c r="P33" s="135">
        <v>27.02</v>
      </c>
      <c r="Q33">
        <v>2.15</v>
      </c>
      <c r="R33">
        <v>32.42</v>
      </c>
      <c r="S33">
        <v>2.69</v>
      </c>
      <c r="T33">
        <v>5.64</v>
      </c>
      <c r="U33">
        <v>1.88</v>
      </c>
      <c r="V33">
        <v>1.87</v>
      </c>
      <c r="W33">
        <v>16.239999999999998</v>
      </c>
      <c r="X33">
        <v>3.25</v>
      </c>
      <c r="Y33">
        <v>2.4700000000000002</v>
      </c>
      <c r="Z33">
        <v>7.45</v>
      </c>
      <c r="AA33">
        <v>12.67</v>
      </c>
      <c r="AB33">
        <v>6.33</v>
      </c>
      <c r="AC33">
        <v>1.28</v>
      </c>
      <c r="AD33">
        <v>3.37</v>
      </c>
      <c r="AE33">
        <v>3.37</v>
      </c>
      <c r="AF33">
        <v>1.73</v>
      </c>
    </row>
    <row r="34" spans="1:32">
      <c r="A34" t="s">
        <v>76</v>
      </c>
      <c r="B34" s="75">
        <v>260.48</v>
      </c>
      <c r="C34" s="75">
        <v>86.83</v>
      </c>
      <c r="D34" s="135">
        <f t="shared" si="0"/>
        <v>81.05</v>
      </c>
      <c r="E34" s="75"/>
      <c r="F34" s="78">
        <v>2.44</v>
      </c>
      <c r="G34" s="78">
        <v>2.44</v>
      </c>
      <c r="H34" s="78">
        <v>2.4900000000000002</v>
      </c>
      <c r="I34">
        <v>115.58</v>
      </c>
      <c r="J34">
        <v>270.73</v>
      </c>
      <c r="K34">
        <v>100.83</v>
      </c>
      <c r="L34">
        <v>2.25</v>
      </c>
      <c r="M34">
        <v>6.15</v>
      </c>
      <c r="N34" s="135">
        <v>27.02</v>
      </c>
      <c r="O34" s="135">
        <v>27.01</v>
      </c>
      <c r="P34" s="135">
        <v>27.02</v>
      </c>
      <c r="Q34">
        <v>2.15</v>
      </c>
      <c r="R34">
        <v>41.15</v>
      </c>
      <c r="S34">
        <v>2.69</v>
      </c>
      <c r="T34">
        <v>5.67</v>
      </c>
      <c r="U34">
        <v>1.89</v>
      </c>
      <c r="V34">
        <v>1.89</v>
      </c>
      <c r="W34">
        <v>30.61</v>
      </c>
      <c r="X34">
        <v>6.12</v>
      </c>
      <c r="Y34">
        <v>6.56</v>
      </c>
      <c r="Z34">
        <v>10.6</v>
      </c>
      <c r="AA34">
        <v>15.33</v>
      </c>
      <c r="AB34">
        <v>7.67</v>
      </c>
      <c r="AC34">
        <v>1.33</v>
      </c>
      <c r="AD34">
        <v>2.84</v>
      </c>
      <c r="AE34">
        <v>2.84</v>
      </c>
      <c r="AF34">
        <v>1.73</v>
      </c>
    </row>
    <row r="35" spans="1:32">
      <c r="A35" t="s">
        <v>77</v>
      </c>
      <c r="B35" s="75">
        <v>260.48</v>
      </c>
      <c r="C35" s="75">
        <v>86.83</v>
      </c>
      <c r="D35" s="135">
        <f t="shared" si="0"/>
        <v>87.6</v>
      </c>
      <c r="E35" s="75"/>
      <c r="F35" s="78">
        <v>3.61</v>
      </c>
      <c r="G35" s="78">
        <v>3.61</v>
      </c>
      <c r="H35" s="78">
        <v>3.68</v>
      </c>
      <c r="I35">
        <v>115.58</v>
      </c>
      <c r="J35">
        <v>270.73</v>
      </c>
      <c r="K35">
        <v>100.83</v>
      </c>
      <c r="L35">
        <v>2.25</v>
      </c>
      <c r="M35">
        <v>6.58</v>
      </c>
      <c r="N35" s="135">
        <v>29.2</v>
      </c>
      <c r="O35" s="135">
        <v>29.2</v>
      </c>
      <c r="P35" s="135">
        <v>29.2</v>
      </c>
      <c r="Q35">
        <v>2.15</v>
      </c>
      <c r="R35">
        <v>50.05</v>
      </c>
      <c r="S35">
        <v>2.69</v>
      </c>
      <c r="T35">
        <v>5.66</v>
      </c>
      <c r="U35">
        <v>1.89</v>
      </c>
      <c r="V35">
        <v>1.87</v>
      </c>
      <c r="W35">
        <v>47.3</v>
      </c>
      <c r="X35">
        <v>9.4600000000000009</v>
      </c>
      <c r="Y35">
        <v>12.15</v>
      </c>
      <c r="Z35">
        <v>14</v>
      </c>
      <c r="AA35">
        <v>19.329999999999998</v>
      </c>
      <c r="AB35">
        <v>9.67</v>
      </c>
      <c r="AC35">
        <v>1.29</v>
      </c>
      <c r="AD35">
        <v>2.81</v>
      </c>
      <c r="AE35">
        <v>2.81</v>
      </c>
      <c r="AF35">
        <v>1.73</v>
      </c>
    </row>
    <row r="36" spans="1:32">
      <c r="A36" t="s">
        <v>78</v>
      </c>
      <c r="B36" s="75">
        <v>260.48</v>
      </c>
      <c r="C36" s="75">
        <v>86.83</v>
      </c>
      <c r="D36" s="135">
        <f t="shared" si="0"/>
        <v>87.6</v>
      </c>
      <c r="E36" s="75"/>
      <c r="F36" s="78">
        <v>4.6399999999999997</v>
      </c>
      <c r="G36" s="78">
        <v>4.6399999999999997</v>
      </c>
      <c r="H36" s="78">
        <v>4.75</v>
      </c>
      <c r="I36">
        <v>115.58</v>
      </c>
      <c r="J36">
        <v>270.73</v>
      </c>
      <c r="K36">
        <v>100.83</v>
      </c>
      <c r="L36">
        <v>2.25</v>
      </c>
      <c r="M36">
        <v>7.04</v>
      </c>
      <c r="N36" s="135">
        <v>29.2</v>
      </c>
      <c r="O36" s="135">
        <v>29.2</v>
      </c>
      <c r="P36" s="135">
        <v>29.2</v>
      </c>
      <c r="Q36">
        <v>2.15</v>
      </c>
      <c r="R36">
        <v>59.62</v>
      </c>
      <c r="S36">
        <v>2.69</v>
      </c>
      <c r="T36">
        <v>5.58</v>
      </c>
      <c r="U36">
        <v>1.86</v>
      </c>
      <c r="V36">
        <v>1.86</v>
      </c>
      <c r="W36">
        <v>66.760000000000005</v>
      </c>
      <c r="X36">
        <v>13.35</v>
      </c>
      <c r="Y36">
        <v>19.47</v>
      </c>
      <c r="Z36">
        <v>17.600000000000001</v>
      </c>
      <c r="AA36">
        <v>24</v>
      </c>
      <c r="AB36">
        <v>12</v>
      </c>
      <c r="AC36">
        <v>1.3</v>
      </c>
      <c r="AD36">
        <v>2.94</v>
      </c>
      <c r="AE36">
        <v>2.94</v>
      </c>
      <c r="AF36">
        <v>1.73</v>
      </c>
    </row>
    <row r="37" spans="1:32">
      <c r="A37" t="s">
        <v>79</v>
      </c>
      <c r="B37" s="75">
        <v>260.48</v>
      </c>
      <c r="C37" s="75">
        <v>86.83</v>
      </c>
      <c r="D37" s="135">
        <f t="shared" si="0"/>
        <v>87.6</v>
      </c>
      <c r="E37" s="75"/>
      <c r="F37" s="78">
        <v>5.84</v>
      </c>
      <c r="G37" s="78">
        <v>5.84</v>
      </c>
      <c r="H37" s="78">
        <v>5.99</v>
      </c>
      <c r="I37">
        <v>115.58</v>
      </c>
      <c r="J37">
        <v>270.73</v>
      </c>
      <c r="K37">
        <v>100.83</v>
      </c>
      <c r="L37">
        <v>2.25</v>
      </c>
      <c r="M37">
        <v>6.97</v>
      </c>
      <c r="N37" s="135">
        <v>29.2</v>
      </c>
      <c r="O37" s="135">
        <v>29.2</v>
      </c>
      <c r="P37" s="135">
        <v>29.2</v>
      </c>
      <c r="Q37">
        <v>2.15</v>
      </c>
      <c r="R37">
        <v>68.180000000000007</v>
      </c>
      <c r="S37">
        <v>2.69</v>
      </c>
      <c r="T37">
        <v>5.32</v>
      </c>
      <c r="U37">
        <v>1.77</v>
      </c>
      <c r="V37">
        <v>1.78</v>
      </c>
      <c r="W37">
        <v>86.56</v>
      </c>
      <c r="X37">
        <v>17.309999999999999</v>
      </c>
      <c r="Y37">
        <v>26.72</v>
      </c>
      <c r="Z37">
        <v>21.23</v>
      </c>
      <c r="AA37">
        <v>38</v>
      </c>
      <c r="AB37">
        <v>19</v>
      </c>
      <c r="AC37">
        <v>1.25</v>
      </c>
      <c r="AD37">
        <v>2.82</v>
      </c>
      <c r="AE37">
        <v>2.82</v>
      </c>
      <c r="AF37">
        <v>1.73</v>
      </c>
    </row>
    <row r="38" spans="1:32">
      <c r="A38" t="s">
        <v>80</v>
      </c>
      <c r="B38" s="75">
        <v>260.48</v>
      </c>
      <c r="C38" s="75">
        <v>86.83</v>
      </c>
      <c r="D38" s="135">
        <f t="shared" si="0"/>
        <v>87.6</v>
      </c>
      <c r="E38" s="75"/>
      <c r="F38" s="78">
        <v>7.44</v>
      </c>
      <c r="G38" s="78">
        <v>7.44</v>
      </c>
      <c r="H38" s="78">
        <v>7.63</v>
      </c>
      <c r="I38">
        <v>115.58</v>
      </c>
      <c r="J38">
        <v>270.73</v>
      </c>
      <c r="K38">
        <v>100.83</v>
      </c>
      <c r="L38">
        <v>2.25</v>
      </c>
      <c r="M38">
        <v>4.47</v>
      </c>
      <c r="N38" s="135">
        <v>29.2</v>
      </c>
      <c r="O38" s="135">
        <v>29.2</v>
      </c>
      <c r="P38" s="135">
        <v>29.2</v>
      </c>
      <c r="Q38">
        <v>2.15</v>
      </c>
      <c r="R38">
        <v>76.650000000000006</v>
      </c>
      <c r="S38">
        <v>2.69</v>
      </c>
      <c r="T38">
        <v>5.39</v>
      </c>
      <c r="U38">
        <v>1.8</v>
      </c>
      <c r="V38">
        <v>1.79</v>
      </c>
      <c r="W38">
        <v>103.75</v>
      </c>
      <c r="X38">
        <v>20.75</v>
      </c>
      <c r="Y38">
        <v>34.24</v>
      </c>
      <c r="Z38">
        <v>24.94</v>
      </c>
      <c r="AA38">
        <v>42.67</v>
      </c>
      <c r="AB38">
        <v>21.33</v>
      </c>
      <c r="AC38">
        <v>1.21</v>
      </c>
      <c r="AD38">
        <v>2.68</v>
      </c>
      <c r="AE38">
        <v>2.68</v>
      </c>
      <c r="AF38">
        <v>1.73</v>
      </c>
    </row>
    <row r="39" spans="1:32">
      <c r="A39" t="s">
        <v>81</v>
      </c>
      <c r="B39" s="75">
        <v>260.48</v>
      </c>
      <c r="C39" s="75">
        <v>86.83</v>
      </c>
      <c r="D39" s="135">
        <f t="shared" si="0"/>
        <v>87.6</v>
      </c>
      <c r="E39" s="75"/>
      <c r="F39" s="78">
        <v>9.0299999999999994</v>
      </c>
      <c r="G39" s="78">
        <v>9.0299999999999994</v>
      </c>
      <c r="H39" s="78">
        <v>9.25</v>
      </c>
      <c r="I39">
        <v>115.58</v>
      </c>
      <c r="J39">
        <v>270.73</v>
      </c>
      <c r="K39">
        <v>100.83</v>
      </c>
      <c r="L39">
        <v>2.1800000000000002</v>
      </c>
      <c r="M39">
        <v>4.66</v>
      </c>
      <c r="N39" s="135">
        <v>29.2</v>
      </c>
      <c r="O39" s="135">
        <v>29.2</v>
      </c>
      <c r="P39" s="135">
        <v>29.2</v>
      </c>
      <c r="Q39">
        <v>2.15</v>
      </c>
      <c r="R39">
        <v>74.97</v>
      </c>
      <c r="S39">
        <v>2.69</v>
      </c>
      <c r="T39">
        <v>5.3</v>
      </c>
      <c r="U39">
        <v>1.77</v>
      </c>
      <c r="V39">
        <v>1.75</v>
      </c>
      <c r="W39">
        <v>123.31</v>
      </c>
      <c r="X39">
        <v>24.66</v>
      </c>
      <c r="Y39">
        <v>45.4</v>
      </c>
      <c r="Z39">
        <v>24.57</v>
      </c>
      <c r="AA39">
        <v>52</v>
      </c>
      <c r="AB39">
        <v>26</v>
      </c>
      <c r="AC39">
        <v>1.54</v>
      </c>
      <c r="AD39">
        <v>4.88</v>
      </c>
      <c r="AE39">
        <v>4.88</v>
      </c>
      <c r="AF39">
        <v>1.73</v>
      </c>
    </row>
    <row r="40" spans="1:32">
      <c r="A40" t="s">
        <v>82</v>
      </c>
      <c r="B40" s="75">
        <v>260.48</v>
      </c>
      <c r="C40" s="75">
        <v>86.83</v>
      </c>
      <c r="D40" s="135">
        <f t="shared" si="0"/>
        <v>87.6</v>
      </c>
      <c r="E40" s="75"/>
      <c r="F40" s="78">
        <v>10.07</v>
      </c>
      <c r="G40" s="78">
        <v>10.07</v>
      </c>
      <c r="H40" s="78">
        <v>10.33</v>
      </c>
      <c r="I40">
        <v>115.58</v>
      </c>
      <c r="J40">
        <v>270.73</v>
      </c>
      <c r="K40">
        <v>100.83</v>
      </c>
      <c r="L40">
        <v>2.1800000000000002</v>
      </c>
      <c r="M40">
        <v>4.8600000000000003</v>
      </c>
      <c r="N40" s="135">
        <v>29.2</v>
      </c>
      <c r="O40" s="135">
        <v>29.2</v>
      </c>
      <c r="P40" s="135">
        <v>29.2</v>
      </c>
      <c r="Q40">
        <v>2.15</v>
      </c>
      <c r="R40">
        <v>83.38</v>
      </c>
      <c r="S40">
        <v>2.69</v>
      </c>
      <c r="T40">
        <v>5.63</v>
      </c>
      <c r="U40">
        <v>1.88</v>
      </c>
      <c r="V40">
        <v>1.87</v>
      </c>
      <c r="W40">
        <v>141.97</v>
      </c>
      <c r="X40">
        <v>28.39</v>
      </c>
      <c r="Y40">
        <v>53.06</v>
      </c>
      <c r="Z40">
        <v>27.66</v>
      </c>
      <c r="AA40">
        <v>56</v>
      </c>
      <c r="AB40">
        <v>28</v>
      </c>
      <c r="AC40">
        <v>1.61</v>
      </c>
      <c r="AD40">
        <v>4.8899999999999997</v>
      </c>
      <c r="AE40">
        <v>4.8899999999999997</v>
      </c>
      <c r="AF40">
        <v>1.73</v>
      </c>
    </row>
    <row r="41" spans="1:32">
      <c r="A41" t="s">
        <v>83</v>
      </c>
      <c r="B41" s="75">
        <v>260.48</v>
      </c>
      <c r="C41" s="75">
        <v>86.83</v>
      </c>
      <c r="D41" s="135">
        <f t="shared" si="0"/>
        <v>87.6</v>
      </c>
      <c r="E41" s="75"/>
      <c r="F41" s="78">
        <v>10.94</v>
      </c>
      <c r="G41" s="78">
        <v>10.94</v>
      </c>
      <c r="H41" s="78">
        <v>11.2</v>
      </c>
      <c r="I41">
        <v>115.58</v>
      </c>
      <c r="J41">
        <v>270.73</v>
      </c>
      <c r="K41">
        <v>100.83</v>
      </c>
      <c r="L41">
        <v>2.1800000000000002</v>
      </c>
      <c r="M41">
        <v>5.04</v>
      </c>
      <c r="N41" s="135">
        <v>29.2</v>
      </c>
      <c r="O41" s="135">
        <v>29.2</v>
      </c>
      <c r="P41" s="135">
        <v>29.2</v>
      </c>
      <c r="Q41">
        <v>2.15</v>
      </c>
      <c r="R41">
        <v>91.39</v>
      </c>
      <c r="S41">
        <v>2.69</v>
      </c>
      <c r="T41">
        <v>5.8</v>
      </c>
      <c r="U41">
        <v>1.93</v>
      </c>
      <c r="V41">
        <v>1.93</v>
      </c>
      <c r="W41">
        <v>157.08000000000001</v>
      </c>
      <c r="X41">
        <v>31.41</v>
      </c>
      <c r="Y41">
        <v>58.45</v>
      </c>
      <c r="Z41">
        <v>30.95</v>
      </c>
      <c r="AA41">
        <v>62</v>
      </c>
      <c r="AB41">
        <v>31</v>
      </c>
      <c r="AC41">
        <v>1.55</v>
      </c>
      <c r="AD41">
        <v>4.9000000000000004</v>
      </c>
      <c r="AE41">
        <v>4.9000000000000004</v>
      </c>
      <c r="AF41">
        <v>1.73</v>
      </c>
    </row>
    <row r="42" spans="1:32">
      <c r="A42" t="s">
        <v>84</v>
      </c>
      <c r="B42" s="75">
        <v>260.48</v>
      </c>
      <c r="C42" s="75">
        <v>86.83</v>
      </c>
      <c r="D42" s="135">
        <f t="shared" si="0"/>
        <v>87.6</v>
      </c>
      <c r="E42" s="75"/>
      <c r="F42" s="78">
        <v>11.75</v>
      </c>
      <c r="G42" s="78">
        <v>11.75</v>
      </c>
      <c r="H42" s="78">
        <v>12.04</v>
      </c>
      <c r="I42">
        <v>115.58</v>
      </c>
      <c r="J42">
        <v>270.73</v>
      </c>
      <c r="K42">
        <v>100.83</v>
      </c>
      <c r="L42">
        <v>2.1800000000000002</v>
      </c>
      <c r="M42">
        <v>5.17</v>
      </c>
      <c r="N42" s="135">
        <v>29.2</v>
      </c>
      <c r="O42" s="135">
        <v>29.2</v>
      </c>
      <c r="P42" s="135">
        <v>29.2</v>
      </c>
      <c r="Q42">
        <v>2.15</v>
      </c>
      <c r="R42">
        <v>98.95</v>
      </c>
      <c r="S42">
        <v>2.69</v>
      </c>
      <c r="T42">
        <v>6.18</v>
      </c>
      <c r="U42">
        <v>2.06</v>
      </c>
      <c r="V42">
        <v>2.0499999999999998</v>
      </c>
      <c r="W42">
        <v>172.64</v>
      </c>
      <c r="X42">
        <v>34.53</v>
      </c>
      <c r="Y42">
        <v>64.599999999999994</v>
      </c>
      <c r="Z42">
        <v>34.61</v>
      </c>
      <c r="AA42">
        <v>65.34</v>
      </c>
      <c r="AB42">
        <v>32.659999999999997</v>
      </c>
      <c r="AC42">
        <v>1.37</v>
      </c>
      <c r="AD42">
        <v>4.92</v>
      </c>
      <c r="AE42">
        <v>4.92</v>
      </c>
      <c r="AF42">
        <v>1.73</v>
      </c>
    </row>
    <row r="43" spans="1:32">
      <c r="A43" t="s">
        <v>85</v>
      </c>
      <c r="B43" s="75">
        <v>260.48</v>
      </c>
      <c r="C43" s="75">
        <v>86.83</v>
      </c>
      <c r="D43" s="135">
        <f t="shared" si="0"/>
        <v>87.6</v>
      </c>
      <c r="E43" s="75"/>
      <c r="F43" s="78">
        <v>12.54</v>
      </c>
      <c r="G43" s="78">
        <v>12.54</v>
      </c>
      <c r="H43" s="78">
        <v>12.85</v>
      </c>
      <c r="I43">
        <v>115.58</v>
      </c>
      <c r="J43">
        <v>270.73</v>
      </c>
      <c r="K43">
        <v>100.83</v>
      </c>
      <c r="L43">
        <v>2.1800000000000002</v>
      </c>
      <c r="M43">
        <v>5.28</v>
      </c>
      <c r="N43" s="135">
        <v>29.2</v>
      </c>
      <c r="O43" s="135">
        <v>29.2</v>
      </c>
      <c r="P43" s="135">
        <v>29.2</v>
      </c>
      <c r="Q43">
        <v>2.15</v>
      </c>
      <c r="R43">
        <v>105.94</v>
      </c>
      <c r="S43">
        <v>2.69</v>
      </c>
      <c r="T43">
        <v>6.18</v>
      </c>
      <c r="U43">
        <v>2.06</v>
      </c>
      <c r="V43">
        <v>2.0499999999999998</v>
      </c>
      <c r="W43">
        <v>187.73</v>
      </c>
      <c r="X43">
        <v>37.549999999999997</v>
      </c>
      <c r="Y43">
        <v>70.459999999999994</v>
      </c>
      <c r="Z43">
        <v>37.67</v>
      </c>
      <c r="AA43">
        <v>72.67</v>
      </c>
      <c r="AB43">
        <v>36.33</v>
      </c>
      <c r="AC43">
        <v>1.35</v>
      </c>
      <c r="AD43">
        <v>4.63</v>
      </c>
      <c r="AE43">
        <v>4.63</v>
      </c>
      <c r="AF43">
        <v>1.73</v>
      </c>
    </row>
    <row r="44" spans="1:32">
      <c r="A44" t="s">
        <v>86</v>
      </c>
      <c r="B44" s="75">
        <v>260.48</v>
      </c>
      <c r="C44" s="75">
        <v>86.83</v>
      </c>
      <c r="D44" s="135">
        <f t="shared" si="0"/>
        <v>87.6</v>
      </c>
      <c r="E44" s="75"/>
      <c r="F44" s="78">
        <v>13.21</v>
      </c>
      <c r="G44" s="78">
        <v>13.21</v>
      </c>
      <c r="H44" s="78">
        <v>13.53</v>
      </c>
      <c r="I44">
        <v>115.58</v>
      </c>
      <c r="J44">
        <v>270.73</v>
      </c>
      <c r="K44">
        <v>100.83</v>
      </c>
      <c r="L44">
        <v>2.1800000000000002</v>
      </c>
      <c r="M44">
        <v>5.38</v>
      </c>
      <c r="N44" s="135">
        <v>29.2</v>
      </c>
      <c r="O44" s="135">
        <v>29.2</v>
      </c>
      <c r="P44" s="135">
        <v>29.2</v>
      </c>
      <c r="Q44">
        <v>2.15</v>
      </c>
      <c r="R44">
        <v>111.93</v>
      </c>
      <c r="S44">
        <v>2.69</v>
      </c>
      <c r="T44">
        <v>6.38</v>
      </c>
      <c r="U44">
        <v>2.12</v>
      </c>
      <c r="V44">
        <v>2.13</v>
      </c>
      <c r="W44">
        <v>199.51</v>
      </c>
      <c r="X44">
        <v>39.9</v>
      </c>
      <c r="Y44">
        <v>77</v>
      </c>
      <c r="Z44">
        <v>40.08</v>
      </c>
      <c r="AA44">
        <v>82</v>
      </c>
      <c r="AB44">
        <v>41</v>
      </c>
      <c r="AC44">
        <v>1.45</v>
      </c>
      <c r="AD44">
        <v>4.63</v>
      </c>
      <c r="AE44">
        <v>4.63</v>
      </c>
      <c r="AF44">
        <v>1.73</v>
      </c>
    </row>
    <row r="45" spans="1:32">
      <c r="A45" t="s">
        <v>87</v>
      </c>
      <c r="B45" s="75">
        <v>260.48</v>
      </c>
      <c r="C45" s="75">
        <v>86.83</v>
      </c>
      <c r="D45" s="135">
        <f t="shared" si="0"/>
        <v>87.6</v>
      </c>
      <c r="E45" s="75"/>
      <c r="F45" s="78">
        <v>13.78</v>
      </c>
      <c r="G45" s="78">
        <v>13.78</v>
      </c>
      <c r="H45" s="78">
        <v>14.12</v>
      </c>
      <c r="I45">
        <v>115.58</v>
      </c>
      <c r="J45">
        <v>270.73</v>
      </c>
      <c r="K45">
        <v>100.83</v>
      </c>
      <c r="L45">
        <v>2.1800000000000002</v>
      </c>
      <c r="M45">
        <v>5.31</v>
      </c>
      <c r="N45" s="135">
        <v>29.2</v>
      </c>
      <c r="O45" s="135">
        <v>29.2</v>
      </c>
      <c r="P45" s="135">
        <v>29.2</v>
      </c>
      <c r="Q45">
        <v>2.15</v>
      </c>
      <c r="R45">
        <v>118.36</v>
      </c>
      <c r="S45">
        <v>2.69</v>
      </c>
      <c r="T45">
        <v>6.39</v>
      </c>
      <c r="U45">
        <v>2.13</v>
      </c>
      <c r="V45">
        <v>2.13</v>
      </c>
      <c r="W45">
        <v>209.2</v>
      </c>
      <c r="X45">
        <v>41.84</v>
      </c>
      <c r="Y45">
        <v>78.47</v>
      </c>
      <c r="Z45">
        <v>45.65</v>
      </c>
      <c r="AA45">
        <v>82.67</v>
      </c>
      <c r="AB45">
        <v>41.33</v>
      </c>
      <c r="AC45">
        <v>1.6</v>
      </c>
      <c r="AD45">
        <v>4.63</v>
      </c>
      <c r="AE45">
        <v>4.63</v>
      </c>
      <c r="AF45">
        <v>1.73</v>
      </c>
    </row>
    <row r="46" spans="1:32">
      <c r="A46" t="s">
        <v>88</v>
      </c>
      <c r="B46" s="75">
        <v>260.48</v>
      </c>
      <c r="C46" s="75">
        <v>86.83</v>
      </c>
      <c r="D46" s="135">
        <f t="shared" si="0"/>
        <v>87.6</v>
      </c>
      <c r="E46" s="75"/>
      <c r="F46" s="78">
        <v>14.28</v>
      </c>
      <c r="G46" s="78">
        <v>14.28</v>
      </c>
      <c r="H46" s="78">
        <v>14.63</v>
      </c>
      <c r="I46">
        <v>115.58</v>
      </c>
      <c r="J46">
        <v>270.73</v>
      </c>
      <c r="K46">
        <v>100.83</v>
      </c>
      <c r="L46">
        <v>2.1800000000000002</v>
      </c>
      <c r="M46">
        <v>5.24</v>
      </c>
      <c r="N46" s="135">
        <v>29.2</v>
      </c>
      <c r="O46" s="135">
        <v>29.2</v>
      </c>
      <c r="P46" s="135">
        <v>29.2</v>
      </c>
      <c r="Q46">
        <v>2.15</v>
      </c>
      <c r="R46">
        <v>121.97</v>
      </c>
      <c r="S46">
        <v>2.69</v>
      </c>
      <c r="T46">
        <v>6.1</v>
      </c>
      <c r="U46">
        <v>2.0299999999999998</v>
      </c>
      <c r="V46">
        <v>2.04</v>
      </c>
      <c r="W46">
        <v>219.91</v>
      </c>
      <c r="X46">
        <v>43.98</v>
      </c>
      <c r="Y46">
        <v>82.75</v>
      </c>
      <c r="Z46">
        <v>47.27</v>
      </c>
      <c r="AA46">
        <v>81.34</v>
      </c>
      <c r="AB46">
        <v>40.659999999999997</v>
      </c>
      <c r="AC46">
        <v>1.66</v>
      </c>
      <c r="AD46">
        <v>4.63</v>
      </c>
      <c r="AE46">
        <v>4.63</v>
      </c>
      <c r="AF46">
        <v>1.73</v>
      </c>
    </row>
    <row r="47" spans="1:32">
      <c r="A47" t="s">
        <v>89</v>
      </c>
      <c r="B47" s="75">
        <v>260.48</v>
      </c>
      <c r="C47" s="75">
        <v>86.83</v>
      </c>
      <c r="D47" s="135">
        <f t="shared" si="0"/>
        <v>87.6</v>
      </c>
      <c r="E47" s="75"/>
      <c r="F47" s="78">
        <v>14.63</v>
      </c>
      <c r="G47" s="78">
        <v>14.63</v>
      </c>
      <c r="H47" s="78">
        <v>14.99</v>
      </c>
      <c r="I47">
        <v>115.58</v>
      </c>
      <c r="J47">
        <v>270.73</v>
      </c>
      <c r="K47">
        <v>100.83</v>
      </c>
      <c r="L47">
        <v>2.25</v>
      </c>
      <c r="M47">
        <v>5.17</v>
      </c>
      <c r="N47" s="135">
        <v>29.2</v>
      </c>
      <c r="O47" s="135">
        <v>29.2</v>
      </c>
      <c r="P47" s="135">
        <v>29.2</v>
      </c>
      <c r="Q47">
        <v>2.15</v>
      </c>
      <c r="R47">
        <v>125.09</v>
      </c>
      <c r="S47">
        <v>2.77</v>
      </c>
      <c r="T47">
        <v>5.36</v>
      </c>
      <c r="U47">
        <v>1.79</v>
      </c>
      <c r="V47">
        <v>1.79</v>
      </c>
      <c r="W47">
        <v>228.43</v>
      </c>
      <c r="X47">
        <v>45.69</v>
      </c>
      <c r="Y47">
        <v>85.6</v>
      </c>
      <c r="Z47">
        <v>48.66</v>
      </c>
      <c r="AA47">
        <v>81.34</v>
      </c>
      <c r="AB47">
        <v>40.659999999999997</v>
      </c>
      <c r="AC47">
        <v>1.49</v>
      </c>
      <c r="AD47">
        <v>4.59</v>
      </c>
      <c r="AE47">
        <v>4.59</v>
      </c>
      <c r="AF47">
        <v>1.73</v>
      </c>
    </row>
    <row r="48" spans="1:32">
      <c r="A48" t="s">
        <v>90</v>
      </c>
      <c r="B48" s="75">
        <v>260.48</v>
      </c>
      <c r="C48" s="75">
        <v>86.83</v>
      </c>
      <c r="D48" s="135">
        <f t="shared" si="0"/>
        <v>87.6</v>
      </c>
      <c r="E48" s="75"/>
      <c r="F48" s="78">
        <v>14.96</v>
      </c>
      <c r="G48" s="78">
        <v>14.96</v>
      </c>
      <c r="H48" s="78">
        <v>15.33</v>
      </c>
      <c r="I48">
        <v>115.58</v>
      </c>
      <c r="J48">
        <v>270.73</v>
      </c>
      <c r="K48">
        <v>100.83</v>
      </c>
      <c r="L48">
        <v>2.25</v>
      </c>
      <c r="M48">
        <v>5.0999999999999996</v>
      </c>
      <c r="N48" s="135">
        <v>29.2</v>
      </c>
      <c r="O48" s="135">
        <v>29.2</v>
      </c>
      <c r="P48" s="135">
        <v>29.2</v>
      </c>
      <c r="Q48">
        <v>2.15</v>
      </c>
      <c r="R48">
        <v>127.69</v>
      </c>
      <c r="S48">
        <v>2.77</v>
      </c>
      <c r="T48">
        <v>4.8</v>
      </c>
      <c r="U48">
        <v>1.6</v>
      </c>
      <c r="V48">
        <v>1.6</v>
      </c>
      <c r="W48">
        <v>236.04</v>
      </c>
      <c r="X48">
        <v>47.21</v>
      </c>
      <c r="Y48">
        <v>86.58</v>
      </c>
      <c r="Z48">
        <v>49.81</v>
      </c>
      <c r="AA48">
        <v>81.34</v>
      </c>
      <c r="AB48">
        <v>40.659999999999997</v>
      </c>
      <c r="AC48">
        <v>1.58</v>
      </c>
      <c r="AD48">
        <v>4.4800000000000004</v>
      </c>
      <c r="AE48">
        <v>4.4800000000000004</v>
      </c>
      <c r="AF48">
        <v>1.73</v>
      </c>
    </row>
    <row r="49" spans="1:32">
      <c r="A49" t="s">
        <v>91</v>
      </c>
      <c r="B49" s="75">
        <v>260.48</v>
      </c>
      <c r="C49" s="75">
        <v>86.83</v>
      </c>
      <c r="D49" s="135">
        <f t="shared" si="0"/>
        <v>87.6</v>
      </c>
      <c r="E49" s="75"/>
      <c r="F49" s="78">
        <v>15.28</v>
      </c>
      <c r="G49" s="78">
        <v>15.28</v>
      </c>
      <c r="H49" s="78">
        <v>15.64</v>
      </c>
      <c r="I49">
        <v>115.58</v>
      </c>
      <c r="J49">
        <v>270.73</v>
      </c>
      <c r="K49">
        <v>100.83</v>
      </c>
      <c r="L49">
        <v>2.25</v>
      </c>
      <c r="M49">
        <v>5.03</v>
      </c>
      <c r="N49" s="135">
        <v>29.2</v>
      </c>
      <c r="O49" s="135">
        <v>29.2</v>
      </c>
      <c r="P49" s="135">
        <v>29.2</v>
      </c>
      <c r="Q49">
        <v>2.15</v>
      </c>
      <c r="R49">
        <v>129.62</v>
      </c>
      <c r="S49">
        <v>2.59</v>
      </c>
      <c r="T49">
        <v>4</v>
      </c>
      <c r="U49">
        <v>1.33</v>
      </c>
      <c r="V49">
        <v>1.34</v>
      </c>
      <c r="W49">
        <v>239.75</v>
      </c>
      <c r="X49">
        <v>47.95</v>
      </c>
      <c r="Y49">
        <v>86.87</v>
      </c>
      <c r="Z49">
        <v>50</v>
      </c>
      <c r="AA49">
        <v>81.34</v>
      </c>
      <c r="AB49">
        <v>40.659999999999997</v>
      </c>
      <c r="AC49">
        <v>1.37</v>
      </c>
      <c r="AD49">
        <v>4.38</v>
      </c>
      <c r="AE49">
        <v>4.38</v>
      </c>
      <c r="AF49">
        <v>1.73</v>
      </c>
    </row>
    <row r="50" spans="1:32">
      <c r="A50" t="s">
        <v>92</v>
      </c>
      <c r="B50" s="75">
        <v>260.48</v>
      </c>
      <c r="C50" s="75">
        <v>86.83</v>
      </c>
      <c r="D50" s="135">
        <f t="shared" si="0"/>
        <v>87.6</v>
      </c>
      <c r="E50" s="75"/>
      <c r="F50" s="78">
        <v>15.36</v>
      </c>
      <c r="G50" s="78">
        <v>15.36</v>
      </c>
      <c r="H50" s="78">
        <v>15.75</v>
      </c>
      <c r="I50">
        <v>115.58</v>
      </c>
      <c r="J50">
        <v>270.73</v>
      </c>
      <c r="K50">
        <v>100.83</v>
      </c>
      <c r="L50">
        <v>2.25</v>
      </c>
      <c r="M50">
        <v>4.91</v>
      </c>
      <c r="N50" s="135">
        <v>29.2</v>
      </c>
      <c r="O50" s="135">
        <v>29.2</v>
      </c>
      <c r="P50" s="135">
        <v>29.2</v>
      </c>
      <c r="Q50">
        <v>2.15</v>
      </c>
      <c r="R50">
        <v>131.02000000000001</v>
      </c>
      <c r="S50">
        <v>2.59</v>
      </c>
      <c r="T50">
        <v>3.29</v>
      </c>
      <c r="U50">
        <v>1.1000000000000001</v>
      </c>
      <c r="V50">
        <v>1.08</v>
      </c>
      <c r="W50">
        <v>241.92</v>
      </c>
      <c r="X50">
        <v>48.38</v>
      </c>
      <c r="Y50">
        <v>88.64</v>
      </c>
      <c r="Z50">
        <v>50</v>
      </c>
      <c r="AA50">
        <v>81.34</v>
      </c>
      <c r="AB50">
        <v>40.659999999999997</v>
      </c>
      <c r="AC50">
        <v>1.6</v>
      </c>
      <c r="AD50">
        <v>4.1900000000000004</v>
      </c>
      <c r="AE50">
        <v>4.1900000000000004</v>
      </c>
      <c r="AF50">
        <v>1.73</v>
      </c>
    </row>
    <row r="51" spans="1:32">
      <c r="A51" t="s">
        <v>93</v>
      </c>
      <c r="B51" s="75">
        <v>260.48</v>
      </c>
      <c r="C51" s="75">
        <v>86.83</v>
      </c>
      <c r="D51" s="135">
        <f t="shared" si="0"/>
        <v>87.6</v>
      </c>
      <c r="E51" s="75"/>
      <c r="F51" s="78">
        <v>15.41</v>
      </c>
      <c r="G51" s="78">
        <v>15.41</v>
      </c>
      <c r="H51" s="78">
        <v>15.8</v>
      </c>
      <c r="I51">
        <v>115.58</v>
      </c>
      <c r="J51">
        <v>270.73</v>
      </c>
      <c r="K51">
        <v>100.83</v>
      </c>
      <c r="L51">
        <v>1.93</v>
      </c>
      <c r="M51">
        <v>4.8499999999999996</v>
      </c>
      <c r="N51" s="135">
        <v>29.2</v>
      </c>
      <c r="O51" s="135">
        <v>29.2</v>
      </c>
      <c r="P51" s="135">
        <v>29.2</v>
      </c>
      <c r="Q51">
        <v>2.2999999999999998</v>
      </c>
      <c r="R51">
        <v>126.43</v>
      </c>
      <c r="S51">
        <v>2.59</v>
      </c>
      <c r="T51">
        <v>3.27</v>
      </c>
      <c r="U51">
        <v>1.0900000000000001</v>
      </c>
      <c r="V51">
        <v>1.08</v>
      </c>
      <c r="W51">
        <v>243.13</v>
      </c>
      <c r="X51">
        <v>48.62</v>
      </c>
      <c r="Y51">
        <v>89.92</v>
      </c>
      <c r="Z51">
        <v>48.69</v>
      </c>
      <c r="AA51">
        <v>81.34</v>
      </c>
      <c r="AB51">
        <v>40.659999999999997</v>
      </c>
      <c r="AC51">
        <v>1.6</v>
      </c>
      <c r="AD51">
        <v>4.1900000000000004</v>
      </c>
      <c r="AE51">
        <v>4.1900000000000004</v>
      </c>
      <c r="AF51">
        <v>1.73</v>
      </c>
    </row>
    <row r="52" spans="1:32">
      <c r="A52" t="s">
        <v>94</v>
      </c>
      <c r="B52" s="75">
        <v>260.48</v>
      </c>
      <c r="C52" s="75">
        <v>86.83</v>
      </c>
      <c r="D52" s="135">
        <f t="shared" si="0"/>
        <v>87.6</v>
      </c>
      <c r="E52" s="75"/>
      <c r="F52" s="78">
        <v>15.41</v>
      </c>
      <c r="G52" s="78">
        <v>15.41</v>
      </c>
      <c r="H52" s="78">
        <v>15.8</v>
      </c>
      <c r="I52">
        <v>115.58</v>
      </c>
      <c r="J52">
        <v>270.73</v>
      </c>
      <c r="K52">
        <v>100.83</v>
      </c>
      <c r="L52">
        <v>1.93</v>
      </c>
      <c r="M52">
        <v>4.78</v>
      </c>
      <c r="N52" s="135">
        <v>29.2</v>
      </c>
      <c r="O52" s="135">
        <v>29.2</v>
      </c>
      <c r="P52" s="135">
        <v>29.2</v>
      </c>
      <c r="Q52">
        <v>2.2999999999999998</v>
      </c>
      <c r="R52">
        <v>127.1</v>
      </c>
      <c r="S52">
        <v>2.59</v>
      </c>
      <c r="T52">
        <v>3.17</v>
      </c>
      <c r="U52">
        <v>1.06</v>
      </c>
      <c r="V52">
        <v>1.06</v>
      </c>
      <c r="W52">
        <v>243.21</v>
      </c>
      <c r="X52">
        <v>48.64</v>
      </c>
      <c r="Y52">
        <v>90.64</v>
      </c>
      <c r="Z52">
        <v>48.98</v>
      </c>
      <c r="AA52">
        <v>81.34</v>
      </c>
      <c r="AB52">
        <v>40.659999999999997</v>
      </c>
      <c r="AC52">
        <v>1.53</v>
      </c>
      <c r="AD52">
        <v>4.1900000000000004</v>
      </c>
      <c r="AE52">
        <v>4.1900000000000004</v>
      </c>
      <c r="AF52">
        <v>1.73</v>
      </c>
    </row>
    <row r="53" spans="1:32">
      <c r="A53" t="s">
        <v>95</v>
      </c>
      <c r="B53" s="75">
        <v>260.48</v>
      </c>
      <c r="C53" s="75">
        <v>86.83</v>
      </c>
      <c r="D53" s="135">
        <f t="shared" si="0"/>
        <v>87.6</v>
      </c>
      <c r="E53" s="75"/>
      <c r="F53" s="78">
        <v>15.35</v>
      </c>
      <c r="G53" s="78">
        <v>15.35</v>
      </c>
      <c r="H53" s="78">
        <v>15.74</v>
      </c>
      <c r="I53">
        <v>115.58</v>
      </c>
      <c r="J53">
        <v>270.73</v>
      </c>
      <c r="K53">
        <v>100.83</v>
      </c>
      <c r="L53">
        <v>0.77</v>
      </c>
      <c r="M53">
        <v>4.54</v>
      </c>
      <c r="N53" s="135">
        <v>29.2</v>
      </c>
      <c r="O53" s="135">
        <v>29.2</v>
      </c>
      <c r="P53" s="135">
        <v>29.2</v>
      </c>
      <c r="Q53">
        <v>2.2999999999999998</v>
      </c>
      <c r="R53">
        <v>127.07</v>
      </c>
      <c r="S53">
        <v>2.59</v>
      </c>
      <c r="T53">
        <v>3.1</v>
      </c>
      <c r="U53">
        <v>1.03</v>
      </c>
      <c r="V53">
        <v>1.03</v>
      </c>
      <c r="W53">
        <v>241.83</v>
      </c>
      <c r="X53">
        <v>48.36</v>
      </c>
      <c r="Y53">
        <v>90.86</v>
      </c>
      <c r="Z53">
        <v>49.09</v>
      </c>
      <c r="AA53">
        <v>81.34</v>
      </c>
      <c r="AB53">
        <v>40.659999999999997</v>
      </c>
      <c r="AC53">
        <v>1.47</v>
      </c>
      <c r="AD53">
        <v>4.1900000000000004</v>
      </c>
      <c r="AE53">
        <v>4.1900000000000004</v>
      </c>
      <c r="AF53">
        <v>1.73</v>
      </c>
    </row>
    <row r="54" spans="1:32">
      <c r="A54" t="s">
        <v>96</v>
      </c>
      <c r="B54" s="75">
        <v>260.48</v>
      </c>
      <c r="C54" s="75">
        <v>86.83</v>
      </c>
      <c r="D54" s="135">
        <f t="shared" si="0"/>
        <v>87.6</v>
      </c>
      <c r="E54" s="75"/>
      <c r="F54" s="78">
        <v>15.29</v>
      </c>
      <c r="G54" s="78">
        <v>15.29</v>
      </c>
      <c r="H54" s="78">
        <v>15.66</v>
      </c>
      <c r="I54">
        <v>115.58</v>
      </c>
      <c r="J54">
        <v>270.73</v>
      </c>
      <c r="K54">
        <v>100.83</v>
      </c>
      <c r="L54">
        <v>0.77</v>
      </c>
      <c r="M54">
        <v>4.3099999999999996</v>
      </c>
      <c r="N54" s="135">
        <v>29.2</v>
      </c>
      <c r="O54" s="135">
        <v>29.2</v>
      </c>
      <c r="P54" s="135">
        <v>29.2</v>
      </c>
      <c r="Q54">
        <v>2.2999999999999998</v>
      </c>
      <c r="R54">
        <v>126.5</v>
      </c>
      <c r="S54">
        <v>2.59</v>
      </c>
      <c r="T54">
        <v>3.12</v>
      </c>
      <c r="U54">
        <v>1.04</v>
      </c>
      <c r="V54">
        <v>1.04</v>
      </c>
      <c r="W54">
        <v>240.47</v>
      </c>
      <c r="X54">
        <v>48.09</v>
      </c>
      <c r="Y54">
        <v>90.45</v>
      </c>
      <c r="Z54">
        <v>49.21</v>
      </c>
      <c r="AA54">
        <v>81.34</v>
      </c>
      <c r="AB54">
        <v>40.659999999999997</v>
      </c>
      <c r="AC54">
        <v>1.51</v>
      </c>
      <c r="AD54">
        <v>4.1900000000000004</v>
      </c>
      <c r="AE54">
        <v>4.1900000000000004</v>
      </c>
      <c r="AF54">
        <v>1.73</v>
      </c>
    </row>
    <row r="55" spans="1:32">
      <c r="A55" t="s">
        <v>97</v>
      </c>
      <c r="B55" s="75">
        <v>260.48</v>
      </c>
      <c r="C55" s="75">
        <v>86.83</v>
      </c>
      <c r="D55" s="135">
        <f t="shared" si="0"/>
        <v>87.6</v>
      </c>
      <c r="E55" s="75"/>
      <c r="F55" s="78">
        <v>15.06</v>
      </c>
      <c r="G55" s="78">
        <v>15.06</v>
      </c>
      <c r="H55" s="78">
        <v>15.44</v>
      </c>
      <c r="I55">
        <v>84.99</v>
      </c>
      <c r="J55">
        <v>270.73</v>
      </c>
      <c r="K55">
        <v>100.83</v>
      </c>
      <c r="L55">
        <v>1.93</v>
      </c>
      <c r="M55">
        <v>4.0599999999999996</v>
      </c>
      <c r="N55" s="135">
        <v>29.2</v>
      </c>
      <c r="O55" s="135">
        <v>29.2</v>
      </c>
      <c r="P55" s="135">
        <v>29.2</v>
      </c>
      <c r="Q55">
        <v>2.2999999999999998</v>
      </c>
      <c r="R55">
        <v>124.74</v>
      </c>
      <c r="S55">
        <v>2.69</v>
      </c>
      <c r="T55">
        <v>2.9</v>
      </c>
      <c r="U55">
        <v>0.97</v>
      </c>
      <c r="V55">
        <v>0.97</v>
      </c>
      <c r="W55">
        <v>238.52</v>
      </c>
      <c r="X55">
        <v>47.7</v>
      </c>
      <c r="Y55">
        <v>90.23</v>
      </c>
      <c r="Z55">
        <v>48.91</v>
      </c>
      <c r="AA55">
        <v>81.34</v>
      </c>
      <c r="AB55">
        <v>40.659999999999997</v>
      </c>
      <c r="AC55">
        <v>1.4</v>
      </c>
      <c r="AD55">
        <v>4.25</v>
      </c>
      <c r="AE55">
        <v>4.25</v>
      </c>
      <c r="AF55">
        <v>1.73</v>
      </c>
    </row>
    <row r="56" spans="1:32">
      <c r="A56" t="s">
        <v>98</v>
      </c>
      <c r="B56" s="75">
        <v>260.48</v>
      </c>
      <c r="C56" s="75">
        <v>86.83</v>
      </c>
      <c r="D56" s="135">
        <f t="shared" si="0"/>
        <v>87.6</v>
      </c>
      <c r="E56" s="75"/>
      <c r="F56" s="78">
        <v>14.78</v>
      </c>
      <c r="G56" s="78">
        <v>14.78</v>
      </c>
      <c r="H56" s="78">
        <v>15.14</v>
      </c>
      <c r="I56">
        <v>66.099999999999994</v>
      </c>
      <c r="J56">
        <v>270.73</v>
      </c>
      <c r="K56">
        <v>100.83</v>
      </c>
      <c r="L56">
        <v>1.93</v>
      </c>
      <c r="M56">
        <v>3.85</v>
      </c>
      <c r="N56" s="135">
        <v>29.2</v>
      </c>
      <c r="O56" s="135">
        <v>29.2</v>
      </c>
      <c r="P56" s="135">
        <v>29.2</v>
      </c>
      <c r="Q56">
        <v>2.2999999999999998</v>
      </c>
      <c r="R56">
        <v>121.77</v>
      </c>
      <c r="S56">
        <v>2.69</v>
      </c>
      <c r="T56">
        <v>2.83</v>
      </c>
      <c r="U56">
        <v>0.94</v>
      </c>
      <c r="V56">
        <v>0.95</v>
      </c>
      <c r="W56">
        <v>235.88</v>
      </c>
      <c r="X56">
        <v>47.17</v>
      </c>
      <c r="Y56">
        <v>89.42</v>
      </c>
      <c r="Z56">
        <v>47.95</v>
      </c>
      <c r="AA56">
        <v>81.34</v>
      </c>
      <c r="AB56">
        <v>40.659999999999997</v>
      </c>
      <c r="AC56">
        <v>1.42</v>
      </c>
      <c r="AD56">
        <v>4.25</v>
      </c>
      <c r="AE56">
        <v>4.25</v>
      </c>
      <c r="AF56">
        <v>1.73</v>
      </c>
    </row>
    <row r="57" spans="1:32">
      <c r="A57" t="s">
        <v>99</v>
      </c>
      <c r="B57" s="75">
        <v>260.48</v>
      </c>
      <c r="C57" s="75">
        <v>86.83</v>
      </c>
      <c r="D57" s="135">
        <f t="shared" si="0"/>
        <v>87.6</v>
      </c>
      <c r="E57" s="75"/>
      <c r="F57" s="78">
        <v>14.43</v>
      </c>
      <c r="G57" s="78">
        <v>14.43</v>
      </c>
      <c r="H57" s="78">
        <v>14.79</v>
      </c>
      <c r="I57">
        <v>84.99</v>
      </c>
      <c r="J57">
        <v>270.73</v>
      </c>
      <c r="K57">
        <v>100.83</v>
      </c>
      <c r="L57">
        <v>2.4700000000000002</v>
      </c>
      <c r="M57">
        <v>3.74</v>
      </c>
      <c r="N57" s="135">
        <v>29.2</v>
      </c>
      <c r="O57" s="135">
        <v>29.2</v>
      </c>
      <c r="P57" s="135">
        <v>29.2</v>
      </c>
      <c r="Q57">
        <v>2.2999999999999998</v>
      </c>
      <c r="R57">
        <v>112.87</v>
      </c>
      <c r="S57">
        <v>2.69</v>
      </c>
      <c r="T57">
        <v>2.91</v>
      </c>
      <c r="U57">
        <v>0.97</v>
      </c>
      <c r="V57">
        <v>0.98</v>
      </c>
      <c r="W57">
        <v>230.19</v>
      </c>
      <c r="X57">
        <v>46.04</v>
      </c>
      <c r="Y57">
        <v>87.98</v>
      </c>
      <c r="Z57">
        <v>44.28</v>
      </c>
      <c r="AA57">
        <v>81.34</v>
      </c>
      <c r="AB57">
        <v>40.659999999999997</v>
      </c>
      <c r="AC57">
        <v>1.43</v>
      </c>
      <c r="AD57">
        <v>4.25</v>
      </c>
      <c r="AE57">
        <v>4.25</v>
      </c>
      <c r="AF57">
        <v>1.73</v>
      </c>
    </row>
    <row r="58" spans="1:32">
      <c r="A58" t="s">
        <v>100</v>
      </c>
      <c r="B58" s="75">
        <v>260.48</v>
      </c>
      <c r="C58" s="75">
        <v>86.83</v>
      </c>
      <c r="D58" s="135">
        <f t="shared" si="0"/>
        <v>87.6</v>
      </c>
      <c r="E58" s="75"/>
      <c r="F58" s="78">
        <v>13.98</v>
      </c>
      <c r="G58" s="78">
        <v>13.98</v>
      </c>
      <c r="H58" s="78">
        <v>14.31</v>
      </c>
      <c r="I58">
        <v>92.92</v>
      </c>
      <c r="J58">
        <v>270.73</v>
      </c>
      <c r="K58">
        <v>100.83</v>
      </c>
      <c r="L58">
        <v>2.4700000000000002</v>
      </c>
      <c r="M58">
        <v>3.67</v>
      </c>
      <c r="N58" s="135">
        <v>29.2</v>
      </c>
      <c r="O58" s="135">
        <v>29.2</v>
      </c>
      <c r="P58" s="135">
        <v>29.2</v>
      </c>
      <c r="Q58">
        <v>2.2999999999999998</v>
      </c>
      <c r="R58">
        <v>109.25</v>
      </c>
      <c r="S58">
        <v>2.69</v>
      </c>
      <c r="T58">
        <v>3.12</v>
      </c>
      <c r="U58">
        <v>1.04</v>
      </c>
      <c r="V58">
        <v>1.04</v>
      </c>
      <c r="W58">
        <v>222.22</v>
      </c>
      <c r="X58">
        <v>44.44</v>
      </c>
      <c r="Y58">
        <v>85.94</v>
      </c>
      <c r="Z58">
        <v>42.7</v>
      </c>
      <c r="AA58">
        <v>78.67</v>
      </c>
      <c r="AB58">
        <v>39.33</v>
      </c>
      <c r="AC58">
        <v>1.35</v>
      </c>
      <c r="AD58">
        <v>4.25</v>
      </c>
      <c r="AE58">
        <v>4.25</v>
      </c>
      <c r="AF58">
        <v>1.73</v>
      </c>
    </row>
    <row r="59" spans="1:32">
      <c r="A59" t="s">
        <v>101</v>
      </c>
      <c r="B59" s="75">
        <v>260.48</v>
      </c>
      <c r="C59" s="75">
        <v>86.83</v>
      </c>
      <c r="D59" s="135">
        <f t="shared" si="0"/>
        <v>87.6</v>
      </c>
      <c r="E59" s="75"/>
      <c r="F59" s="78">
        <v>13.54</v>
      </c>
      <c r="G59" s="78">
        <v>13.54</v>
      </c>
      <c r="H59" s="78">
        <v>13.88</v>
      </c>
      <c r="I59">
        <v>92.92</v>
      </c>
      <c r="J59">
        <v>270.73</v>
      </c>
      <c r="K59">
        <v>100.83</v>
      </c>
      <c r="L59">
        <v>2.4700000000000002</v>
      </c>
      <c r="M59">
        <v>3.6</v>
      </c>
      <c r="N59" s="135">
        <v>29.2</v>
      </c>
      <c r="O59" s="135">
        <v>29.2</v>
      </c>
      <c r="P59" s="135">
        <v>29.2</v>
      </c>
      <c r="Q59">
        <v>2.2999999999999998</v>
      </c>
      <c r="R59">
        <v>104.72</v>
      </c>
      <c r="S59">
        <v>2.69</v>
      </c>
      <c r="T59">
        <v>3.26</v>
      </c>
      <c r="U59">
        <v>1.0900000000000001</v>
      </c>
      <c r="V59">
        <v>1.07</v>
      </c>
      <c r="W59">
        <v>213</v>
      </c>
      <c r="X59">
        <v>42.6</v>
      </c>
      <c r="Y59">
        <v>83.39</v>
      </c>
      <c r="Z59">
        <v>40.9</v>
      </c>
      <c r="AA59">
        <v>72.67</v>
      </c>
      <c r="AB59">
        <v>36.33</v>
      </c>
      <c r="AC59">
        <v>1.46</v>
      </c>
      <c r="AD59">
        <v>4.25</v>
      </c>
      <c r="AE59">
        <v>4.25</v>
      </c>
      <c r="AF59">
        <v>1.73</v>
      </c>
    </row>
    <row r="60" spans="1:32">
      <c r="A60" t="s">
        <v>102</v>
      </c>
      <c r="B60" s="75">
        <v>260.48</v>
      </c>
      <c r="C60" s="75">
        <v>86.83</v>
      </c>
      <c r="D60" s="135">
        <f t="shared" si="0"/>
        <v>87.6</v>
      </c>
      <c r="E60" s="75"/>
      <c r="F60" s="78">
        <v>12.94</v>
      </c>
      <c r="G60" s="78">
        <v>12.94</v>
      </c>
      <c r="H60" s="78">
        <v>13.27</v>
      </c>
      <c r="I60">
        <v>92.92</v>
      </c>
      <c r="J60">
        <v>270.73</v>
      </c>
      <c r="K60">
        <v>100.83</v>
      </c>
      <c r="L60">
        <v>2.4700000000000002</v>
      </c>
      <c r="M60">
        <v>3.53</v>
      </c>
      <c r="N60" s="135">
        <v>29.2</v>
      </c>
      <c r="O60" s="135">
        <v>29.2</v>
      </c>
      <c r="P60" s="135">
        <v>29.2</v>
      </c>
      <c r="Q60">
        <v>2.2999999999999998</v>
      </c>
      <c r="R60">
        <v>99.68</v>
      </c>
      <c r="S60">
        <v>2.69</v>
      </c>
      <c r="T60">
        <v>3.24</v>
      </c>
      <c r="U60">
        <v>1.08</v>
      </c>
      <c r="V60">
        <v>1.08</v>
      </c>
      <c r="W60">
        <v>203.43</v>
      </c>
      <c r="X60">
        <v>40.68</v>
      </c>
      <c r="Y60">
        <v>80.52</v>
      </c>
      <c r="Z60">
        <v>39.1</v>
      </c>
      <c r="AA60">
        <v>72</v>
      </c>
      <c r="AB60">
        <v>36</v>
      </c>
      <c r="AC60">
        <v>1.62</v>
      </c>
      <c r="AD60">
        <v>4.25</v>
      </c>
      <c r="AE60">
        <v>4.25</v>
      </c>
      <c r="AF60">
        <v>1.73</v>
      </c>
    </row>
    <row r="61" spans="1:32">
      <c r="A61" t="s">
        <v>103</v>
      </c>
      <c r="B61" s="75">
        <v>260.48</v>
      </c>
      <c r="C61" s="75">
        <v>86.83</v>
      </c>
      <c r="D61" s="135">
        <f t="shared" si="0"/>
        <v>87.6</v>
      </c>
      <c r="E61" s="75"/>
      <c r="F61" s="78">
        <v>12.33</v>
      </c>
      <c r="G61" s="78">
        <v>12.33</v>
      </c>
      <c r="H61" s="78">
        <v>12.63</v>
      </c>
      <c r="I61">
        <v>92.92</v>
      </c>
      <c r="J61">
        <v>270.73</v>
      </c>
      <c r="K61">
        <v>100.83</v>
      </c>
      <c r="L61">
        <v>2.4700000000000002</v>
      </c>
      <c r="M61">
        <v>3.29</v>
      </c>
      <c r="N61" s="135">
        <v>29.2</v>
      </c>
      <c r="O61" s="135">
        <v>29.2</v>
      </c>
      <c r="P61" s="135">
        <v>29.2</v>
      </c>
      <c r="Q61">
        <v>2.2999999999999998</v>
      </c>
      <c r="R61">
        <v>93.91</v>
      </c>
      <c r="S61">
        <v>2.69</v>
      </c>
      <c r="T61">
        <v>3.21</v>
      </c>
      <c r="U61">
        <v>1.07</v>
      </c>
      <c r="V61">
        <v>1.08</v>
      </c>
      <c r="W61">
        <v>193.05</v>
      </c>
      <c r="X61">
        <v>38.61</v>
      </c>
      <c r="Y61">
        <v>77.03</v>
      </c>
      <c r="Z61">
        <v>37.4</v>
      </c>
      <c r="AA61">
        <v>70</v>
      </c>
      <c r="AB61">
        <v>35</v>
      </c>
      <c r="AC61">
        <v>1.39</v>
      </c>
      <c r="AD61">
        <v>4.25</v>
      </c>
      <c r="AE61">
        <v>4.25</v>
      </c>
      <c r="AF61">
        <v>1.73</v>
      </c>
    </row>
    <row r="62" spans="1:32">
      <c r="A62" t="s">
        <v>104</v>
      </c>
      <c r="B62" s="75">
        <v>260.48</v>
      </c>
      <c r="C62" s="75">
        <v>86.83</v>
      </c>
      <c r="D62" s="135">
        <f t="shared" si="0"/>
        <v>87.6</v>
      </c>
      <c r="E62" s="75"/>
      <c r="F62" s="78">
        <v>11.52</v>
      </c>
      <c r="G62" s="78">
        <v>11.52</v>
      </c>
      <c r="H62" s="78">
        <v>11.79</v>
      </c>
      <c r="I62">
        <v>92.92</v>
      </c>
      <c r="J62">
        <v>270.73</v>
      </c>
      <c r="K62">
        <v>100.83</v>
      </c>
      <c r="L62">
        <v>2.4700000000000002</v>
      </c>
      <c r="M62">
        <v>3.11</v>
      </c>
      <c r="N62" s="135">
        <v>29.2</v>
      </c>
      <c r="O62" s="135">
        <v>29.2</v>
      </c>
      <c r="P62" s="135">
        <v>29.2</v>
      </c>
      <c r="Q62">
        <v>2.2999999999999998</v>
      </c>
      <c r="R62">
        <v>87.63</v>
      </c>
      <c r="S62">
        <v>2.69</v>
      </c>
      <c r="T62">
        <v>3.18</v>
      </c>
      <c r="U62">
        <v>1.06</v>
      </c>
      <c r="V62">
        <v>1.06</v>
      </c>
      <c r="W62">
        <v>181.03</v>
      </c>
      <c r="X62">
        <v>36.200000000000003</v>
      </c>
      <c r="Y62">
        <v>72.83</v>
      </c>
      <c r="Z62">
        <v>35.53</v>
      </c>
      <c r="AA62">
        <v>60.67</v>
      </c>
      <c r="AB62">
        <v>30.33</v>
      </c>
      <c r="AC62">
        <v>1.5</v>
      </c>
      <c r="AD62">
        <v>4.25</v>
      </c>
      <c r="AE62">
        <v>4.25</v>
      </c>
      <c r="AF62">
        <v>1.73</v>
      </c>
    </row>
    <row r="63" spans="1:32">
      <c r="A63" t="s">
        <v>105</v>
      </c>
      <c r="B63" s="75">
        <v>260.48</v>
      </c>
      <c r="C63" s="75">
        <v>86.83</v>
      </c>
      <c r="D63" s="135">
        <f t="shared" si="0"/>
        <v>87.6</v>
      </c>
      <c r="E63" s="75"/>
      <c r="F63" s="78">
        <v>10.66</v>
      </c>
      <c r="G63" s="78">
        <v>10.66</v>
      </c>
      <c r="H63" s="78">
        <v>10.93</v>
      </c>
      <c r="I63">
        <v>92.92</v>
      </c>
      <c r="J63">
        <v>270.73</v>
      </c>
      <c r="K63">
        <v>100.83</v>
      </c>
      <c r="L63">
        <v>2.5499999999999998</v>
      </c>
      <c r="M63">
        <v>2.89</v>
      </c>
      <c r="N63" s="135">
        <v>29.2</v>
      </c>
      <c r="O63" s="135">
        <v>29.2</v>
      </c>
      <c r="P63" s="135">
        <v>29.2</v>
      </c>
      <c r="Q63">
        <v>2.38</v>
      </c>
      <c r="R63">
        <v>79.540000000000006</v>
      </c>
      <c r="S63">
        <v>2.77</v>
      </c>
      <c r="T63">
        <v>2.91</v>
      </c>
      <c r="U63">
        <v>0.97</v>
      </c>
      <c r="V63">
        <v>0.98</v>
      </c>
      <c r="W63">
        <v>168.38</v>
      </c>
      <c r="X63">
        <v>33.68</v>
      </c>
      <c r="Y63">
        <v>65.53</v>
      </c>
      <c r="Z63">
        <v>32.950000000000003</v>
      </c>
      <c r="AA63">
        <v>54.67</v>
      </c>
      <c r="AB63">
        <v>27.33</v>
      </c>
      <c r="AC63">
        <v>1.45</v>
      </c>
      <c r="AD63">
        <v>4.25</v>
      </c>
      <c r="AE63">
        <v>4.25</v>
      </c>
      <c r="AF63">
        <v>1.73</v>
      </c>
    </row>
    <row r="64" spans="1:32">
      <c r="A64" t="s">
        <v>106</v>
      </c>
      <c r="B64" s="75">
        <v>260.48</v>
      </c>
      <c r="C64" s="75">
        <v>86.83</v>
      </c>
      <c r="D64" s="135">
        <f t="shared" si="0"/>
        <v>87.6</v>
      </c>
      <c r="E64" s="75"/>
      <c r="F64" s="78">
        <v>9.77</v>
      </c>
      <c r="G64" s="78">
        <v>9.77</v>
      </c>
      <c r="H64" s="78">
        <v>10.01</v>
      </c>
      <c r="I64">
        <v>92.92</v>
      </c>
      <c r="J64">
        <v>270.73</v>
      </c>
      <c r="K64">
        <v>100.83</v>
      </c>
      <c r="L64">
        <v>2.5499999999999998</v>
      </c>
      <c r="M64">
        <v>2.68</v>
      </c>
      <c r="N64" s="135">
        <v>29.2</v>
      </c>
      <c r="O64" s="135">
        <v>29.2</v>
      </c>
      <c r="P64" s="135">
        <v>29.2</v>
      </c>
      <c r="Q64">
        <v>2.38</v>
      </c>
      <c r="R64">
        <v>72.31</v>
      </c>
      <c r="S64">
        <v>2.77</v>
      </c>
      <c r="T64">
        <v>3.11</v>
      </c>
      <c r="U64">
        <v>1.03</v>
      </c>
      <c r="V64">
        <v>1.04</v>
      </c>
      <c r="W64">
        <v>153.37</v>
      </c>
      <c r="X64">
        <v>30.67</v>
      </c>
      <c r="Y64">
        <v>60.83</v>
      </c>
      <c r="Z64">
        <v>30.39</v>
      </c>
      <c r="AA64">
        <v>47.34</v>
      </c>
      <c r="AB64">
        <v>23.66</v>
      </c>
      <c r="AC64">
        <v>1.61</v>
      </c>
      <c r="AD64">
        <v>3.59</v>
      </c>
      <c r="AE64">
        <v>3.59</v>
      </c>
      <c r="AF64">
        <v>1.73</v>
      </c>
    </row>
    <row r="65" spans="1:32">
      <c r="A65" t="s">
        <v>107</v>
      </c>
      <c r="B65" s="75">
        <v>260.48</v>
      </c>
      <c r="C65" s="75">
        <v>86.83</v>
      </c>
      <c r="D65" s="135">
        <f t="shared" si="0"/>
        <v>87.6</v>
      </c>
      <c r="E65" s="75"/>
      <c r="F65" s="78">
        <v>8.82</v>
      </c>
      <c r="G65" s="78">
        <v>8.82</v>
      </c>
      <c r="H65" s="78">
        <v>9.0500000000000007</v>
      </c>
      <c r="I65">
        <v>97.16</v>
      </c>
      <c r="J65">
        <v>270.73</v>
      </c>
      <c r="K65">
        <v>100.83</v>
      </c>
      <c r="L65">
        <v>2.5499999999999998</v>
      </c>
      <c r="M65">
        <v>2.88</v>
      </c>
      <c r="N65" s="135">
        <v>29.2</v>
      </c>
      <c r="O65" s="135">
        <v>29.2</v>
      </c>
      <c r="P65" s="135">
        <v>29.2</v>
      </c>
      <c r="Q65">
        <v>2.38</v>
      </c>
      <c r="R65">
        <v>63.88</v>
      </c>
      <c r="S65">
        <v>2.77</v>
      </c>
      <c r="T65">
        <v>2.91</v>
      </c>
      <c r="U65">
        <v>0.97</v>
      </c>
      <c r="V65">
        <v>0.98</v>
      </c>
      <c r="W65">
        <v>136.88999999999999</v>
      </c>
      <c r="X65">
        <v>27.38</v>
      </c>
      <c r="Y65">
        <v>56.4</v>
      </c>
      <c r="Z65">
        <v>27.75</v>
      </c>
      <c r="AA65">
        <v>42</v>
      </c>
      <c r="AB65">
        <v>21</v>
      </c>
      <c r="AC65">
        <v>1.43</v>
      </c>
      <c r="AD65">
        <v>3.54</v>
      </c>
      <c r="AE65">
        <v>3.54</v>
      </c>
      <c r="AF65">
        <v>1.73</v>
      </c>
    </row>
    <row r="66" spans="1:32">
      <c r="A66" t="s">
        <v>108</v>
      </c>
      <c r="B66" s="75">
        <v>260.48</v>
      </c>
      <c r="C66" s="75">
        <v>86.83</v>
      </c>
      <c r="D66" s="135">
        <f t="shared" si="0"/>
        <v>87.6</v>
      </c>
      <c r="E66" s="75"/>
      <c r="F66" s="78">
        <v>7.82</v>
      </c>
      <c r="G66" s="78">
        <v>7.82</v>
      </c>
      <c r="H66" s="78">
        <v>8.01</v>
      </c>
      <c r="I66">
        <v>101.42</v>
      </c>
      <c r="J66">
        <v>270.73</v>
      </c>
      <c r="K66">
        <v>100.83</v>
      </c>
      <c r="L66">
        <v>2.5499999999999998</v>
      </c>
      <c r="M66">
        <v>3.05</v>
      </c>
      <c r="N66" s="135">
        <v>29.2</v>
      </c>
      <c r="O66" s="135">
        <v>29.2</v>
      </c>
      <c r="P66" s="135">
        <v>29.2</v>
      </c>
      <c r="Q66">
        <v>2.38</v>
      </c>
      <c r="R66">
        <v>55.62</v>
      </c>
      <c r="S66">
        <v>2.77</v>
      </c>
      <c r="T66">
        <v>3.16</v>
      </c>
      <c r="U66">
        <v>1.05</v>
      </c>
      <c r="V66">
        <v>1.07</v>
      </c>
      <c r="W66">
        <v>119.63</v>
      </c>
      <c r="X66">
        <v>23.92</v>
      </c>
      <c r="Y66">
        <v>45.27</v>
      </c>
      <c r="Z66">
        <v>25.17</v>
      </c>
      <c r="AA66">
        <v>36.67</v>
      </c>
      <c r="AB66">
        <v>18.329999999999998</v>
      </c>
      <c r="AC66">
        <v>1.55</v>
      </c>
      <c r="AD66">
        <v>3.57</v>
      </c>
      <c r="AE66">
        <v>3.57</v>
      </c>
      <c r="AF66">
        <v>1.73</v>
      </c>
    </row>
    <row r="67" spans="1:32">
      <c r="A67" t="s">
        <v>109</v>
      </c>
      <c r="B67" s="75">
        <v>260.48</v>
      </c>
      <c r="C67" s="75">
        <v>86.83</v>
      </c>
      <c r="D67" s="135">
        <f t="shared" si="0"/>
        <v>87.6</v>
      </c>
      <c r="E67" s="75"/>
      <c r="F67" s="78">
        <v>6.77</v>
      </c>
      <c r="G67" s="78">
        <v>6.77</v>
      </c>
      <c r="H67" s="78">
        <v>6.96</v>
      </c>
      <c r="I67">
        <v>105.66</v>
      </c>
      <c r="J67">
        <v>270.73</v>
      </c>
      <c r="K67">
        <v>100.83</v>
      </c>
      <c r="L67">
        <v>2.5499999999999998</v>
      </c>
      <c r="M67">
        <v>3.27</v>
      </c>
      <c r="N67" s="135">
        <v>29.2</v>
      </c>
      <c r="O67" s="135">
        <v>29.2</v>
      </c>
      <c r="P67" s="135">
        <v>29.2</v>
      </c>
      <c r="Q67">
        <v>2.38</v>
      </c>
      <c r="R67">
        <v>45.72</v>
      </c>
      <c r="S67">
        <v>2.77</v>
      </c>
      <c r="T67">
        <v>2.96</v>
      </c>
      <c r="U67">
        <v>0.99</v>
      </c>
      <c r="V67">
        <v>0.98</v>
      </c>
      <c r="W67">
        <v>101.16</v>
      </c>
      <c r="X67">
        <v>20.23</v>
      </c>
      <c r="Y67">
        <v>38.97</v>
      </c>
      <c r="Z67">
        <v>22.2</v>
      </c>
      <c r="AA67">
        <v>31.33</v>
      </c>
      <c r="AB67">
        <v>15.67</v>
      </c>
      <c r="AC67">
        <v>1.53</v>
      </c>
      <c r="AD67">
        <v>3.6</v>
      </c>
      <c r="AE67">
        <v>3.6</v>
      </c>
      <c r="AF67">
        <v>1.73</v>
      </c>
    </row>
    <row r="68" spans="1:32">
      <c r="A68" t="s">
        <v>110</v>
      </c>
      <c r="B68" s="75">
        <v>260.48</v>
      </c>
      <c r="C68" s="75">
        <v>86.83</v>
      </c>
      <c r="D68" s="135">
        <f t="shared" ref="D68:D98" si="1">N68+O68+P68</f>
        <v>71.359999999999985</v>
      </c>
      <c r="E68" s="75"/>
      <c r="F68" s="78">
        <v>5.55</v>
      </c>
      <c r="G68" s="78">
        <v>5.55</v>
      </c>
      <c r="H68" s="78">
        <v>5.69</v>
      </c>
      <c r="I68">
        <v>109.92</v>
      </c>
      <c r="J68">
        <v>270.73</v>
      </c>
      <c r="K68">
        <v>100.83</v>
      </c>
      <c r="L68">
        <v>2.5499999999999998</v>
      </c>
      <c r="M68">
        <v>3.5</v>
      </c>
      <c r="N68" s="135">
        <v>24.99</v>
      </c>
      <c r="O68" s="135">
        <v>21.47</v>
      </c>
      <c r="P68" s="135">
        <v>24.9</v>
      </c>
      <c r="Q68">
        <v>2.38</v>
      </c>
      <c r="R68">
        <v>35.130000000000003</v>
      </c>
      <c r="S68">
        <v>2.77</v>
      </c>
      <c r="T68">
        <v>3.12</v>
      </c>
      <c r="U68">
        <v>1.04</v>
      </c>
      <c r="V68">
        <v>1.03</v>
      </c>
      <c r="W68">
        <v>82.89</v>
      </c>
      <c r="X68">
        <v>16.579999999999998</v>
      </c>
      <c r="Y68">
        <v>35.700000000000003</v>
      </c>
      <c r="Z68">
        <v>18.77</v>
      </c>
      <c r="AA68">
        <v>20</v>
      </c>
      <c r="AB68">
        <v>10</v>
      </c>
      <c r="AC68">
        <v>1.53</v>
      </c>
      <c r="AD68">
        <v>3.77</v>
      </c>
      <c r="AE68">
        <v>3.77</v>
      </c>
      <c r="AF68">
        <v>1.73</v>
      </c>
    </row>
    <row r="69" spans="1:32">
      <c r="A69" t="s">
        <v>111</v>
      </c>
      <c r="B69" s="75">
        <v>260.48</v>
      </c>
      <c r="C69" s="75">
        <v>86.83</v>
      </c>
      <c r="D69" s="135">
        <f t="shared" si="1"/>
        <v>56.980000000000004</v>
      </c>
      <c r="E69" s="75"/>
      <c r="F69" s="78">
        <v>4.3899999999999997</v>
      </c>
      <c r="G69" s="78">
        <v>4.3899999999999997</v>
      </c>
      <c r="H69" s="78">
        <v>4.5</v>
      </c>
      <c r="I69">
        <v>114.16</v>
      </c>
      <c r="J69">
        <v>270.73</v>
      </c>
      <c r="K69">
        <v>100.83</v>
      </c>
      <c r="L69">
        <v>2.5499999999999998</v>
      </c>
      <c r="M69">
        <v>4.2</v>
      </c>
      <c r="N69" s="135">
        <v>26.38</v>
      </c>
      <c r="O69" s="135">
        <v>11.32</v>
      </c>
      <c r="P69" s="135">
        <v>19.28</v>
      </c>
      <c r="Q69">
        <v>2.38</v>
      </c>
      <c r="R69">
        <v>22.85</v>
      </c>
      <c r="S69">
        <v>2.77</v>
      </c>
      <c r="T69">
        <v>2.97</v>
      </c>
      <c r="U69">
        <v>0.99</v>
      </c>
      <c r="V69">
        <v>1</v>
      </c>
      <c r="W69">
        <v>65.03</v>
      </c>
      <c r="X69">
        <v>13</v>
      </c>
      <c r="Y69">
        <v>29.88</v>
      </c>
      <c r="Z69">
        <v>15.63</v>
      </c>
      <c r="AA69">
        <v>16</v>
      </c>
      <c r="AB69">
        <v>8</v>
      </c>
      <c r="AC69">
        <v>1.53</v>
      </c>
      <c r="AD69">
        <v>3.62</v>
      </c>
      <c r="AE69">
        <v>3.62</v>
      </c>
      <c r="AF69">
        <v>1.73</v>
      </c>
    </row>
    <row r="70" spans="1:32">
      <c r="A70" t="s">
        <v>112</v>
      </c>
      <c r="B70" s="75">
        <v>260.48</v>
      </c>
      <c r="C70" s="75">
        <v>86.83</v>
      </c>
      <c r="D70" s="135">
        <f t="shared" si="1"/>
        <v>29.73</v>
      </c>
      <c r="E70" s="75"/>
      <c r="F70" s="78">
        <v>3.11</v>
      </c>
      <c r="G70" s="78">
        <v>3.11</v>
      </c>
      <c r="H70" s="78">
        <v>3.19</v>
      </c>
      <c r="I70">
        <v>115.58</v>
      </c>
      <c r="J70">
        <v>270.73</v>
      </c>
      <c r="K70">
        <v>100.83</v>
      </c>
      <c r="L70">
        <v>2.5499999999999998</v>
      </c>
      <c r="M70">
        <v>4.9000000000000004</v>
      </c>
      <c r="N70" s="135">
        <v>14.46</v>
      </c>
      <c r="O70" s="135">
        <v>5.32</v>
      </c>
      <c r="P70" s="135">
        <v>9.9499999999999993</v>
      </c>
      <c r="Q70">
        <v>2.38</v>
      </c>
      <c r="R70">
        <v>13.64</v>
      </c>
      <c r="S70">
        <v>2.77</v>
      </c>
      <c r="T70">
        <v>3.12</v>
      </c>
      <c r="U70">
        <v>1.04</v>
      </c>
      <c r="V70">
        <v>1.05</v>
      </c>
      <c r="W70">
        <v>46.63</v>
      </c>
      <c r="X70">
        <v>9.33</v>
      </c>
      <c r="Y70">
        <v>23.43</v>
      </c>
      <c r="Z70">
        <v>12</v>
      </c>
      <c r="AA70">
        <v>12</v>
      </c>
      <c r="AB70">
        <v>6</v>
      </c>
      <c r="AC70">
        <v>1.62</v>
      </c>
      <c r="AD70">
        <v>3.69</v>
      </c>
      <c r="AE70">
        <v>3.69</v>
      </c>
      <c r="AF70">
        <v>1.73</v>
      </c>
    </row>
    <row r="71" spans="1:32">
      <c r="A71" t="s">
        <v>113</v>
      </c>
      <c r="B71" s="75">
        <v>260.48</v>
      </c>
      <c r="C71" s="75">
        <v>86.83</v>
      </c>
      <c r="D71" s="135">
        <f t="shared" si="1"/>
        <v>10.379999999999999</v>
      </c>
      <c r="E71" s="75"/>
      <c r="F71" s="78">
        <v>1.91</v>
      </c>
      <c r="G71" s="78">
        <v>1.91</v>
      </c>
      <c r="H71" s="78">
        <v>1.96</v>
      </c>
      <c r="I71">
        <v>115.58</v>
      </c>
      <c r="J71">
        <v>270.73</v>
      </c>
      <c r="K71">
        <v>100.83</v>
      </c>
      <c r="L71">
        <v>2.63</v>
      </c>
      <c r="M71">
        <v>5.69</v>
      </c>
      <c r="N71" s="135">
        <v>4.93</v>
      </c>
      <c r="O71" s="135">
        <v>1.42</v>
      </c>
      <c r="P71" s="135">
        <v>4.03</v>
      </c>
      <c r="Q71">
        <v>2.4500000000000002</v>
      </c>
      <c r="R71">
        <v>5.91</v>
      </c>
      <c r="S71">
        <v>2.77</v>
      </c>
      <c r="T71">
        <v>2.93</v>
      </c>
      <c r="U71">
        <v>0.98</v>
      </c>
      <c r="V71">
        <v>0.98</v>
      </c>
      <c r="W71">
        <v>29.17</v>
      </c>
      <c r="X71">
        <v>5.83</v>
      </c>
      <c r="Y71">
        <v>14.8</v>
      </c>
      <c r="Z71">
        <v>8.93</v>
      </c>
      <c r="AA71">
        <v>13.33</v>
      </c>
      <c r="AB71">
        <v>6.67</v>
      </c>
      <c r="AC71">
        <v>1.43</v>
      </c>
      <c r="AD71">
        <v>3.74</v>
      </c>
      <c r="AE71">
        <v>3.74</v>
      </c>
      <c r="AF71">
        <v>1.73</v>
      </c>
    </row>
    <row r="72" spans="1:32">
      <c r="A72" t="s">
        <v>114</v>
      </c>
      <c r="B72" s="75">
        <v>260.48</v>
      </c>
      <c r="C72" s="75">
        <v>86.83</v>
      </c>
      <c r="D72" s="135">
        <f t="shared" si="1"/>
        <v>1.02</v>
      </c>
      <c r="E72" s="75"/>
      <c r="F72" s="78">
        <v>0</v>
      </c>
      <c r="G72" s="78">
        <v>0</v>
      </c>
      <c r="H72" s="78">
        <v>0</v>
      </c>
      <c r="I72">
        <v>115.58</v>
      </c>
      <c r="J72">
        <v>270.73</v>
      </c>
      <c r="K72">
        <v>100.83</v>
      </c>
      <c r="L72">
        <v>2.63</v>
      </c>
      <c r="M72">
        <v>6.5</v>
      </c>
      <c r="N72" s="135">
        <v>0.63</v>
      </c>
      <c r="O72" s="135">
        <v>0</v>
      </c>
      <c r="P72" s="135">
        <v>0.39</v>
      </c>
      <c r="Q72">
        <v>2.4500000000000002</v>
      </c>
      <c r="R72">
        <v>0.1</v>
      </c>
      <c r="S72">
        <v>2.77</v>
      </c>
      <c r="T72">
        <v>2.98</v>
      </c>
      <c r="U72">
        <v>1</v>
      </c>
      <c r="V72">
        <v>0.99</v>
      </c>
      <c r="W72">
        <v>14.94</v>
      </c>
      <c r="X72">
        <v>2.99</v>
      </c>
      <c r="Y72">
        <v>12</v>
      </c>
      <c r="Z72">
        <v>5.29</v>
      </c>
      <c r="AA72">
        <v>10.67</v>
      </c>
      <c r="AB72">
        <v>5.33</v>
      </c>
      <c r="AC72">
        <v>1.63</v>
      </c>
      <c r="AD72">
        <v>4.42</v>
      </c>
      <c r="AE72">
        <v>4.42</v>
      </c>
      <c r="AF72">
        <v>1.73</v>
      </c>
    </row>
    <row r="73" spans="1:32">
      <c r="A73" t="s">
        <v>115</v>
      </c>
      <c r="B73" s="75">
        <v>260.48</v>
      </c>
      <c r="C73" s="75">
        <v>86.83</v>
      </c>
      <c r="D73" s="135">
        <f t="shared" si="1"/>
        <v>0</v>
      </c>
      <c r="E73" s="75"/>
      <c r="F73" s="78">
        <v>0</v>
      </c>
      <c r="G73" s="78">
        <v>0</v>
      </c>
      <c r="H73" s="78">
        <v>0</v>
      </c>
      <c r="I73">
        <v>115.58</v>
      </c>
      <c r="J73">
        <v>270.73</v>
      </c>
      <c r="K73">
        <v>100.83</v>
      </c>
      <c r="L73">
        <v>2.63</v>
      </c>
      <c r="M73">
        <v>5.93</v>
      </c>
      <c r="N73" s="135">
        <v>0</v>
      </c>
      <c r="O73" s="135">
        <v>0</v>
      </c>
      <c r="P73" s="135">
        <v>0</v>
      </c>
      <c r="Q73">
        <v>2.4500000000000002</v>
      </c>
      <c r="R73">
        <v>0</v>
      </c>
      <c r="S73">
        <v>2.77</v>
      </c>
      <c r="T73">
        <v>3.16</v>
      </c>
      <c r="U73">
        <v>1.05</v>
      </c>
      <c r="V73">
        <v>1.07</v>
      </c>
      <c r="W73">
        <v>5.37</v>
      </c>
      <c r="X73">
        <v>1.07</v>
      </c>
      <c r="Y73">
        <v>6.73</v>
      </c>
      <c r="Z73">
        <v>2.57</v>
      </c>
      <c r="AA73">
        <v>6</v>
      </c>
      <c r="AB73">
        <v>3</v>
      </c>
      <c r="AC73">
        <v>1.45</v>
      </c>
      <c r="AD73">
        <v>4.8899999999999997</v>
      </c>
      <c r="AE73">
        <v>4.8899999999999997</v>
      </c>
      <c r="AF73">
        <v>1.73</v>
      </c>
    </row>
    <row r="74" spans="1:32">
      <c r="A74" t="s">
        <v>116</v>
      </c>
      <c r="B74" s="75">
        <v>260.48</v>
      </c>
      <c r="C74" s="75">
        <v>86.83</v>
      </c>
      <c r="D74" s="135">
        <f t="shared" si="1"/>
        <v>0</v>
      </c>
      <c r="E74" s="75"/>
      <c r="F74" s="78">
        <v>0</v>
      </c>
      <c r="G74" s="78">
        <v>0</v>
      </c>
      <c r="H74" s="78">
        <v>0</v>
      </c>
      <c r="I74">
        <v>115.58</v>
      </c>
      <c r="J74">
        <v>270.73</v>
      </c>
      <c r="K74">
        <v>100.83</v>
      </c>
      <c r="L74">
        <v>2.63</v>
      </c>
      <c r="M74">
        <v>5.45</v>
      </c>
      <c r="N74" s="135">
        <v>0</v>
      </c>
      <c r="O74" s="135">
        <v>0</v>
      </c>
      <c r="P74" s="135">
        <v>0</v>
      </c>
      <c r="Q74">
        <v>2.4500000000000002</v>
      </c>
      <c r="R74">
        <v>0</v>
      </c>
      <c r="S74">
        <v>2.77</v>
      </c>
      <c r="T74">
        <v>3.17</v>
      </c>
      <c r="U74">
        <v>1.06</v>
      </c>
      <c r="V74">
        <v>1.05</v>
      </c>
      <c r="W74">
        <v>0.62</v>
      </c>
      <c r="X74">
        <v>0.12</v>
      </c>
      <c r="Y74">
        <v>3.29</v>
      </c>
      <c r="Z74">
        <v>0.19</v>
      </c>
      <c r="AA74">
        <v>3.33</v>
      </c>
      <c r="AB74">
        <v>1.67</v>
      </c>
      <c r="AC74">
        <v>1.51</v>
      </c>
      <c r="AD74">
        <v>5.52</v>
      </c>
      <c r="AE74">
        <v>5.52</v>
      </c>
      <c r="AF74">
        <v>1.73</v>
      </c>
    </row>
    <row r="75" spans="1:32">
      <c r="A75" t="s">
        <v>117</v>
      </c>
      <c r="B75" s="75">
        <v>260.48</v>
      </c>
      <c r="C75" s="75">
        <v>86.83</v>
      </c>
      <c r="D75" s="135">
        <f t="shared" si="1"/>
        <v>0</v>
      </c>
      <c r="E75" s="75"/>
      <c r="F75" s="78">
        <v>0</v>
      </c>
      <c r="G75" s="78">
        <v>0</v>
      </c>
      <c r="H75" s="78">
        <v>0</v>
      </c>
      <c r="I75">
        <v>115.58</v>
      </c>
      <c r="J75">
        <v>270.73</v>
      </c>
      <c r="K75">
        <v>100.83</v>
      </c>
      <c r="L75">
        <v>2.5499999999999998</v>
      </c>
      <c r="M75">
        <v>4.92</v>
      </c>
      <c r="N75" s="135">
        <v>0</v>
      </c>
      <c r="O75" s="135">
        <v>0</v>
      </c>
      <c r="P75" s="135">
        <v>0</v>
      </c>
      <c r="Q75">
        <v>2.4500000000000002</v>
      </c>
      <c r="R75">
        <v>0</v>
      </c>
      <c r="S75">
        <v>2.77</v>
      </c>
      <c r="T75">
        <v>3.27</v>
      </c>
      <c r="U75">
        <v>1.0900000000000001</v>
      </c>
      <c r="V75">
        <v>1.08</v>
      </c>
      <c r="W75">
        <v>0</v>
      </c>
      <c r="X75">
        <v>0</v>
      </c>
      <c r="Y75">
        <v>1.41</v>
      </c>
      <c r="Z75">
        <v>0</v>
      </c>
      <c r="AA75">
        <v>0.67</v>
      </c>
      <c r="AB75">
        <v>0.33</v>
      </c>
      <c r="AC75">
        <v>1.59</v>
      </c>
      <c r="AD75">
        <v>5.56</v>
      </c>
      <c r="AE75">
        <v>5.56</v>
      </c>
      <c r="AF75">
        <v>1.73</v>
      </c>
    </row>
    <row r="76" spans="1:32">
      <c r="A76" t="s">
        <v>118</v>
      </c>
      <c r="B76" s="75">
        <v>260.48</v>
      </c>
      <c r="C76" s="75">
        <v>86.83</v>
      </c>
      <c r="D76" s="135">
        <f t="shared" si="1"/>
        <v>0</v>
      </c>
      <c r="E76" s="75"/>
      <c r="F76" s="78">
        <v>0</v>
      </c>
      <c r="G76" s="78">
        <v>0</v>
      </c>
      <c r="H76" s="78">
        <v>0</v>
      </c>
      <c r="I76">
        <v>115.58</v>
      </c>
      <c r="J76">
        <v>270.73</v>
      </c>
      <c r="K76">
        <v>100.83</v>
      </c>
      <c r="L76">
        <v>2.5499999999999998</v>
      </c>
      <c r="M76">
        <v>4.46</v>
      </c>
      <c r="N76" s="135">
        <v>0</v>
      </c>
      <c r="O76" s="135">
        <v>0</v>
      </c>
      <c r="P76" s="135">
        <v>0</v>
      </c>
      <c r="Q76">
        <v>2.4500000000000002</v>
      </c>
      <c r="R76">
        <v>0</v>
      </c>
      <c r="S76">
        <v>2.77</v>
      </c>
      <c r="T76">
        <v>3.2</v>
      </c>
      <c r="U76">
        <v>1.07</v>
      </c>
      <c r="V76">
        <v>1.06</v>
      </c>
      <c r="W76">
        <v>0</v>
      </c>
      <c r="X76">
        <v>0</v>
      </c>
      <c r="Y76">
        <v>0.25</v>
      </c>
      <c r="Z76">
        <v>0</v>
      </c>
      <c r="AA76">
        <v>0</v>
      </c>
      <c r="AB76">
        <v>0</v>
      </c>
      <c r="AC76">
        <v>1.65</v>
      </c>
      <c r="AD76">
        <v>5.77</v>
      </c>
      <c r="AE76">
        <v>5.77</v>
      </c>
      <c r="AF76">
        <v>1.73</v>
      </c>
    </row>
    <row r="77" spans="1:32">
      <c r="A77" t="s">
        <v>119</v>
      </c>
      <c r="B77" s="75">
        <v>260.48</v>
      </c>
      <c r="C77" s="75">
        <v>86.83</v>
      </c>
      <c r="D77" s="135">
        <f t="shared" si="1"/>
        <v>0</v>
      </c>
      <c r="E77" s="75"/>
      <c r="F77" s="78">
        <v>0</v>
      </c>
      <c r="G77" s="78">
        <v>0</v>
      </c>
      <c r="H77" s="78">
        <v>0</v>
      </c>
      <c r="I77">
        <v>115.58</v>
      </c>
      <c r="J77">
        <v>270.73</v>
      </c>
      <c r="K77">
        <v>100.83</v>
      </c>
      <c r="L77">
        <v>2.5499999999999998</v>
      </c>
      <c r="M77">
        <v>8.18</v>
      </c>
      <c r="N77" s="135">
        <v>0</v>
      </c>
      <c r="O77" s="135">
        <v>0</v>
      </c>
      <c r="P77" s="135">
        <v>0</v>
      </c>
      <c r="Q77">
        <v>2.4500000000000002</v>
      </c>
      <c r="R77">
        <v>0</v>
      </c>
      <c r="S77">
        <v>2.77</v>
      </c>
      <c r="T77">
        <v>2.88</v>
      </c>
      <c r="U77">
        <v>0.96</v>
      </c>
      <c r="V77">
        <v>0.96</v>
      </c>
      <c r="W77">
        <v>0</v>
      </c>
      <c r="X77">
        <v>0</v>
      </c>
      <c r="Y77">
        <v>0.25</v>
      </c>
      <c r="Z77">
        <v>0</v>
      </c>
      <c r="AA77">
        <v>0</v>
      </c>
      <c r="AB77">
        <v>0</v>
      </c>
      <c r="AC77">
        <v>1.4</v>
      </c>
      <c r="AD77">
        <v>1.8</v>
      </c>
      <c r="AE77">
        <v>1.8</v>
      </c>
      <c r="AF77">
        <v>1.73</v>
      </c>
    </row>
    <row r="78" spans="1:32">
      <c r="A78" t="s">
        <v>120</v>
      </c>
      <c r="B78" s="75">
        <v>260.48</v>
      </c>
      <c r="C78" s="75">
        <v>86.83</v>
      </c>
      <c r="D78" s="135">
        <f t="shared" si="1"/>
        <v>0</v>
      </c>
      <c r="E78" s="75"/>
      <c r="F78" s="78">
        <v>0</v>
      </c>
      <c r="G78" s="78">
        <v>0</v>
      </c>
      <c r="H78" s="78">
        <v>0</v>
      </c>
      <c r="I78">
        <v>115.58</v>
      </c>
      <c r="J78">
        <v>270.73</v>
      </c>
      <c r="K78">
        <v>100.83</v>
      </c>
      <c r="L78">
        <v>2.5499999999999998</v>
      </c>
      <c r="M78">
        <v>8.07</v>
      </c>
      <c r="N78" s="135">
        <v>0</v>
      </c>
      <c r="O78" s="135">
        <v>0</v>
      </c>
      <c r="P78" s="135">
        <v>0</v>
      </c>
      <c r="Q78">
        <v>2.4500000000000002</v>
      </c>
      <c r="R78">
        <v>0</v>
      </c>
      <c r="S78">
        <v>2.77</v>
      </c>
      <c r="T78">
        <v>3.28</v>
      </c>
      <c r="U78">
        <v>1.0900000000000001</v>
      </c>
      <c r="V78">
        <v>1.1000000000000001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1.47</v>
      </c>
      <c r="AD78">
        <v>1.85</v>
      </c>
      <c r="AE78">
        <v>1.85</v>
      </c>
      <c r="AF78">
        <v>1.73</v>
      </c>
    </row>
    <row r="79" spans="1:32">
      <c r="A79" t="s">
        <v>121</v>
      </c>
      <c r="B79" s="75">
        <v>260.48</v>
      </c>
      <c r="C79" s="75">
        <v>86.83</v>
      </c>
      <c r="D79" s="135">
        <f t="shared" si="1"/>
        <v>0</v>
      </c>
      <c r="E79" s="75"/>
      <c r="F79" s="78">
        <v>0</v>
      </c>
      <c r="G79" s="78">
        <v>0</v>
      </c>
      <c r="H79" s="78">
        <v>0</v>
      </c>
      <c r="I79">
        <v>115.58</v>
      </c>
      <c r="J79">
        <v>270.73</v>
      </c>
      <c r="K79">
        <v>100.83</v>
      </c>
      <c r="L79">
        <v>2.4700000000000002</v>
      </c>
      <c r="M79">
        <v>7.93</v>
      </c>
      <c r="N79" s="135">
        <v>0</v>
      </c>
      <c r="O79" s="135">
        <v>0</v>
      </c>
      <c r="P79" s="135">
        <v>0</v>
      </c>
      <c r="Q79">
        <v>2.4500000000000002</v>
      </c>
      <c r="R79">
        <v>0</v>
      </c>
      <c r="S79">
        <v>2.77</v>
      </c>
      <c r="T79">
        <v>3.38</v>
      </c>
      <c r="U79">
        <v>1.1200000000000001</v>
      </c>
      <c r="V79">
        <v>1.1299999999999999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1.43</v>
      </c>
      <c r="AD79">
        <v>1.97</v>
      </c>
      <c r="AE79">
        <v>1.97</v>
      </c>
      <c r="AF79">
        <v>1.73</v>
      </c>
    </row>
    <row r="80" spans="1:32">
      <c r="A80" t="s">
        <v>122</v>
      </c>
      <c r="B80" s="75">
        <v>260.48</v>
      </c>
      <c r="C80" s="75">
        <v>86.83</v>
      </c>
      <c r="D80" s="135">
        <f t="shared" si="1"/>
        <v>0</v>
      </c>
      <c r="E80" s="75"/>
      <c r="F80" s="78">
        <v>0</v>
      </c>
      <c r="G80" s="78">
        <v>0</v>
      </c>
      <c r="H80" s="78">
        <v>0</v>
      </c>
      <c r="I80">
        <v>115.58</v>
      </c>
      <c r="J80">
        <v>270.73</v>
      </c>
      <c r="K80">
        <v>100.83</v>
      </c>
      <c r="L80">
        <v>2.4700000000000002</v>
      </c>
      <c r="M80">
        <v>7.91</v>
      </c>
      <c r="N80" s="135">
        <v>0</v>
      </c>
      <c r="O80" s="135">
        <v>0</v>
      </c>
      <c r="P80" s="135">
        <v>0</v>
      </c>
      <c r="Q80">
        <v>2.4500000000000002</v>
      </c>
      <c r="R80">
        <v>0</v>
      </c>
      <c r="S80">
        <v>2.77</v>
      </c>
      <c r="T80">
        <v>3.16</v>
      </c>
      <c r="U80">
        <v>1.05</v>
      </c>
      <c r="V80">
        <v>1.06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1.65</v>
      </c>
      <c r="AD80">
        <v>2.13</v>
      </c>
      <c r="AE80">
        <v>2.13</v>
      </c>
      <c r="AF80">
        <v>1.73</v>
      </c>
    </row>
    <row r="81" spans="1:32">
      <c r="A81" t="s">
        <v>123</v>
      </c>
      <c r="B81" s="75">
        <v>260.48</v>
      </c>
      <c r="C81" s="75">
        <v>86.83</v>
      </c>
      <c r="D81" s="135">
        <f t="shared" si="1"/>
        <v>0</v>
      </c>
      <c r="E81" s="75"/>
      <c r="F81" s="78">
        <v>0</v>
      </c>
      <c r="G81" s="78">
        <v>0</v>
      </c>
      <c r="H81" s="78">
        <v>0</v>
      </c>
      <c r="I81">
        <v>115.58</v>
      </c>
      <c r="J81">
        <v>270.73</v>
      </c>
      <c r="K81">
        <v>100.83</v>
      </c>
      <c r="L81">
        <v>2.4700000000000002</v>
      </c>
      <c r="M81">
        <v>7.91</v>
      </c>
      <c r="N81" s="135">
        <v>0</v>
      </c>
      <c r="O81" s="135">
        <v>0</v>
      </c>
      <c r="P81" s="135">
        <v>0</v>
      </c>
      <c r="Q81">
        <v>2.4500000000000002</v>
      </c>
      <c r="R81">
        <v>0</v>
      </c>
      <c r="S81">
        <v>2.77</v>
      </c>
      <c r="T81">
        <v>3.18</v>
      </c>
      <c r="U81">
        <v>1.06</v>
      </c>
      <c r="V81">
        <v>1.07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1.55</v>
      </c>
      <c r="AD81">
        <v>2.17</v>
      </c>
      <c r="AE81">
        <v>2.17</v>
      </c>
      <c r="AF81">
        <v>1.73</v>
      </c>
    </row>
    <row r="82" spans="1:32">
      <c r="A82" t="s">
        <v>124</v>
      </c>
      <c r="B82" s="75">
        <v>260.48</v>
      </c>
      <c r="C82" s="75">
        <v>86.83</v>
      </c>
      <c r="D82" s="135">
        <f t="shared" si="1"/>
        <v>0</v>
      </c>
      <c r="E82" s="75"/>
      <c r="F82" s="78">
        <v>0</v>
      </c>
      <c r="G82" s="78">
        <v>0</v>
      </c>
      <c r="H82" s="78">
        <v>0</v>
      </c>
      <c r="I82">
        <v>115.58</v>
      </c>
      <c r="J82">
        <v>270.73</v>
      </c>
      <c r="K82">
        <v>100.83</v>
      </c>
      <c r="L82">
        <v>2.4700000000000002</v>
      </c>
      <c r="M82">
        <v>7.57</v>
      </c>
      <c r="N82" s="135">
        <v>0</v>
      </c>
      <c r="O82" s="135">
        <v>0</v>
      </c>
      <c r="P82" s="135">
        <v>0</v>
      </c>
      <c r="Q82">
        <v>2.4500000000000002</v>
      </c>
      <c r="R82">
        <v>0</v>
      </c>
      <c r="S82">
        <v>2.77</v>
      </c>
      <c r="T82">
        <v>3.27</v>
      </c>
      <c r="U82">
        <v>1.0900000000000001</v>
      </c>
      <c r="V82">
        <v>1.08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1.58</v>
      </c>
      <c r="AD82">
        <v>2.2000000000000002</v>
      </c>
      <c r="AE82">
        <v>2.2000000000000002</v>
      </c>
      <c r="AF82">
        <v>1.73</v>
      </c>
    </row>
    <row r="83" spans="1:32">
      <c r="A83" t="s">
        <v>125</v>
      </c>
      <c r="B83" s="75">
        <v>260.48</v>
      </c>
      <c r="C83" s="75">
        <v>86.83</v>
      </c>
      <c r="D83" s="135">
        <f t="shared" si="1"/>
        <v>0</v>
      </c>
      <c r="E83" s="75"/>
      <c r="F83" s="78">
        <v>0</v>
      </c>
      <c r="G83" s="78">
        <v>0</v>
      </c>
      <c r="H83" s="78">
        <v>0</v>
      </c>
      <c r="I83">
        <v>115.58</v>
      </c>
      <c r="J83">
        <v>270.73</v>
      </c>
      <c r="K83">
        <v>100.83</v>
      </c>
      <c r="L83">
        <v>2.4700000000000002</v>
      </c>
      <c r="M83">
        <v>7.69</v>
      </c>
      <c r="N83" s="135">
        <v>0</v>
      </c>
      <c r="O83" s="135">
        <v>0</v>
      </c>
      <c r="P83" s="135">
        <v>0</v>
      </c>
      <c r="Q83">
        <v>2.2999999999999998</v>
      </c>
      <c r="R83">
        <v>0</v>
      </c>
      <c r="S83">
        <v>2.69</v>
      </c>
      <c r="T83">
        <v>2.96</v>
      </c>
      <c r="U83">
        <v>0.99</v>
      </c>
      <c r="V83">
        <v>0.99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1.4</v>
      </c>
      <c r="AD83">
        <v>2.2799999999999998</v>
      </c>
      <c r="AE83">
        <v>2.2799999999999998</v>
      </c>
      <c r="AF83">
        <v>1.73</v>
      </c>
    </row>
    <row r="84" spans="1:32">
      <c r="A84" t="s">
        <v>126</v>
      </c>
      <c r="B84" s="75">
        <v>260.48</v>
      </c>
      <c r="C84" s="75">
        <v>86.83</v>
      </c>
      <c r="D84" s="135">
        <f t="shared" si="1"/>
        <v>0</v>
      </c>
      <c r="E84" s="75"/>
      <c r="F84" s="78">
        <v>0</v>
      </c>
      <c r="G84" s="78">
        <v>0</v>
      </c>
      <c r="H84" s="78">
        <v>0</v>
      </c>
      <c r="I84">
        <v>115.58</v>
      </c>
      <c r="J84">
        <v>270.73</v>
      </c>
      <c r="K84">
        <v>100.83</v>
      </c>
      <c r="L84">
        <v>2.4700000000000002</v>
      </c>
      <c r="M84">
        <v>7.18</v>
      </c>
      <c r="N84" s="135">
        <v>0</v>
      </c>
      <c r="O84" s="135">
        <v>0</v>
      </c>
      <c r="P84" s="135">
        <v>0</v>
      </c>
      <c r="Q84">
        <v>2.2999999999999998</v>
      </c>
      <c r="R84">
        <v>0</v>
      </c>
      <c r="S84">
        <v>2.69</v>
      </c>
      <c r="T84">
        <v>2.93</v>
      </c>
      <c r="U84">
        <v>0.98</v>
      </c>
      <c r="V84">
        <v>0.97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1.52</v>
      </c>
      <c r="AD84">
        <v>2.42</v>
      </c>
      <c r="AE84">
        <v>2.42</v>
      </c>
      <c r="AF84">
        <v>1.73</v>
      </c>
    </row>
    <row r="85" spans="1:32">
      <c r="A85" t="s">
        <v>127</v>
      </c>
      <c r="B85" s="75">
        <v>260.48</v>
      </c>
      <c r="C85" s="75">
        <v>86.83</v>
      </c>
      <c r="D85" s="135">
        <f t="shared" si="1"/>
        <v>0</v>
      </c>
      <c r="E85" s="75"/>
      <c r="F85" s="78">
        <v>0</v>
      </c>
      <c r="G85" s="78">
        <v>0</v>
      </c>
      <c r="H85" s="78">
        <v>0</v>
      </c>
      <c r="I85">
        <v>115.58</v>
      </c>
      <c r="J85">
        <v>270.73</v>
      </c>
      <c r="K85">
        <v>100.83</v>
      </c>
      <c r="L85">
        <v>2.4</v>
      </c>
      <c r="M85">
        <v>6.79</v>
      </c>
      <c r="N85" s="135">
        <v>0</v>
      </c>
      <c r="O85" s="135">
        <v>0</v>
      </c>
      <c r="P85" s="135">
        <v>0</v>
      </c>
      <c r="Q85">
        <v>2.2999999999999998</v>
      </c>
      <c r="R85">
        <v>0</v>
      </c>
      <c r="S85">
        <v>2.69</v>
      </c>
      <c r="T85">
        <v>2.84</v>
      </c>
      <c r="U85">
        <v>0.94</v>
      </c>
      <c r="V85">
        <v>0.95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1.63</v>
      </c>
      <c r="AD85">
        <v>2.56</v>
      </c>
      <c r="AE85">
        <v>2.56</v>
      </c>
      <c r="AF85">
        <v>1.73</v>
      </c>
    </row>
    <row r="86" spans="1:32">
      <c r="A86" t="s">
        <v>128</v>
      </c>
      <c r="B86" s="75">
        <v>260.48</v>
      </c>
      <c r="C86" s="75">
        <v>86.83</v>
      </c>
      <c r="D86" s="135">
        <f t="shared" si="1"/>
        <v>0</v>
      </c>
      <c r="E86" s="75"/>
      <c r="F86" s="78">
        <v>0</v>
      </c>
      <c r="G86" s="78">
        <v>0</v>
      </c>
      <c r="H86" s="78">
        <v>0</v>
      </c>
      <c r="I86">
        <v>115.58</v>
      </c>
      <c r="J86">
        <v>270.73</v>
      </c>
      <c r="K86">
        <v>100.83</v>
      </c>
      <c r="L86">
        <v>2.4</v>
      </c>
      <c r="M86">
        <v>6.35</v>
      </c>
      <c r="N86" s="135">
        <v>0</v>
      </c>
      <c r="O86" s="135">
        <v>0</v>
      </c>
      <c r="P86" s="135">
        <v>0</v>
      </c>
      <c r="Q86">
        <v>2.2999999999999998</v>
      </c>
      <c r="R86">
        <v>0</v>
      </c>
      <c r="S86">
        <v>2.69</v>
      </c>
      <c r="T86">
        <v>2.9</v>
      </c>
      <c r="U86">
        <v>0.97</v>
      </c>
      <c r="V86">
        <v>0.96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1.54</v>
      </c>
      <c r="AD86">
        <v>2.66</v>
      </c>
      <c r="AE86">
        <v>2.66</v>
      </c>
      <c r="AF86">
        <v>1.73</v>
      </c>
    </row>
    <row r="87" spans="1:32">
      <c r="A87" t="s">
        <v>129</v>
      </c>
      <c r="B87" s="75">
        <v>260.48</v>
      </c>
      <c r="C87" s="75">
        <v>86.83</v>
      </c>
      <c r="D87" s="135">
        <f t="shared" si="1"/>
        <v>0</v>
      </c>
      <c r="E87" s="75"/>
      <c r="F87" s="78">
        <v>0</v>
      </c>
      <c r="G87" s="78">
        <v>0</v>
      </c>
      <c r="H87" s="78">
        <v>0</v>
      </c>
      <c r="I87">
        <v>115.58</v>
      </c>
      <c r="J87">
        <v>270.73</v>
      </c>
      <c r="K87">
        <v>100.83</v>
      </c>
      <c r="L87">
        <v>2.3199999999999998</v>
      </c>
      <c r="M87">
        <v>5.98</v>
      </c>
      <c r="N87" s="135">
        <v>0</v>
      </c>
      <c r="O87" s="135">
        <v>0</v>
      </c>
      <c r="P87" s="135">
        <v>0</v>
      </c>
      <c r="Q87">
        <v>2.2999999999999998</v>
      </c>
      <c r="R87">
        <v>0</v>
      </c>
      <c r="S87">
        <v>2.69</v>
      </c>
      <c r="T87">
        <v>3.19</v>
      </c>
      <c r="U87">
        <v>1.06</v>
      </c>
      <c r="V87">
        <v>1.08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1.51</v>
      </c>
      <c r="AD87">
        <v>10.23</v>
      </c>
      <c r="AE87">
        <v>10.23</v>
      </c>
      <c r="AF87">
        <v>1.73</v>
      </c>
    </row>
    <row r="88" spans="1:32">
      <c r="A88" t="s">
        <v>130</v>
      </c>
      <c r="B88" s="75">
        <v>260.48</v>
      </c>
      <c r="C88" s="75">
        <v>86.83</v>
      </c>
      <c r="D88" s="135">
        <f t="shared" si="1"/>
        <v>0</v>
      </c>
      <c r="E88" s="75"/>
      <c r="F88" s="78">
        <v>0</v>
      </c>
      <c r="G88" s="78">
        <v>0</v>
      </c>
      <c r="H88" s="78">
        <v>0</v>
      </c>
      <c r="I88">
        <v>115.58</v>
      </c>
      <c r="J88">
        <v>270.73</v>
      </c>
      <c r="K88">
        <v>100.83</v>
      </c>
      <c r="L88">
        <v>2.3199999999999998</v>
      </c>
      <c r="M88">
        <v>5.59</v>
      </c>
      <c r="N88" s="135">
        <v>0</v>
      </c>
      <c r="O88" s="135">
        <v>0</v>
      </c>
      <c r="P88" s="135">
        <v>0</v>
      </c>
      <c r="Q88">
        <v>2.2999999999999998</v>
      </c>
      <c r="R88">
        <v>0</v>
      </c>
      <c r="S88">
        <v>2.69</v>
      </c>
      <c r="T88">
        <v>3.03</v>
      </c>
      <c r="U88">
        <v>1.01</v>
      </c>
      <c r="V88">
        <v>1.02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1.63</v>
      </c>
      <c r="AD88">
        <v>11.49</v>
      </c>
      <c r="AE88">
        <v>11.49</v>
      </c>
      <c r="AF88">
        <v>1.73</v>
      </c>
    </row>
    <row r="89" spans="1:32">
      <c r="A89" t="s">
        <v>131</v>
      </c>
      <c r="B89" s="75">
        <v>260.48</v>
      </c>
      <c r="C89" s="75">
        <v>86.83</v>
      </c>
      <c r="D89" s="135">
        <f t="shared" si="1"/>
        <v>0</v>
      </c>
      <c r="E89" s="75"/>
      <c r="F89" s="78">
        <v>0</v>
      </c>
      <c r="G89" s="78">
        <v>0</v>
      </c>
      <c r="H89" s="78">
        <v>0</v>
      </c>
      <c r="I89">
        <v>115.58</v>
      </c>
      <c r="J89">
        <v>270.73</v>
      </c>
      <c r="K89">
        <v>100.83</v>
      </c>
      <c r="L89">
        <v>2.3199999999999998</v>
      </c>
      <c r="M89">
        <v>9.39</v>
      </c>
      <c r="N89" s="135">
        <v>0</v>
      </c>
      <c r="O89" s="135">
        <v>0</v>
      </c>
      <c r="P89" s="135">
        <v>0</v>
      </c>
      <c r="Q89">
        <v>2.2999999999999998</v>
      </c>
      <c r="R89">
        <v>0</v>
      </c>
      <c r="S89">
        <v>2.69</v>
      </c>
      <c r="T89">
        <v>3.23</v>
      </c>
      <c r="U89">
        <v>1.08</v>
      </c>
      <c r="V89">
        <v>1.07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1.52</v>
      </c>
      <c r="AD89">
        <v>12.95</v>
      </c>
      <c r="AE89">
        <v>12.95</v>
      </c>
      <c r="AF89">
        <v>1.73</v>
      </c>
    </row>
    <row r="90" spans="1:32">
      <c r="A90" t="s">
        <v>132</v>
      </c>
      <c r="B90" s="75">
        <v>260.48</v>
      </c>
      <c r="C90" s="75">
        <v>86.83</v>
      </c>
      <c r="D90" s="135">
        <f t="shared" si="1"/>
        <v>0</v>
      </c>
      <c r="E90" s="75"/>
      <c r="F90" s="78">
        <v>0</v>
      </c>
      <c r="G90" s="78">
        <v>0</v>
      </c>
      <c r="H90" s="78">
        <v>0</v>
      </c>
      <c r="I90">
        <v>115.58</v>
      </c>
      <c r="J90">
        <v>270.73</v>
      </c>
      <c r="K90">
        <v>100.83</v>
      </c>
      <c r="L90">
        <v>2.3199999999999998</v>
      </c>
      <c r="M90">
        <v>9.2899999999999991</v>
      </c>
      <c r="N90" s="135">
        <v>0</v>
      </c>
      <c r="O90" s="135">
        <v>0</v>
      </c>
      <c r="P90" s="135">
        <v>0</v>
      </c>
      <c r="Q90">
        <v>2.2999999999999998</v>
      </c>
      <c r="R90">
        <v>0</v>
      </c>
      <c r="S90">
        <v>2.69</v>
      </c>
      <c r="T90">
        <v>4.45</v>
      </c>
      <c r="U90">
        <v>1.48</v>
      </c>
      <c r="V90">
        <v>1.49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1.6</v>
      </c>
      <c r="AD90">
        <v>13.45</v>
      </c>
      <c r="AE90">
        <v>13.45</v>
      </c>
      <c r="AF90">
        <v>1.73</v>
      </c>
    </row>
    <row r="91" spans="1:32">
      <c r="A91" t="s">
        <v>133</v>
      </c>
      <c r="B91" s="75">
        <v>260.48</v>
      </c>
      <c r="C91" s="75">
        <v>86.83</v>
      </c>
      <c r="D91" s="135">
        <f t="shared" si="1"/>
        <v>0</v>
      </c>
      <c r="E91" s="75"/>
      <c r="F91" s="78">
        <v>0</v>
      </c>
      <c r="G91" s="78">
        <v>0</v>
      </c>
      <c r="H91" s="78">
        <v>0</v>
      </c>
      <c r="I91">
        <v>115.58</v>
      </c>
      <c r="J91">
        <v>270.73</v>
      </c>
      <c r="K91">
        <v>100.83</v>
      </c>
      <c r="L91">
        <v>2.3199999999999998</v>
      </c>
      <c r="M91">
        <v>9.07</v>
      </c>
      <c r="N91" s="135">
        <v>0</v>
      </c>
      <c r="O91" s="135">
        <v>0</v>
      </c>
      <c r="P91" s="135">
        <v>0</v>
      </c>
      <c r="Q91">
        <v>2.2200000000000002</v>
      </c>
      <c r="R91">
        <v>0</v>
      </c>
      <c r="S91">
        <v>2.59</v>
      </c>
      <c r="T91">
        <v>4.95</v>
      </c>
      <c r="U91">
        <v>1.65</v>
      </c>
      <c r="V91">
        <v>1.65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1.52</v>
      </c>
      <c r="AD91">
        <v>13.91</v>
      </c>
      <c r="AE91">
        <v>13.91</v>
      </c>
      <c r="AF91">
        <v>1.73</v>
      </c>
    </row>
    <row r="92" spans="1:32">
      <c r="A92" t="s">
        <v>134</v>
      </c>
      <c r="B92" s="75">
        <v>260.48</v>
      </c>
      <c r="C92" s="75">
        <v>86.83</v>
      </c>
      <c r="D92" s="135">
        <f t="shared" si="1"/>
        <v>0</v>
      </c>
      <c r="E92" s="75"/>
      <c r="F92" s="78">
        <v>0</v>
      </c>
      <c r="G92" s="78">
        <v>0</v>
      </c>
      <c r="H92" s="78">
        <v>0</v>
      </c>
      <c r="I92">
        <v>115.58</v>
      </c>
      <c r="J92">
        <v>270.73</v>
      </c>
      <c r="K92">
        <v>100.83</v>
      </c>
      <c r="L92">
        <v>2.3199999999999998</v>
      </c>
      <c r="M92">
        <v>8.92</v>
      </c>
      <c r="N92" s="135">
        <v>0</v>
      </c>
      <c r="O92" s="135">
        <v>0</v>
      </c>
      <c r="P92" s="135">
        <v>0</v>
      </c>
      <c r="Q92">
        <v>2.2200000000000002</v>
      </c>
      <c r="R92">
        <v>0</v>
      </c>
      <c r="S92">
        <v>2.59</v>
      </c>
      <c r="T92">
        <v>5.28</v>
      </c>
      <c r="U92">
        <v>1.76</v>
      </c>
      <c r="V92">
        <v>1.76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1.41</v>
      </c>
      <c r="AD92">
        <v>13.22</v>
      </c>
      <c r="AE92">
        <v>13.22</v>
      </c>
      <c r="AF92">
        <v>1.73</v>
      </c>
    </row>
    <row r="93" spans="1:32">
      <c r="A93" t="s">
        <v>135</v>
      </c>
      <c r="B93" s="75">
        <v>260.48</v>
      </c>
      <c r="C93" s="75">
        <v>86.83</v>
      </c>
      <c r="D93" s="135">
        <f t="shared" si="1"/>
        <v>0</v>
      </c>
      <c r="E93" s="75"/>
      <c r="F93" s="78">
        <v>0</v>
      </c>
      <c r="G93" s="78">
        <v>0</v>
      </c>
      <c r="H93" s="78">
        <v>0</v>
      </c>
      <c r="I93">
        <v>115.58</v>
      </c>
      <c r="J93">
        <v>270.73</v>
      </c>
      <c r="K93">
        <v>100.83</v>
      </c>
      <c r="L93">
        <v>2.3199999999999998</v>
      </c>
      <c r="M93">
        <v>8.94</v>
      </c>
      <c r="N93" s="135">
        <v>0</v>
      </c>
      <c r="O93" s="135">
        <v>0</v>
      </c>
      <c r="P93" s="135">
        <v>0</v>
      </c>
      <c r="Q93">
        <v>2.2200000000000002</v>
      </c>
      <c r="R93">
        <v>0</v>
      </c>
      <c r="S93">
        <v>2.59</v>
      </c>
      <c r="T93">
        <v>5.18</v>
      </c>
      <c r="U93">
        <v>1.73</v>
      </c>
      <c r="V93">
        <v>1.71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1.65</v>
      </c>
      <c r="AD93">
        <v>8.32</v>
      </c>
      <c r="AE93">
        <v>8.32</v>
      </c>
      <c r="AF93">
        <v>1.73</v>
      </c>
    </row>
    <row r="94" spans="1:32">
      <c r="A94" t="s">
        <v>136</v>
      </c>
      <c r="B94" s="75">
        <v>260.48</v>
      </c>
      <c r="C94" s="75">
        <v>86.83</v>
      </c>
      <c r="D94" s="135">
        <f t="shared" si="1"/>
        <v>0</v>
      </c>
      <c r="E94" s="75"/>
      <c r="F94" s="78">
        <v>0</v>
      </c>
      <c r="G94" s="78">
        <v>0</v>
      </c>
      <c r="H94" s="78">
        <v>0</v>
      </c>
      <c r="I94">
        <v>94.43</v>
      </c>
      <c r="J94">
        <v>270.73</v>
      </c>
      <c r="K94">
        <v>100.83</v>
      </c>
      <c r="L94">
        <v>2.3199999999999998</v>
      </c>
      <c r="M94">
        <v>8.84</v>
      </c>
      <c r="N94" s="135">
        <v>0</v>
      </c>
      <c r="O94" s="135">
        <v>0</v>
      </c>
      <c r="P94" s="135">
        <v>0</v>
      </c>
      <c r="Q94">
        <v>2.2200000000000002</v>
      </c>
      <c r="R94">
        <v>0</v>
      </c>
      <c r="S94">
        <v>2.59</v>
      </c>
      <c r="T94">
        <v>10.95</v>
      </c>
      <c r="U94">
        <v>3.65</v>
      </c>
      <c r="V94">
        <v>3.65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1.67</v>
      </c>
      <c r="AD94">
        <v>8.48</v>
      </c>
      <c r="AE94">
        <v>8.48</v>
      </c>
      <c r="AF94">
        <v>1.73</v>
      </c>
    </row>
    <row r="95" spans="1:32">
      <c r="A95" t="s">
        <v>137</v>
      </c>
      <c r="B95" s="75">
        <v>260.48</v>
      </c>
      <c r="C95" s="75">
        <v>86.83</v>
      </c>
      <c r="D95" s="135">
        <f t="shared" si="1"/>
        <v>0</v>
      </c>
      <c r="E95" s="75"/>
      <c r="F95" s="78">
        <v>0</v>
      </c>
      <c r="G95" s="78">
        <v>0</v>
      </c>
      <c r="H95" s="78">
        <v>0</v>
      </c>
      <c r="I95">
        <v>94.43</v>
      </c>
      <c r="J95">
        <v>270.73</v>
      </c>
      <c r="K95">
        <v>100.83</v>
      </c>
      <c r="L95">
        <v>2.3199999999999998</v>
      </c>
      <c r="M95">
        <v>8.4600000000000009</v>
      </c>
      <c r="N95" s="135">
        <v>0</v>
      </c>
      <c r="O95" s="135">
        <v>0</v>
      </c>
      <c r="P95" s="135">
        <v>0</v>
      </c>
      <c r="Q95">
        <v>2.2200000000000002</v>
      </c>
      <c r="R95">
        <v>0</v>
      </c>
      <c r="S95">
        <v>2.59</v>
      </c>
      <c r="T95">
        <v>10.87</v>
      </c>
      <c r="U95">
        <v>3.62</v>
      </c>
      <c r="V95">
        <v>3.63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1.65</v>
      </c>
      <c r="AD95">
        <v>8.5</v>
      </c>
      <c r="AE95">
        <v>8.5</v>
      </c>
      <c r="AF95">
        <v>1.73</v>
      </c>
    </row>
    <row r="96" spans="1:32">
      <c r="A96" t="s">
        <v>138</v>
      </c>
      <c r="B96" s="75">
        <v>260.48</v>
      </c>
      <c r="C96" s="75">
        <v>86.83</v>
      </c>
      <c r="D96" s="135">
        <f t="shared" si="1"/>
        <v>0</v>
      </c>
      <c r="E96" s="75"/>
      <c r="F96" s="78">
        <v>0</v>
      </c>
      <c r="G96" s="78">
        <v>0</v>
      </c>
      <c r="H96" s="78">
        <v>0</v>
      </c>
      <c r="I96">
        <v>70.260000000000005</v>
      </c>
      <c r="J96">
        <v>270.73</v>
      </c>
      <c r="K96">
        <v>100.83</v>
      </c>
      <c r="L96">
        <v>2.3199999999999998</v>
      </c>
      <c r="M96">
        <v>8.2899999999999991</v>
      </c>
      <c r="N96" s="135">
        <v>0</v>
      </c>
      <c r="O96" s="135">
        <v>0</v>
      </c>
      <c r="P96" s="135">
        <v>0</v>
      </c>
      <c r="Q96">
        <v>2.2200000000000002</v>
      </c>
      <c r="R96">
        <v>0</v>
      </c>
      <c r="S96">
        <v>2.59</v>
      </c>
      <c r="T96">
        <v>10.8</v>
      </c>
      <c r="U96">
        <v>3.6</v>
      </c>
      <c r="V96">
        <v>3.59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1.4</v>
      </c>
      <c r="AD96">
        <v>8.24</v>
      </c>
      <c r="AE96">
        <v>8.24</v>
      </c>
      <c r="AF96">
        <v>1.73</v>
      </c>
    </row>
    <row r="97" spans="1:36">
      <c r="A97" t="s">
        <v>139</v>
      </c>
      <c r="B97" s="75">
        <v>223.95</v>
      </c>
      <c r="C97" s="75">
        <v>86.83</v>
      </c>
      <c r="D97" s="135">
        <f t="shared" si="1"/>
        <v>0</v>
      </c>
      <c r="E97" s="75"/>
      <c r="F97" s="78">
        <v>0</v>
      </c>
      <c r="G97" s="78">
        <v>0</v>
      </c>
      <c r="H97" s="78">
        <v>0</v>
      </c>
      <c r="I97">
        <v>70.260000000000005</v>
      </c>
      <c r="J97">
        <v>270.73</v>
      </c>
      <c r="K97">
        <v>100.83</v>
      </c>
      <c r="L97">
        <v>2.3199999999999998</v>
      </c>
      <c r="M97">
        <v>8.4700000000000006</v>
      </c>
      <c r="N97" s="135">
        <v>0</v>
      </c>
      <c r="O97" s="135">
        <v>0</v>
      </c>
      <c r="P97" s="135">
        <v>0</v>
      </c>
      <c r="Q97">
        <v>2.2200000000000002</v>
      </c>
      <c r="R97">
        <v>0</v>
      </c>
      <c r="S97">
        <v>2.59</v>
      </c>
      <c r="T97">
        <v>10.82</v>
      </c>
      <c r="U97">
        <v>3.61</v>
      </c>
      <c r="V97">
        <v>3.6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1.46</v>
      </c>
      <c r="AD97">
        <v>8.23</v>
      </c>
      <c r="AE97">
        <v>8.23</v>
      </c>
      <c r="AF97">
        <v>1.73</v>
      </c>
    </row>
    <row r="98" spans="1:36">
      <c r="A98" t="s">
        <v>140</v>
      </c>
      <c r="B98" s="75">
        <v>223.95</v>
      </c>
      <c r="C98" s="75">
        <v>86.83</v>
      </c>
      <c r="D98" s="135">
        <f t="shared" si="1"/>
        <v>0</v>
      </c>
      <c r="E98" s="75"/>
      <c r="F98" s="78">
        <v>0</v>
      </c>
      <c r="G98" s="78">
        <v>0</v>
      </c>
      <c r="H98" s="78">
        <v>0</v>
      </c>
      <c r="I98">
        <v>70.260000000000005</v>
      </c>
      <c r="J98">
        <v>270.73</v>
      </c>
      <c r="K98">
        <v>100.83</v>
      </c>
      <c r="L98">
        <v>2.3199999999999998</v>
      </c>
      <c r="M98">
        <v>8.3000000000000007</v>
      </c>
      <c r="N98" s="135">
        <v>0</v>
      </c>
      <c r="O98" s="135">
        <v>0</v>
      </c>
      <c r="P98" s="135">
        <v>0</v>
      </c>
      <c r="Q98">
        <v>2.2200000000000002</v>
      </c>
      <c r="R98">
        <v>0</v>
      </c>
      <c r="S98">
        <v>2.59</v>
      </c>
      <c r="T98">
        <v>10.86</v>
      </c>
      <c r="U98">
        <v>3.62</v>
      </c>
      <c r="V98">
        <v>3.62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1.57</v>
      </c>
      <c r="AD98">
        <v>8.2200000000000006</v>
      </c>
      <c r="AE98">
        <v>8.2200000000000006</v>
      </c>
      <c r="AF98">
        <v>1.73</v>
      </c>
    </row>
    <row r="99" spans="1:36">
      <c r="A99" t="s">
        <v>141</v>
      </c>
      <c r="B99" s="75">
        <f>SUM(B3:B98)/4000</f>
        <v>5.9566949999999927</v>
      </c>
      <c r="C99" s="75">
        <f t="shared" ref="C99:L99" si="2">SUM(C3:C98)/4000</f>
        <v>1.9428349999999988</v>
      </c>
      <c r="D99" s="135">
        <f t="shared" ref="D99" si="3">SUM(D3:D98)/4000</f>
        <v>0.86257749999999955</v>
      </c>
      <c r="E99" s="75"/>
      <c r="F99" s="78">
        <f t="shared" si="2"/>
        <v>0.1034225</v>
      </c>
      <c r="G99" s="78">
        <f t="shared" si="2"/>
        <v>0.10350749999999999</v>
      </c>
      <c r="H99" s="78">
        <f t="shared" si="2"/>
        <v>0.10570500000000001</v>
      </c>
      <c r="I99">
        <f t="shared" si="2"/>
        <v>2.3837625</v>
      </c>
      <c r="J99">
        <f t="shared" si="2"/>
        <v>6.4975199999999917</v>
      </c>
      <c r="K99">
        <f t="shared" si="2"/>
        <v>2.4199199999999985</v>
      </c>
      <c r="L99">
        <f t="shared" si="2"/>
        <v>5.5795000000000032E-2</v>
      </c>
      <c r="M99">
        <f t="shared" ref="M99:AB99" si="4">SUM(M3:M98)/4000</f>
        <v>0.13837750000000001</v>
      </c>
      <c r="N99" s="135">
        <f t="shared" si="4"/>
        <v>0.29185750000000027</v>
      </c>
      <c r="O99" s="135">
        <f t="shared" si="4"/>
        <v>0.28263000000000016</v>
      </c>
      <c r="P99" s="135">
        <f t="shared" si="4"/>
        <v>0.28809000000000018</v>
      </c>
      <c r="Q99">
        <f t="shared" si="4"/>
        <v>5.4359999999999999E-2</v>
      </c>
      <c r="R99">
        <f t="shared" si="4"/>
        <v>0.86182999999999954</v>
      </c>
      <c r="S99">
        <f t="shared" si="4"/>
        <v>6.4850000000000019E-2</v>
      </c>
      <c r="T99">
        <f t="shared" si="4"/>
        <v>0.1155175</v>
      </c>
      <c r="U99">
        <f t="shared" si="4"/>
        <v>3.8510000000000003E-2</v>
      </c>
      <c r="V99">
        <f t="shared" si="4"/>
        <v>3.8484999999999998E-2</v>
      </c>
      <c r="W99">
        <f t="shared" si="4"/>
        <v>1.5817049999999999</v>
      </c>
      <c r="X99">
        <f t="shared" si="4"/>
        <v>0.31632499999999997</v>
      </c>
      <c r="Y99">
        <f t="shared" si="4"/>
        <v>0.6010875</v>
      </c>
      <c r="Z99">
        <f t="shared" si="4"/>
        <v>0.33024250000000011</v>
      </c>
      <c r="AA99">
        <f t="shared" si="4"/>
        <v>0.56569499999999995</v>
      </c>
      <c r="AB99">
        <f t="shared" si="4"/>
        <v>0.28280499999999997</v>
      </c>
      <c r="AC99">
        <f t="shared" ref="AC99:AJ99" si="5">SUM(AC3:AC98)/4000</f>
        <v>3.264750000000001E-2</v>
      </c>
      <c r="AD99">
        <f t="shared" si="5"/>
        <v>0.11858250000000004</v>
      </c>
      <c r="AE99">
        <f t="shared" si="5"/>
        <v>0.11858250000000004</v>
      </c>
      <c r="AF99">
        <f t="shared" si="5"/>
        <v>4.1519999999999967E-2</v>
      </c>
      <c r="AG99">
        <f t="shared" si="5"/>
        <v>0</v>
      </c>
      <c r="AH99">
        <f t="shared" si="5"/>
        <v>0</v>
      </c>
      <c r="AI99">
        <f t="shared" si="5"/>
        <v>0</v>
      </c>
      <c r="AJ99">
        <f t="shared" si="5"/>
        <v>0</v>
      </c>
    </row>
    <row r="101" spans="1:36">
      <c r="A101" t="s">
        <v>302</v>
      </c>
      <c r="F101">
        <v>1</v>
      </c>
      <c r="G101">
        <v>1</v>
      </c>
      <c r="H101">
        <v>1</v>
      </c>
      <c r="I101">
        <v>0</v>
      </c>
      <c r="J101">
        <v>0</v>
      </c>
      <c r="K101">
        <v>0</v>
      </c>
      <c r="L101">
        <v>0</v>
      </c>
      <c r="M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1</v>
      </c>
      <c r="X101">
        <v>1</v>
      </c>
      <c r="Y101">
        <v>1</v>
      </c>
      <c r="Z101" s="193">
        <v>1</v>
      </c>
      <c r="AA101" s="193">
        <v>1</v>
      </c>
      <c r="AB101" s="193">
        <v>1</v>
      </c>
      <c r="AC101" s="108">
        <v>1</v>
      </c>
      <c r="AD101" s="108">
        <v>1</v>
      </c>
      <c r="AE101" s="108">
        <v>1</v>
      </c>
      <c r="AF101" s="193">
        <v>0</v>
      </c>
      <c r="AG101" s="193">
        <v>0</v>
      </c>
      <c r="AH101" s="193">
        <v>0</v>
      </c>
      <c r="AI101" s="193">
        <v>0</v>
      </c>
      <c r="AJ101" s="193">
        <v>0</v>
      </c>
    </row>
    <row r="102" spans="1:36">
      <c r="A102" t="s">
        <v>305</v>
      </c>
      <c r="F102">
        <v>0</v>
      </c>
      <c r="G102">
        <v>0</v>
      </c>
      <c r="H102">
        <v>0</v>
      </c>
      <c r="I102">
        <v>1</v>
      </c>
      <c r="J102">
        <v>1</v>
      </c>
      <c r="K102">
        <v>1</v>
      </c>
      <c r="L102">
        <v>1</v>
      </c>
      <c r="M102">
        <v>1</v>
      </c>
      <c r="Q102">
        <v>1</v>
      </c>
      <c r="R102">
        <v>1</v>
      </c>
      <c r="S102">
        <v>1</v>
      </c>
      <c r="T102">
        <v>1</v>
      </c>
      <c r="U102">
        <v>1</v>
      </c>
      <c r="V102">
        <v>1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 s="108">
        <v>0</v>
      </c>
      <c r="AD102" s="108">
        <v>0</v>
      </c>
      <c r="AE102" s="108">
        <v>0</v>
      </c>
      <c r="AF102">
        <v>1</v>
      </c>
      <c r="AG102">
        <v>0</v>
      </c>
      <c r="AH102">
        <v>0</v>
      </c>
      <c r="AI102">
        <v>0</v>
      </c>
      <c r="AJ102">
        <v>0</v>
      </c>
    </row>
    <row r="103" spans="1:36" s="76" customFormat="1">
      <c r="A103" s="76" t="s">
        <v>149</v>
      </c>
      <c r="B103" s="75"/>
      <c r="C103" s="75"/>
      <c r="D103" s="75"/>
      <c r="E103" s="75"/>
      <c r="F103" s="78">
        <v>0</v>
      </c>
      <c r="G103" s="78">
        <v>0</v>
      </c>
      <c r="H103" s="78">
        <v>1</v>
      </c>
      <c r="I103" s="76">
        <v>0</v>
      </c>
      <c r="J103" s="76">
        <v>0</v>
      </c>
      <c r="K103" s="76">
        <v>0</v>
      </c>
      <c r="L103" s="76">
        <v>0</v>
      </c>
      <c r="M103" s="76">
        <v>1</v>
      </c>
      <c r="Q103" s="76">
        <v>0</v>
      </c>
      <c r="R103" s="76">
        <v>0</v>
      </c>
      <c r="S103" s="76">
        <v>0</v>
      </c>
      <c r="T103" s="76">
        <v>1</v>
      </c>
      <c r="U103" s="76">
        <v>0</v>
      </c>
      <c r="V103" s="76">
        <v>0</v>
      </c>
      <c r="W103" s="76">
        <v>1</v>
      </c>
      <c r="X103" s="76">
        <v>0</v>
      </c>
      <c r="Y103" s="76">
        <v>1</v>
      </c>
      <c r="Z103" s="76">
        <v>0</v>
      </c>
      <c r="AA103">
        <v>0</v>
      </c>
      <c r="AB103" s="76">
        <v>0</v>
      </c>
      <c r="AC103" s="108">
        <v>1</v>
      </c>
      <c r="AD103" s="108">
        <v>0</v>
      </c>
      <c r="AE103" s="108">
        <v>1</v>
      </c>
      <c r="AF103" s="76">
        <v>0</v>
      </c>
      <c r="AG103" s="76">
        <v>0</v>
      </c>
      <c r="AH103" s="76">
        <v>0</v>
      </c>
      <c r="AI103" s="76">
        <v>0</v>
      </c>
      <c r="AJ103" s="76">
        <v>0</v>
      </c>
    </row>
    <row r="104" spans="1:36" s="76" customFormat="1">
      <c r="A104" s="76" t="s">
        <v>150</v>
      </c>
      <c r="B104" s="75"/>
      <c r="C104" s="75"/>
      <c r="D104" s="75"/>
      <c r="E104" s="75"/>
      <c r="F104" s="78">
        <v>0</v>
      </c>
      <c r="G104" s="78">
        <v>1</v>
      </c>
      <c r="H104" s="78">
        <v>0</v>
      </c>
      <c r="I104" s="76">
        <v>0</v>
      </c>
      <c r="J104" s="76">
        <v>0</v>
      </c>
      <c r="K104" s="76">
        <v>1</v>
      </c>
      <c r="L104" s="76">
        <v>0</v>
      </c>
      <c r="M104" s="76">
        <v>0</v>
      </c>
      <c r="Q104" s="76">
        <v>0</v>
      </c>
      <c r="R104" s="76">
        <v>0</v>
      </c>
      <c r="S104" s="76">
        <v>0</v>
      </c>
      <c r="T104" s="76">
        <v>0</v>
      </c>
      <c r="U104" s="76">
        <v>1</v>
      </c>
      <c r="V104" s="76">
        <v>0</v>
      </c>
      <c r="W104" s="76">
        <v>0</v>
      </c>
      <c r="X104" s="76">
        <v>1</v>
      </c>
      <c r="Y104" s="76">
        <v>0</v>
      </c>
      <c r="Z104" s="76">
        <v>1</v>
      </c>
      <c r="AA104">
        <v>0</v>
      </c>
      <c r="AB104" s="76">
        <v>1</v>
      </c>
      <c r="AC104" s="108">
        <v>0</v>
      </c>
      <c r="AD104" s="108">
        <v>1</v>
      </c>
      <c r="AE104" s="108">
        <v>0</v>
      </c>
      <c r="AF104" s="76">
        <v>0</v>
      </c>
      <c r="AG104" s="76">
        <v>0</v>
      </c>
      <c r="AH104" s="76">
        <v>0</v>
      </c>
      <c r="AI104" s="76">
        <v>0</v>
      </c>
      <c r="AJ104" s="76">
        <v>0</v>
      </c>
    </row>
    <row r="105" spans="1:36" s="76" customFormat="1">
      <c r="A105" s="76" t="s">
        <v>153</v>
      </c>
      <c r="B105" s="75"/>
      <c r="C105" s="75"/>
      <c r="D105" s="75"/>
      <c r="E105" s="75"/>
      <c r="F105" s="78">
        <v>1</v>
      </c>
      <c r="G105" s="78">
        <v>0</v>
      </c>
      <c r="H105" s="78">
        <v>0</v>
      </c>
      <c r="I105" s="76">
        <v>1</v>
      </c>
      <c r="J105" s="76">
        <v>1</v>
      </c>
      <c r="K105" s="76">
        <v>0</v>
      </c>
      <c r="L105" s="76">
        <v>1</v>
      </c>
      <c r="M105" s="76">
        <v>0</v>
      </c>
      <c r="Q105" s="76">
        <v>1</v>
      </c>
      <c r="R105" s="76">
        <v>1</v>
      </c>
      <c r="S105" s="76">
        <v>1</v>
      </c>
      <c r="T105" s="76">
        <v>0</v>
      </c>
      <c r="U105" s="76">
        <v>0</v>
      </c>
      <c r="V105" s="76">
        <v>1</v>
      </c>
      <c r="W105" s="76">
        <v>0</v>
      </c>
      <c r="X105" s="76">
        <v>0</v>
      </c>
      <c r="Y105" s="76">
        <v>0</v>
      </c>
      <c r="Z105" s="76">
        <v>0</v>
      </c>
      <c r="AA105" s="76">
        <v>1</v>
      </c>
      <c r="AB105" s="76">
        <v>0</v>
      </c>
      <c r="AC105" s="76">
        <v>0</v>
      </c>
      <c r="AD105" s="76">
        <v>0</v>
      </c>
      <c r="AE105" s="76">
        <v>0</v>
      </c>
      <c r="AF105" s="76">
        <v>0</v>
      </c>
      <c r="AG105" s="76">
        <v>0</v>
      </c>
      <c r="AH105" s="76">
        <v>0</v>
      </c>
      <c r="AI105" s="76">
        <v>0</v>
      </c>
      <c r="AJ105" s="76">
        <v>0</v>
      </c>
    </row>
    <row r="106" spans="1:36" s="76" customFormat="1">
      <c r="A106" s="76" t="s">
        <v>152</v>
      </c>
      <c r="B106" s="75"/>
      <c r="C106" s="75"/>
      <c r="D106" s="75"/>
      <c r="E106" s="75"/>
      <c r="F106" s="78">
        <v>0</v>
      </c>
      <c r="G106" s="78">
        <v>0</v>
      </c>
      <c r="H106" s="78">
        <v>0</v>
      </c>
      <c r="I106" s="76">
        <v>0</v>
      </c>
      <c r="J106" s="76">
        <v>0</v>
      </c>
      <c r="K106" s="76">
        <v>0</v>
      </c>
      <c r="L106" s="76">
        <v>0</v>
      </c>
      <c r="M106" s="76">
        <v>0</v>
      </c>
      <c r="Q106" s="76">
        <v>0</v>
      </c>
      <c r="R106" s="76">
        <v>0</v>
      </c>
      <c r="S106" s="76">
        <v>0</v>
      </c>
      <c r="T106" s="76">
        <v>0</v>
      </c>
      <c r="U106" s="76">
        <v>0</v>
      </c>
      <c r="V106" s="76">
        <v>0</v>
      </c>
      <c r="W106" s="76">
        <v>0</v>
      </c>
      <c r="X106" s="76">
        <v>0</v>
      </c>
      <c r="Y106" s="76">
        <v>0</v>
      </c>
      <c r="Z106" s="76">
        <v>0</v>
      </c>
      <c r="AA106" s="76">
        <v>0</v>
      </c>
      <c r="AB106" s="76">
        <v>0</v>
      </c>
      <c r="AC106" s="76">
        <v>0</v>
      </c>
      <c r="AD106" s="76">
        <v>0</v>
      </c>
      <c r="AE106" s="76">
        <v>0</v>
      </c>
      <c r="AF106" s="76">
        <v>1</v>
      </c>
      <c r="AG106" s="76">
        <v>0</v>
      </c>
      <c r="AH106" s="76">
        <v>0</v>
      </c>
      <c r="AI106" s="76">
        <v>0</v>
      </c>
      <c r="AJ106" s="76">
        <v>0</v>
      </c>
    </row>
    <row r="107" spans="1:36" s="76" customFormat="1">
      <c r="A107" s="76" t="s">
        <v>151</v>
      </c>
      <c r="B107" s="75"/>
      <c r="C107" s="75"/>
      <c r="D107" s="75"/>
      <c r="E107" s="75"/>
      <c r="F107" s="78">
        <v>0</v>
      </c>
      <c r="G107" s="78">
        <v>0</v>
      </c>
      <c r="H107" s="78">
        <v>0</v>
      </c>
      <c r="I107" s="76">
        <v>0</v>
      </c>
      <c r="J107" s="76">
        <v>0</v>
      </c>
      <c r="K107" s="76">
        <v>0</v>
      </c>
      <c r="L107" s="76">
        <v>0</v>
      </c>
      <c r="M107" s="76">
        <v>0</v>
      </c>
      <c r="Q107" s="76">
        <v>0</v>
      </c>
      <c r="R107" s="76">
        <v>0</v>
      </c>
      <c r="S107" s="76">
        <v>0</v>
      </c>
      <c r="T107" s="76">
        <v>0</v>
      </c>
      <c r="U107" s="76">
        <v>0</v>
      </c>
      <c r="V107" s="76">
        <v>0</v>
      </c>
      <c r="W107" s="76">
        <v>0</v>
      </c>
      <c r="X107" s="76">
        <v>0</v>
      </c>
      <c r="Y107" s="76">
        <v>0</v>
      </c>
      <c r="Z107" s="76">
        <v>0</v>
      </c>
      <c r="AA107" s="76">
        <v>0</v>
      </c>
      <c r="AB107" s="76">
        <v>0</v>
      </c>
      <c r="AC107" s="76">
        <v>0</v>
      </c>
      <c r="AD107" s="76">
        <v>0</v>
      </c>
      <c r="AE107" s="76">
        <v>0</v>
      </c>
      <c r="AF107" s="76">
        <v>0</v>
      </c>
      <c r="AG107" s="76">
        <v>0</v>
      </c>
      <c r="AH107" s="76">
        <v>0</v>
      </c>
      <c r="AI107" s="76">
        <v>0</v>
      </c>
      <c r="AJ107" s="76">
        <v>0</v>
      </c>
    </row>
    <row r="108" spans="1:36" s="76" customFormat="1">
      <c r="A108" s="76" t="s">
        <v>277</v>
      </c>
      <c r="B108" s="75"/>
      <c r="C108" s="75"/>
      <c r="D108" s="75"/>
      <c r="E108" s="75"/>
      <c r="F108" s="78">
        <v>0</v>
      </c>
      <c r="G108" s="78">
        <v>0</v>
      </c>
      <c r="H108" s="78">
        <v>0</v>
      </c>
      <c r="I108" s="76">
        <v>0</v>
      </c>
      <c r="J108" s="76">
        <v>0</v>
      </c>
      <c r="K108" s="76">
        <v>0</v>
      </c>
      <c r="L108" s="76">
        <v>0</v>
      </c>
      <c r="M108" s="76">
        <v>0</v>
      </c>
      <c r="Q108" s="76">
        <v>0</v>
      </c>
      <c r="R108" s="76">
        <v>0</v>
      </c>
      <c r="S108" s="76">
        <v>0</v>
      </c>
      <c r="T108" s="76">
        <v>0</v>
      </c>
      <c r="U108" s="76">
        <v>0</v>
      </c>
      <c r="V108" s="76">
        <v>0</v>
      </c>
      <c r="W108" s="76">
        <v>0</v>
      </c>
      <c r="X108" s="76">
        <v>0</v>
      </c>
      <c r="Y108" s="76">
        <v>0</v>
      </c>
      <c r="Z108" s="76">
        <v>0</v>
      </c>
      <c r="AA108" s="76">
        <v>0</v>
      </c>
      <c r="AB108" s="76">
        <v>0</v>
      </c>
      <c r="AC108" s="76">
        <v>0</v>
      </c>
      <c r="AD108" s="76">
        <v>0</v>
      </c>
      <c r="AE108" s="76">
        <v>0</v>
      </c>
      <c r="AF108" s="76">
        <v>0</v>
      </c>
      <c r="AG108" s="76">
        <v>0</v>
      </c>
      <c r="AH108" s="76">
        <v>0</v>
      </c>
      <c r="AI108" s="76">
        <v>0</v>
      </c>
      <c r="AJ108" s="76">
        <v>0</v>
      </c>
    </row>
    <row r="109" spans="1:36">
      <c r="A109" s="76" t="s">
        <v>142</v>
      </c>
      <c r="F109">
        <f t="shared" ref="F109" si="6">SUM(F103:F108)</f>
        <v>1</v>
      </c>
      <c r="G109">
        <f t="shared" ref="G109" si="7">SUM(G103:G108)</f>
        <v>1</v>
      </c>
      <c r="H109">
        <f t="shared" ref="H109" si="8">SUM(H103:H108)</f>
        <v>1</v>
      </c>
      <c r="I109">
        <f t="shared" ref="I109:L109" si="9">SUM(I103:I108)</f>
        <v>1</v>
      </c>
      <c r="J109">
        <f t="shared" si="9"/>
        <v>1</v>
      </c>
      <c r="K109">
        <f t="shared" si="9"/>
        <v>1</v>
      </c>
      <c r="L109">
        <f t="shared" si="9"/>
        <v>1</v>
      </c>
      <c r="M109">
        <f t="shared" ref="M109:AB109" si="10">SUM(M103:M108)</f>
        <v>1</v>
      </c>
      <c r="Q109">
        <f t="shared" si="10"/>
        <v>1</v>
      </c>
      <c r="R109">
        <f t="shared" si="10"/>
        <v>1</v>
      </c>
      <c r="S109">
        <f t="shared" si="10"/>
        <v>1</v>
      </c>
      <c r="T109">
        <f t="shared" si="10"/>
        <v>1</v>
      </c>
      <c r="U109">
        <f t="shared" si="10"/>
        <v>1</v>
      </c>
      <c r="V109">
        <f t="shared" si="10"/>
        <v>1</v>
      </c>
      <c r="W109">
        <f t="shared" si="10"/>
        <v>1</v>
      </c>
      <c r="X109">
        <f t="shared" si="10"/>
        <v>1</v>
      </c>
      <c r="Y109">
        <f t="shared" si="10"/>
        <v>1</v>
      </c>
      <c r="Z109">
        <f t="shared" si="10"/>
        <v>1</v>
      </c>
      <c r="AA109">
        <f t="shared" si="10"/>
        <v>1</v>
      </c>
      <c r="AB109">
        <f t="shared" si="10"/>
        <v>1</v>
      </c>
      <c r="AC109">
        <f t="shared" ref="AC109:AJ109" si="11">SUM(AC103:AC108)</f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si="11"/>
        <v>0</v>
      </c>
      <c r="AH109">
        <f t="shared" si="11"/>
        <v>0</v>
      </c>
      <c r="AI109">
        <f t="shared" si="11"/>
        <v>0</v>
      </c>
      <c r="AJ109">
        <f t="shared" si="11"/>
        <v>0</v>
      </c>
    </row>
    <row r="111" spans="1:36">
      <c r="B111">
        <v>0</v>
      </c>
      <c r="C111">
        <v>1</v>
      </c>
      <c r="D111">
        <v>2</v>
      </c>
      <c r="E111">
        <v>3</v>
      </c>
      <c r="F111">
        <v>4</v>
      </c>
      <c r="G111">
        <v>5</v>
      </c>
      <c r="H111">
        <v>6</v>
      </c>
      <c r="I111">
        <v>7</v>
      </c>
      <c r="J111">
        <v>8</v>
      </c>
      <c r="K111">
        <v>9</v>
      </c>
      <c r="L111">
        <v>10</v>
      </c>
      <c r="M111">
        <v>11</v>
      </c>
      <c r="N111">
        <v>12</v>
      </c>
      <c r="O111">
        <v>13</v>
      </c>
      <c r="P111">
        <v>14</v>
      </c>
      <c r="Q111">
        <v>15</v>
      </c>
      <c r="R111">
        <v>16</v>
      </c>
      <c r="S111">
        <v>17</v>
      </c>
      <c r="T111">
        <v>18</v>
      </c>
      <c r="U111">
        <v>19</v>
      </c>
      <c r="V111">
        <v>20</v>
      </c>
      <c r="W111">
        <v>21</v>
      </c>
      <c r="X111">
        <v>22</v>
      </c>
      <c r="Y111">
        <v>23</v>
      </c>
      <c r="Z111">
        <v>24</v>
      </c>
      <c r="AA111">
        <v>25</v>
      </c>
      <c r="AB111">
        <v>26</v>
      </c>
      <c r="AC111">
        <v>27</v>
      </c>
      <c r="AD111">
        <v>28</v>
      </c>
      <c r="AE111">
        <v>29</v>
      </c>
      <c r="AF111">
        <v>30</v>
      </c>
      <c r="AG111">
        <v>31</v>
      </c>
      <c r="AH111">
        <v>32</v>
      </c>
      <c r="AI111">
        <v>33</v>
      </c>
      <c r="AJ111">
        <v>34</v>
      </c>
    </row>
    <row r="112" spans="1:36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</row>
    <row r="115" spans="29:31">
      <c r="AC115" s="200"/>
      <c r="AD115" s="200"/>
      <c r="AE115" s="200"/>
    </row>
    <row r="116" spans="29:31">
      <c r="AC116" s="200"/>
      <c r="AD116" s="200"/>
      <c r="AE116" s="200"/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2">
        <f>Allocation!A2</f>
        <v>44882</v>
      </c>
      <c r="B1" t="s">
        <v>383</v>
      </c>
    </row>
    <row r="2" spans="1:2">
      <c r="A2" s="27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302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305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108" t="s">
        <v>149</v>
      </c>
      <c r="B103" s="108">
        <v>0</v>
      </c>
      <c r="C103" s="108">
        <v>0</v>
      </c>
      <c r="D103" s="108">
        <v>0</v>
      </c>
      <c r="E103" s="108">
        <v>0</v>
      </c>
      <c r="F103" s="108">
        <v>0</v>
      </c>
      <c r="G103" s="108">
        <v>0</v>
      </c>
    </row>
    <row r="104" spans="1:13">
      <c r="A104" s="108" t="s">
        <v>150</v>
      </c>
      <c r="B104" s="108">
        <v>0</v>
      </c>
      <c r="C104" s="108">
        <v>0</v>
      </c>
      <c r="D104" s="108">
        <v>0</v>
      </c>
      <c r="E104" s="108">
        <v>0</v>
      </c>
      <c r="F104" s="108">
        <v>0</v>
      </c>
      <c r="G104" s="108">
        <v>0</v>
      </c>
    </row>
    <row r="105" spans="1:13">
      <c r="A105" s="108" t="s">
        <v>153</v>
      </c>
      <c r="B105" s="108">
        <v>0</v>
      </c>
      <c r="C105" s="108">
        <v>0</v>
      </c>
      <c r="D105" s="108">
        <v>0</v>
      </c>
      <c r="E105" s="108">
        <v>0</v>
      </c>
      <c r="F105" s="108">
        <v>0</v>
      </c>
      <c r="G105" s="108">
        <v>0</v>
      </c>
    </row>
    <row r="106" spans="1:13">
      <c r="A106" s="108" t="s">
        <v>152</v>
      </c>
      <c r="B106" s="108">
        <v>0</v>
      </c>
      <c r="C106" s="108">
        <v>0</v>
      </c>
      <c r="D106" s="108">
        <v>0</v>
      </c>
      <c r="E106" s="108">
        <v>0</v>
      </c>
      <c r="F106" s="108">
        <v>0</v>
      </c>
      <c r="G106" s="108">
        <v>0</v>
      </c>
    </row>
    <row r="107" spans="1:13">
      <c r="A107" s="108" t="s">
        <v>151</v>
      </c>
      <c r="B107" s="108">
        <v>0</v>
      </c>
      <c r="C107" s="108">
        <v>0</v>
      </c>
      <c r="D107" s="108">
        <v>0</v>
      </c>
      <c r="E107" s="108">
        <v>0</v>
      </c>
      <c r="F107" s="108">
        <v>0</v>
      </c>
      <c r="G107" s="108">
        <v>0</v>
      </c>
    </row>
    <row r="108" spans="1:13">
      <c r="A108" s="108" t="s">
        <v>277</v>
      </c>
      <c r="B108" s="108">
        <v>1</v>
      </c>
      <c r="C108" s="108">
        <v>0</v>
      </c>
      <c r="D108" s="108">
        <v>0</v>
      </c>
      <c r="E108" s="108">
        <v>0</v>
      </c>
      <c r="F108" s="108">
        <v>0</v>
      </c>
      <c r="G108" s="108">
        <v>0</v>
      </c>
    </row>
    <row r="109" spans="1:13">
      <c r="A109" s="80" t="s">
        <v>142</v>
      </c>
      <c r="B109" s="80">
        <f>SUM(B103:B108)</f>
        <v>1</v>
      </c>
      <c r="C109" s="80">
        <f t="shared" ref="C109" si="2">SUM(C103:C108)</f>
        <v>0</v>
      </c>
      <c r="D109" s="80">
        <f t="shared" ref="D109" si="3">SUM(D103:D108)</f>
        <v>0</v>
      </c>
      <c r="E109" s="80">
        <f t="shared" ref="E109" si="4">SUM(E103:E108)</f>
        <v>0</v>
      </c>
      <c r="F109" s="80">
        <f t="shared" ref="F109" si="5">SUM(F103:F108)</f>
        <v>0</v>
      </c>
      <c r="G109" s="80">
        <f t="shared" ref="G109" si="6">SUM(G103:G108)</f>
        <v>0</v>
      </c>
    </row>
    <row r="111" spans="1:13">
      <c r="B111" s="108">
        <v>0</v>
      </c>
      <c r="C111" s="108">
        <v>1</v>
      </c>
      <c r="D111" s="108">
        <v>2</v>
      </c>
      <c r="E111" s="108">
        <v>3</v>
      </c>
      <c r="F111" s="108">
        <v>4</v>
      </c>
      <c r="G111" s="108">
        <v>5</v>
      </c>
      <c r="H111" s="108">
        <v>6</v>
      </c>
      <c r="I111" s="108">
        <v>7</v>
      </c>
      <c r="J111" s="108">
        <v>8</v>
      </c>
      <c r="K111" s="108">
        <v>9</v>
      </c>
      <c r="L111" s="108">
        <v>10</v>
      </c>
      <c r="M111" s="108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137">
        <f>Allocation!A2</f>
        <v>44882</v>
      </c>
      <c r="B1" s="138" t="s">
        <v>276</v>
      </c>
      <c r="C1" s="138"/>
      <c r="D1" s="138"/>
      <c r="E1" s="138"/>
      <c r="F1" s="138"/>
      <c r="G1" s="139"/>
    </row>
    <row r="2" spans="1:7" ht="13.5" thickBot="1">
      <c r="A2" s="142"/>
      <c r="B2" s="146" t="s">
        <v>149</v>
      </c>
      <c r="C2" s="146" t="s">
        <v>150</v>
      </c>
      <c r="D2" s="146" t="s">
        <v>151</v>
      </c>
      <c r="E2" s="146" t="s">
        <v>152</v>
      </c>
      <c r="F2" s="146" t="s">
        <v>153</v>
      </c>
      <c r="G2" s="147"/>
    </row>
    <row r="3" spans="1:7">
      <c r="A3" s="143" t="s">
        <v>45</v>
      </c>
      <c r="B3" s="144">
        <f>'IDT-1 Calculation'!DF3</f>
        <v>0</v>
      </c>
      <c r="C3" s="144">
        <f>'IDT-1 Calculation'!DG3</f>
        <v>0</v>
      </c>
      <c r="D3" s="144">
        <f>'IDT-1 Calculation'!DH3</f>
        <v>0</v>
      </c>
      <c r="E3" s="144">
        <f>'IDT-1 Calculation'!DI3</f>
        <v>0</v>
      </c>
      <c r="F3" s="144">
        <f>'IDT-1 Calculation'!DJ3</f>
        <v>0</v>
      </c>
      <c r="G3" s="145">
        <f>SUM(B3:F3)</f>
        <v>0</v>
      </c>
    </row>
    <row r="4" spans="1:7">
      <c r="A4" s="140" t="s">
        <v>46</v>
      </c>
      <c r="B4" s="136">
        <f>'IDT-1 Calculation'!DF4</f>
        <v>0</v>
      </c>
      <c r="C4" s="136">
        <f>'IDT-1 Calculation'!DG4</f>
        <v>0</v>
      </c>
      <c r="D4" s="136">
        <f>'IDT-1 Calculation'!DH4</f>
        <v>0</v>
      </c>
      <c r="E4" s="136">
        <f>'IDT-1 Calculation'!DI4</f>
        <v>0</v>
      </c>
      <c r="F4" s="136">
        <f>'IDT-1 Calculation'!DJ4</f>
        <v>0</v>
      </c>
      <c r="G4" s="141">
        <f t="shared" ref="G4:G67" si="0">SUM(B4:F4)</f>
        <v>0</v>
      </c>
    </row>
    <row r="5" spans="1:7">
      <c r="A5" s="140" t="s">
        <v>47</v>
      </c>
      <c r="B5" s="136">
        <f>'IDT-1 Calculation'!DF5</f>
        <v>0</v>
      </c>
      <c r="C5" s="136">
        <f>'IDT-1 Calculation'!DG5</f>
        <v>0</v>
      </c>
      <c r="D5" s="136">
        <f>'IDT-1 Calculation'!DH5</f>
        <v>0</v>
      </c>
      <c r="E5" s="136">
        <f>'IDT-1 Calculation'!DI5</f>
        <v>0</v>
      </c>
      <c r="F5" s="136">
        <f>'IDT-1 Calculation'!DJ5</f>
        <v>0</v>
      </c>
      <c r="G5" s="141">
        <f t="shared" si="0"/>
        <v>0</v>
      </c>
    </row>
    <row r="6" spans="1:7">
      <c r="A6" s="140" t="s">
        <v>48</v>
      </c>
      <c r="B6" s="136">
        <f>'IDT-1 Calculation'!DF6</f>
        <v>0</v>
      </c>
      <c r="C6" s="136">
        <f>'IDT-1 Calculation'!DG6</f>
        <v>0</v>
      </c>
      <c r="D6" s="136">
        <f>'IDT-1 Calculation'!DH6</f>
        <v>0</v>
      </c>
      <c r="E6" s="136">
        <f>'IDT-1 Calculation'!DI6</f>
        <v>0</v>
      </c>
      <c r="F6" s="136">
        <f>'IDT-1 Calculation'!DJ6</f>
        <v>0</v>
      </c>
      <c r="G6" s="141">
        <f t="shared" si="0"/>
        <v>0</v>
      </c>
    </row>
    <row r="7" spans="1:7">
      <c r="A7" s="140" t="s">
        <v>49</v>
      </c>
      <c r="B7" s="136">
        <f>'IDT-1 Calculation'!DF7</f>
        <v>0</v>
      </c>
      <c r="C7" s="136">
        <f>'IDT-1 Calculation'!DG7</f>
        <v>0</v>
      </c>
      <c r="D7" s="136">
        <f>'IDT-1 Calculation'!DH7</f>
        <v>0</v>
      </c>
      <c r="E7" s="136">
        <f>'IDT-1 Calculation'!DI7</f>
        <v>0</v>
      </c>
      <c r="F7" s="136">
        <f>'IDT-1 Calculation'!DJ7</f>
        <v>0</v>
      </c>
      <c r="G7" s="141">
        <f t="shared" si="0"/>
        <v>0</v>
      </c>
    </row>
    <row r="8" spans="1:7">
      <c r="A8" s="140" t="s">
        <v>50</v>
      </c>
      <c r="B8" s="136">
        <f>'IDT-1 Calculation'!DF8</f>
        <v>0</v>
      </c>
      <c r="C8" s="136">
        <f>'IDT-1 Calculation'!DG8</f>
        <v>0</v>
      </c>
      <c r="D8" s="136">
        <f>'IDT-1 Calculation'!DH8</f>
        <v>0</v>
      </c>
      <c r="E8" s="136">
        <f>'IDT-1 Calculation'!DI8</f>
        <v>0</v>
      </c>
      <c r="F8" s="136">
        <f>'IDT-1 Calculation'!DJ8</f>
        <v>0</v>
      </c>
      <c r="G8" s="141">
        <f t="shared" si="0"/>
        <v>0</v>
      </c>
    </row>
    <row r="9" spans="1:7">
      <c r="A9" s="140" t="s">
        <v>51</v>
      </c>
      <c r="B9" s="136">
        <f>'IDT-1 Calculation'!DF9</f>
        <v>0</v>
      </c>
      <c r="C9" s="136">
        <f>'IDT-1 Calculation'!DG9</f>
        <v>0</v>
      </c>
      <c r="D9" s="136">
        <f>'IDT-1 Calculation'!DH9</f>
        <v>0</v>
      </c>
      <c r="E9" s="136">
        <f>'IDT-1 Calculation'!DI9</f>
        <v>0</v>
      </c>
      <c r="F9" s="136">
        <f>'IDT-1 Calculation'!DJ9</f>
        <v>0</v>
      </c>
      <c r="G9" s="141">
        <f t="shared" si="0"/>
        <v>0</v>
      </c>
    </row>
    <row r="10" spans="1:7">
      <c r="A10" s="140" t="s">
        <v>52</v>
      </c>
      <c r="B10" s="136">
        <f>'IDT-1 Calculation'!DF10</f>
        <v>0</v>
      </c>
      <c r="C10" s="136">
        <f>'IDT-1 Calculation'!DG10</f>
        <v>0</v>
      </c>
      <c r="D10" s="136">
        <f>'IDT-1 Calculation'!DH10</f>
        <v>0</v>
      </c>
      <c r="E10" s="136">
        <f>'IDT-1 Calculation'!DI10</f>
        <v>0</v>
      </c>
      <c r="F10" s="136">
        <f>'IDT-1 Calculation'!DJ10</f>
        <v>0</v>
      </c>
      <c r="G10" s="141">
        <f t="shared" si="0"/>
        <v>0</v>
      </c>
    </row>
    <row r="11" spans="1:7">
      <c r="A11" s="140" t="s">
        <v>53</v>
      </c>
      <c r="B11" s="136">
        <f>'IDT-1 Calculation'!DF11</f>
        <v>0</v>
      </c>
      <c r="C11" s="136">
        <f>'IDT-1 Calculation'!DG11</f>
        <v>0</v>
      </c>
      <c r="D11" s="136">
        <f>'IDT-1 Calculation'!DH11</f>
        <v>0</v>
      </c>
      <c r="E11" s="136">
        <f>'IDT-1 Calculation'!DI11</f>
        <v>0</v>
      </c>
      <c r="F11" s="136">
        <f>'IDT-1 Calculation'!DJ11</f>
        <v>0</v>
      </c>
      <c r="G11" s="141">
        <f t="shared" si="0"/>
        <v>0</v>
      </c>
    </row>
    <row r="12" spans="1:7">
      <c r="A12" s="140" t="s">
        <v>54</v>
      </c>
      <c r="B12" s="136">
        <f>'IDT-1 Calculation'!DF12</f>
        <v>0</v>
      </c>
      <c r="C12" s="136">
        <f>'IDT-1 Calculation'!DG12</f>
        <v>0</v>
      </c>
      <c r="D12" s="136">
        <f>'IDT-1 Calculation'!DH12</f>
        <v>0</v>
      </c>
      <c r="E12" s="136">
        <f>'IDT-1 Calculation'!DI12</f>
        <v>0</v>
      </c>
      <c r="F12" s="136">
        <f>'IDT-1 Calculation'!DJ12</f>
        <v>0</v>
      </c>
      <c r="G12" s="141">
        <f t="shared" si="0"/>
        <v>0</v>
      </c>
    </row>
    <row r="13" spans="1:7">
      <c r="A13" s="140" t="s">
        <v>55</v>
      </c>
      <c r="B13" s="136">
        <f>'IDT-1 Calculation'!DF13</f>
        <v>0</v>
      </c>
      <c r="C13" s="136">
        <f>'IDT-1 Calculation'!DG13</f>
        <v>0</v>
      </c>
      <c r="D13" s="136">
        <f>'IDT-1 Calculation'!DH13</f>
        <v>0</v>
      </c>
      <c r="E13" s="136">
        <f>'IDT-1 Calculation'!DI13</f>
        <v>0</v>
      </c>
      <c r="F13" s="136">
        <f>'IDT-1 Calculation'!DJ13</f>
        <v>0</v>
      </c>
      <c r="G13" s="141">
        <f t="shared" si="0"/>
        <v>0</v>
      </c>
    </row>
    <row r="14" spans="1:7">
      <c r="A14" s="140" t="s">
        <v>56</v>
      </c>
      <c r="B14" s="136">
        <f>'IDT-1 Calculation'!DF14</f>
        <v>0</v>
      </c>
      <c r="C14" s="136">
        <f>'IDT-1 Calculation'!DG14</f>
        <v>0</v>
      </c>
      <c r="D14" s="136">
        <f>'IDT-1 Calculation'!DH14</f>
        <v>0</v>
      </c>
      <c r="E14" s="136">
        <f>'IDT-1 Calculation'!DI14</f>
        <v>0</v>
      </c>
      <c r="F14" s="136">
        <f>'IDT-1 Calculation'!DJ14</f>
        <v>0</v>
      </c>
      <c r="G14" s="141">
        <f t="shared" si="0"/>
        <v>0</v>
      </c>
    </row>
    <row r="15" spans="1:7">
      <c r="A15" s="140" t="s">
        <v>57</v>
      </c>
      <c r="B15" s="136">
        <f>'IDT-1 Calculation'!DF15</f>
        <v>0</v>
      </c>
      <c r="C15" s="136">
        <f>'IDT-1 Calculation'!DG15</f>
        <v>0</v>
      </c>
      <c r="D15" s="136">
        <f>'IDT-1 Calculation'!DH15</f>
        <v>0</v>
      </c>
      <c r="E15" s="136">
        <f>'IDT-1 Calculation'!DI15</f>
        <v>0</v>
      </c>
      <c r="F15" s="136">
        <f>'IDT-1 Calculation'!DJ15</f>
        <v>0</v>
      </c>
      <c r="G15" s="141">
        <f t="shared" si="0"/>
        <v>0</v>
      </c>
    </row>
    <row r="16" spans="1:7">
      <c r="A16" s="140" t="s">
        <v>58</v>
      </c>
      <c r="B16" s="136">
        <f>'IDT-1 Calculation'!DF16</f>
        <v>0</v>
      </c>
      <c r="C16" s="136">
        <f>'IDT-1 Calculation'!DG16</f>
        <v>0</v>
      </c>
      <c r="D16" s="136">
        <f>'IDT-1 Calculation'!DH16</f>
        <v>0</v>
      </c>
      <c r="E16" s="136">
        <f>'IDT-1 Calculation'!DI16</f>
        <v>0</v>
      </c>
      <c r="F16" s="136">
        <f>'IDT-1 Calculation'!DJ16</f>
        <v>0</v>
      </c>
      <c r="G16" s="141">
        <f t="shared" si="0"/>
        <v>0</v>
      </c>
    </row>
    <row r="17" spans="1:7">
      <c r="A17" s="140" t="s">
        <v>59</v>
      </c>
      <c r="B17" s="136">
        <f>'IDT-1 Calculation'!DF17</f>
        <v>0</v>
      </c>
      <c r="C17" s="136">
        <f>'IDT-1 Calculation'!DG17</f>
        <v>0</v>
      </c>
      <c r="D17" s="136">
        <f>'IDT-1 Calculation'!DH17</f>
        <v>0</v>
      </c>
      <c r="E17" s="136">
        <f>'IDT-1 Calculation'!DI17</f>
        <v>0</v>
      </c>
      <c r="F17" s="136">
        <f>'IDT-1 Calculation'!DJ17</f>
        <v>0</v>
      </c>
      <c r="G17" s="141">
        <f t="shared" si="0"/>
        <v>0</v>
      </c>
    </row>
    <row r="18" spans="1:7">
      <c r="A18" s="140" t="s">
        <v>60</v>
      </c>
      <c r="B18" s="136">
        <f>'IDT-1 Calculation'!DF18</f>
        <v>0</v>
      </c>
      <c r="C18" s="136">
        <f>'IDT-1 Calculation'!DG18</f>
        <v>0</v>
      </c>
      <c r="D18" s="136">
        <f>'IDT-1 Calculation'!DH18</f>
        <v>0</v>
      </c>
      <c r="E18" s="136">
        <f>'IDT-1 Calculation'!DI18</f>
        <v>0</v>
      </c>
      <c r="F18" s="136">
        <f>'IDT-1 Calculation'!DJ18</f>
        <v>0</v>
      </c>
      <c r="G18" s="141">
        <f t="shared" si="0"/>
        <v>0</v>
      </c>
    </row>
    <row r="19" spans="1:7">
      <c r="A19" s="140" t="s">
        <v>61</v>
      </c>
      <c r="B19" s="136">
        <f>'IDT-1 Calculation'!DF19</f>
        <v>0</v>
      </c>
      <c r="C19" s="136">
        <f>'IDT-1 Calculation'!DG19</f>
        <v>0</v>
      </c>
      <c r="D19" s="136">
        <f>'IDT-1 Calculation'!DH19</f>
        <v>0</v>
      </c>
      <c r="E19" s="136">
        <f>'IDT-1 Calculation'!DI19</f>
        <v>0</v>
      </c>
      <c r="F19" s="136">
        <f>'IDT-1 Calculation'!DJ19</f>
        <v>0</v>
      </c>
      <c r="G19" s="141">
        <f t="shared" si="0"/>
        <v>0</v>
      </c>
    </row>
    <row r="20" spans="1:7">
      <c r="A20" s="140" t="s">
        <v>62</v>
      </c>
      <c r="B20" s="136">
        <f>'IDT-1 Calculation'!DF20</f>
        <v>2</v>
      </c>
      <c r="C20" s="136">
        <f>'IDT-1 Calculation'!DG20</f>
        <v>-2</v>
      </c>
      <c r="D20" s="136">
        <f>'IDT-1 Calculation'!DH20</f>
        <v>0</v>
      </c>
      <c r="E20" s="136">
        <f>'IDT-1 Calculation'!DI20</f>
        <v>0</v>
      </c>
      <c r="F20" s="136">
        <f>'IDT-1 Calculation'!DJ20</f>
        <v>0</v>
      </c>
      <c r="G20" s="141">
        <f t="shared" si="0"/>
        <v>0</v>
      </c>
    </row>
    <row r="21" spans="1:7">
      <c r="A21" s="140" t="s">
        <v>63</v>
      </c>
      <c r="B21" s="136">
        <f>'IDT-1 Calculation'!DF21</f>
        <v>27</v>
      </c>
      <c r="C21" s="136">
        <f>'IDT-1 Calculation'!DG21</f>
        <v>-27</v>
      </c>
      <c r="D21" s="136">
        <f>'IDT-1 Calculation'!DH21</f>
        <v>0</v>
      </c>
      <c r="E21" s="136">
        <f>'IDT-1 Calculation'!DI21</f>
        <v>0</v>
      </c>
      <c r="F21" s="136">
        <f>'IDT-1 Calculation'!DJ21</f>
        <v>0</v>
      </c>
      <c r="G21" s="141">
        <f t="shared" si="0"/>
        <v>0</v>
      </c>
    </row>
    <row r="22" spans="1:7">
      <c r="A22" s="140" t="s">
        <v>64</v>
      </c>
      <c r="B22" s="136">
        <f>'IDT-1 Calculation'!DF22</f>
        <v>48</v>
      </c>
      <c r="C22" s="136">
        <f>'IDT-1 Calculation'!DG22</f>
        <v>-48</v>
      </c>
      <c r="D22" s="136">
        <f>'IDT-1 Calculation'!DH22</f>
        <v>0</v>
      </c>
      <c r="E22" s="136">
        <f>'IDT-1 Calculation'!DI22</f>
        <v>0</v>
      </c>
      <c r="F22" s="136">
        <f>'IDT-1 Calculation'!DJ22</f>
        <v>0</v>
      </c>
      <c r="G22" s="141">
        <f t="shared" si="0"/>
        <v>0</v>
      </c>
    </row>
    <row r="23" spans="1:7">
      <c r="A23" s="140" t="s">
        <v>65</v>
      </c>
      <c r="B23" s="136">
        <f>'IDT-1 Calculation'!DF23</f>
        <v>95</v>
      </c>
      <c r="C23" s="136">
        <f>'IDT-1 Calculation'!DG23</f>
        <v>-95</v>
      </c>
      <c r="D23" s="136">
        <f>'IDT-1 Calculation'!DH23</f>
        <v>0</v>
      </c>
      <c r="E23" s="136">
        <f>'IDT-1 Calculation'!DI23</f>
        <v>0</v>
      </c>
      <c r="F23" s="136">
        <f>'IDT-1 Calculation'!DJ23</f>
        <v>0</v>
      </c>
      <c r="G23" s="141">
        <f t="shared" si="0"/>
        <v>0</v>
      </c>
    </row>
    <row r="24" spans="1:7">
      <c r="A24" s="140" t="s">
        <v>66</v>
      </c>
      <c r="B24" s="136">
        <f>'IDT-1 Calculation'!DF24</f>
        <v>120</v>
      </c>
      <c r="C24" s="136">
        <f>'IDT-1 Calculation'!DG24</f>
        <v>-120</v>
      </c>
      <c r="D24" s="136">
        <f>'IDT-1 Calculation'!DH24</f>
        <v>0</v>
      </c>
      <c r="E24" s="136">
        <f>'IDT-1 Calculation'!DI24</f>
        <v>0</v>
      </c>
      <c r="F24" s="136">
        <f>'IDT-1 Calculation'!DJ24</f>
        <v>0</v>
      </c>
      <c r="G24" s="141">
        <f t="shared" si="0"/>
        <v>0</v>
      </c>
    </row>
    <row r="25" spans="1:7">
      <c r="A25" s="140" t="s">
        <v>67</v>
      </c>
      <c r="B25" s="136">
        <f>'IDT-1 Calculation'!DF25</f>
        <v>151</v>
      </c>
      <c r="C25" s="136">
        <f>'IDT-1 Calculation'!DG25</f>
        <v>-151</v>
      </c>
      <c r="D25" s="136">
        <f>'IDT-1 Calculation'!DH25</f>
        <v>0</v>
      </c>
      <c r="E25" s="136">
        <f>'IDT-1 Calculation'!DI25</f>
        <v>0</v>
      </c>
      <c r="F25" s="136">
        <f>'IDT-1 Calculation'!DJ25</f>
        <v>0</v>
      </c>
      <c r="G25" s="141">
        <f t="shared" si="0"/>
        <v>0</v>
      </c>
    </row>
    <row r="26" spans="1:7">
      <c r="A26" s="140" t="s">
        <v>68</v>
      </c>
      <c r="B26" s="136">
        <f>'IDT-1 Calculation'!DF26</f>
        <v>114</v>
      </c>
      <c r="C26" s="136">
        <f>'IDT-1 Calculation'!DG26</f>
        <v>-114</v>
      </c>
      <c r="D26" s="136">
        <f>'IDT-1 Calculation'!DH26</f>
        <v>0</v>
      </c>
      <c r="E26" s="136">
        <f>'IDT-1 Calculation'!DI26</f>
        <v>0</v>
      </c>
      <c r="F26" s="136">
        <f>'IDT-1 Calculation'!DJ26</f>
        <v>0</v>
      </c>
      <c r="G26" s="141">
        <f t="shared" si="0"/>
        <v>0</v>
      </c>
    </row>
    <row r="27" spans="1:7">
      <c r="A27" s="140" t="s">
        <v>69</v>
      </c>
      <c r="B27" s="136">
        <f>'IDT-1 Calculation'!DF27</f>
        <v>64</v>
      </c>
      <c r="C27" s="136">
        <f>'IDT-1 Calculation'!DG27</f>
        <v>-64</v>
      </c>
      <c r="D27" s="136">
        <f>'IDT-1 Calculation'!DH27</f>
        <v>0</v>
      </c>
      <c r="E27" s="136">
        <f>'IDT-1 Calculation'!DI27</f>
        <v>0</v>
      </c>
      <c r="F27" s="136">
        <f>'IDT-1 Calculation'!DJ27</f>
        <v>0</v>
      </c>
      <c r="G27" s="141">
        <f t="shared" si="0"/>
        <v>0</v>
      </c>
    </row>
    <row r="28" spans="1:7">
      <c r="A28" s="140" t="s">
        <v>70</v>
      </c>
      <c r="B28" s="136">
        <f>'IDT-1 Calculation'!DF28</f>
        <v>29.286000000000001</v>
      </c>
      <c r="C28" s="136">
        <f>'IDT-1 Calculation'!DG28</f>
        <v>-54</v>
      </c>
      <c r="D28" s="136">
        <f>'IDT-1 Calculation'!DH28</f>
        <v>0</v>
      </c>
      <c r="E28" s="136">
        <f>'IDT-1 Calculation'!DI28</f>
        <v>0</v>
      </c>
      <c r="F28" s="136">
        <f>'IDT-1 Calculation'!DJ28</f>
        <v>24.713999999999999</v>
      </c>
      <c r="G28" s="141">
        <f t="shared" si="0"/>
        <v>0</v>
      </c>
    </row>
    <row r="29" spans="1:7">
      <c r="A29" s="140" t="s">
        <v>71</v>
      </c>
      <c r="B29" s="136">
        <f>'IDT-1 Calculation'!DF29</f>
        <v>7.593</v>
      </c>
      <c r="C29" s="136">
        <f>'IDT-1 Calculation'!DG29</f>
        <v>-14</v>
      </c>
      <c r="D29" s="136">
        <f>'IDT-1 Calculation'!DH29</f>
        <v>0</v>
      </c>
      <c r="E29" s="136">
        <f>'IDT-1 Calculation'!DI29</f>
        <v>0</v>
      </c>
      <c r="F29" s="136">
        <f>'IDT-1 Calculation'!DJ29</f>
        <v>6.407</v>
      </c>
      <c r="G29" s="141">
        <f t="shared" si="0"/>
        <v>0</v>
      </c>
    </row>
    <row r="30" spans="1:7">
      <c r="A30" s="140" t="s">
        <v>72</v>
      </c>
      <c r="B30" s="136">
        <f>'IDT-1 Calculation'!DF30</f>
        <v>13.558</v>
      </c>
      <c r="C30" s="136">
        <f>'IDT-1 Calculation'!DG30</f>
        <v>-25</v>
      </c>
      <c r="D30" s="136">
        <f>'IDT-1 Calculation'!DH30</f>
        <v>0</v>
      </c>
      <c r="E30" s="136">
        <f>'IDT-1 Calculation'!DI30</f>
        <v>0</v>
      </c>
      <c r="F30" s="136">
        <f>'IDT-1 Calculation'!DJ30</f>
        <v>11.442</v>
      </c>
      <c r="G30" s="141">
        <f t="shared" si="0"/>
        <v>0</v>
      </c>
    </row>
    <row r="31" spans="1:7">
      <c r="A31" s="140" t="s">
        <v>73</v>
      </c>
      <c r="B31" s="136">
        <f>'IDT-1 Calculation'!DF31</f>
        <v>8.1349999999999998</v>
      </c>
      <c r="C31" s="136">
        <f>'IDT-1 Calculation'!DG31</f>
        <v>-15</v>
      </c>
      <c r="D31" s="136">
        <f>'IDT-1 Calculation'!DH31</f>
        <v>0</v>
      </c>
      <c r="E31" s="136">
        <f>'IDT-1 Calculation'!DI31</f>
        <v>0</v>
      </c>
      <c r="F31" s="136">
        <f>'IDT-1 Calculation'!DJ31</f>
        <v>6.8650000000000002</v>
      </c>
      <c r="G31" s="141">
        <f t="shared" si="0"/>
        <v>0</v>
      </c>
    </row>
    <row r="32" spans="1:7">
      <c r="A32" s="140" t="s">
        <v>74</v>
      </c>
      <c r="B32" s="136">
        <f>'IDT-1 Calculation'!DF32</f>
        <v>10.847</v>
      </c>
      <c r="C32" s="136">
        <f>'IDT-1 Calculation'!DG32</f>
        <v>-20</v>
      </c>
      <c r="D32" s="136">
        <f>'IDT-1 Calculation'!DH32</f>
        <v>0</v>
      </c>
      <c r="E32" s="136">
        <f>'IDT-1 Calculation'!DI32</f>
        <v>0</v>
      </c>
      <c r="F32" s="136">
        <f>'IDT-1 Calculation'!DJ32</f>
        <v>9.1530000000000005</v>
      </c>
      <c r="G32" s="141">
        <f t="shared" si="0"/>
        <v>0</v>
      </c>
    </row>
    <row r="33" spans="1:7">
      <c r="A33" s="140" t="s">
        <v>75</v>
      </c>
      <c r="B33" s="136">
        <f>'IDT-1 Calculation'!DF33</f>
        <v>2.169</v>
      </c>
      <c r="C33" s="136">
        <f>'IDT-1 Calculation'!DG33</f>
        <v>-4</v>
      </c>
      <c r="D33" s="136">
        <f>'IDT-1 Calculation'!DH33</f>
        <v>0</v>
      </c>
      <c r="E33" s="136">
        <f>'IDT-1 Calculation'!DI33</f>
        <v>0</v>
      </c>
      <c r="F33" s="136">
        <f>'IDT-1 Calculation'!DJ33</f>
        <v>1.831</v>
      </c>
      <c r="G33" s="141">
        <f t="shared" si="0"/>
        <v>0</v>
      </c>
    </row>
    <row r="34" spans="1:7">
      <c r="A34" s="140" t="s">
        <v>76</v>
      </c>
      <c r="B34" s="136">
        <f>'IDT-1 Calculation'!DF34</f>
        <v>10.304</v>
      </c>
      <c r="C34" s="136">
        <f>'IDT-1 Calculation'!DG34</f>
        <v>-19</v>
      </c>
      <c r="D34" s="136">
        <f>'IDT-1 Calculation'!DH34</f>
        <v>0</v>
      </c>
      <c r="E34" s="136">
        <f>'IDT-1 Calculation'!DI34</f>
        <v>0</v>
      </c>
      <c r="F34" s="136">
        <f>'IDT-1 Calculation'!DJ34</f>
        <v>8.6959999999999997</v>
      </c>
      <c r="G34" s="141">
        <f t="shared" si="0"/>
        <v>0</v>
      </c>
    </row>
    <row r="35" spans="1:7">
      <c r="A35" s="140" t="s">
        <v>77</v>
      </c>
      <c r="B35" s="136">
        <f>'IDT-1 Calculation'!DF35</f>
        <v>13.016</v>
      </c>
      <c r="C35" s="136">
        <f>'IDT-1 Calculation'!DG35</f>
        <v>-24</v>
      </c>
      <c r="D35" s="136">
        <f>'IDT-1 Calculation'!DH35</f>
        <v>0</v>
      </c>
      <c r="E35" s="136">
        <f>'IDT-1 Calculation'!DI35</f>
        <v>0</v>
      </c>
      <c r="F35" s="136">
        <f>'IDT-1 Calculation'!DJ35</f>
        <v>10.984</v>
      </c>
      <c r="G35" s="141">
        <f t="shared" si="0"/>
        <v>0</v>
      </c>
    </row>
    <row r="36" spans="1:7">
      <c r="A36" s="140" t="s">
        <v>78</v>
      </c>
      <c r="B36" s="136">
        <f>'IDT-1 Calculation'!DF36</f>
        <v>35.250999999999998</v>
      </c>
      <c r="C36" s="136">
        <f>'IDT-1 Calculation'!DG36</f>
        <v>-65</v>
      </c>
      <c r="D36" s="136">
        <f>'IDT-1 Calculation'!DH36</f>
        <v>0</v>
      </c>
      <c r="E36" s="136">
        <f>'IDT-1 Calculation'!DI36</f>
        <v>0</v>
      </c>
      <c r="F36" s="136">
        <f>'IDT-1 Calculation'!DJ36</f>
        <v>29.748999999999999</v>
      </c>
      <c r="G36" s="141">
        <f t="shared" si="0"/>
        <v>0</v>
      </c>
    </row>
    <row r="37" spans="1:7">
      <c r="A37" s="140" t="s">
        <v>79</v>
      </c>
      <c r="B37" s="136">
        <f>'IDT-1 Calculation'!DF37</f>
        <v>21.151</v>
      </c>
      <c r="C37" s="136">
        <f>'IDT-1 Calculation'!DG37</f>
        <v>-39</v>
      </c>
      <c r="D37" s="136">
        <f>'IDT-1 Calculation'!DH37</f>
        <v>0</v>
      </c>
      <c r="E37" s="136">
        <f>'IDT-1 Calculation'!DI37</f>
        <v>0</v>
      </c>
      <c r="F37" s="136">
        <f>'IDT-1 Calculation'!DJ37</f>
        <v>17.849</v>
      </c>
      <c r="G37" s="141">
        <f t="shared" si="0"/>
        <v>0</v>
      </c>
    </row>
    <row r="38" spans="1:7">
      <c r="A38" s="140" t="s">
        <v>80</v>
      </c>
      <c r="B38" s="136">
        <f>'IDT-1 Calculation'!DF38</f>
        <v>26.574000000000002</v>
      </c>
      <c r="C38" s="136">
        <f>'IDT-1 Calculation'!DG38</f>
        <v>-49</v>
      </c>
      <c r="D38" s="136">
        <f>'IDT-1 Calculation'!DH38</f>
        <v>0</v>
      </c>
      <c r="E38" s="136">
        <f>'IDT-1 Calculation'!DI38</f>
        <v>0</v>
      </c>
      <c r="F38" s="136">
        <f>'IDT-1 Calculation'!DJ38</f>
        <v>22.425999999999998</v>
      </c>
      <c r="G38" s="141">
        <f t="shared" si="0"/>
        <v>0</v>
      </c>
    </row>
    <row r="39" spans="1:7">
      <c r="A39" s="140" t="s">
        <v>81</v>
      </c>
      <c r="B39" s="136">
        <f>'IDT-1 Calculation'!DF39</f>
        <v>31.997</v>
      </c>
      <c r="C39" s="136">
        <f>'IDT-1 Calculation'!DG39</f>
        <v>-59</v>
      </c>
      <c r="D39" s="136">
        <f>'IDT-1 Calculation'!DH39</f>
        <v>0</v>
      </c>
      <c r="E39" s="136">
        <f>'IDT-1 Calculation'!DI39</f>
        <v>0</v>
      </c>
      <c r="F39" s="136">
        <f>'IDT-1 Calculation'!DJ39</f>
        <v>27.003</v>
      </c>
      <c r="G39" s="141">
        <f t="shared" si="0"/>
        <v>0</v>
      </c>
    </row>
    <row r="40" spans="1:7">
      <c r="A40" s="140" t="s">
        <v>82</v>
      </c>
      <c r="B40" s="136">
        <f>'IDT-1 Calculation'!DF40</f>
        <v>31.997</v>
      </c>
      <c r="C40" s="136">
        <f>'IDT-1 Calculation'!DG40</f>
        <v>-59</v>
      </c>
      <c r="D40" s="136">
        <f>'IDT-1 Calculation'!DH40</f>
        <v>0</v>
      </c>
      <c r="E40" s="136">
        <f>'IDT-1 Calculation'!DI40</f>
        <v>0</v>
      </c>
      <c r="F40" s="136">
        <f>'IDT-1 Calculation'!DJ40</f>
        <v>27.003</v>
      </c>
      <c r="G40" s="141">
        <f t="shared" si="0"/>
        <v>0</v>
      </c>
    </row>
    <row r="41" spans="1:7">
      <c r="A41" s="140" t="s">
        <v>83</v>
      </c>
      <c r="B41" s="136">
        <f>'IDT-1 Calculation'!DF41</f>
        <v>21.151</v>
      </c>
      <c r="C41" s="136">
        <f>'IDT-1 Calculation'!DG41</f>
        <v>-39</v>
      </c>
      <c r="D41" s="136">
        <f>'IDT-1 Calculation'!DH41</f>
        <v>0</v>
      </c>
      <c r="E41" s="136">
        <f>'IDT-1 Calculation'!DI41</f>
        <v>0</v>
      </c>
      <c r="F41" s="136">
        <f>'IDT-1 Calculation'!DJ41</f>
        <v>17.849</v>
      </c>
      <c r="G41" s="141">
        <f t="shared" si="0"/>
        <v>0</v>
      </c>
    </row>
    <row r="42" spans="1:7">
      <c r="A42" s="140" t="s">
        <v>84</v>
      </c>
      <c r="B42" s="136">
        <f>'IDT-1 Calculation'!DF42</f>
        <v>21.151</v>
      </c>
      <c r="C42" s="136">
        <f>'IDT-1 Calculation'!DG42</f>
        <v>-39</v>
      </c>
      <c r="D42" s="136">
        <f>'IDT-1 Calculation'!DH42</f>
        <v>0</v>
      </c>
      <c r="E42" s="136">
        <f>'IDT-1 Calculation'!DI42</f>
        <v>0</v>
      </c>
      <c r="F42" s="136">
        <f>'IDT-1 Calculation'!DJ42</f>
        <v>17.849</v>
      </c>
      <c r="G42" s="141">
        <f t="shared" si="0"/>
        <v>0</v>
      </c>
    </row>
    <row r="43" spans="1:7">
      <c r="A43" s="140" t="s">
        <v>85</v>
      </c>
      <c r="B43" s="136">
        <f>'IDT-1 Calculation'!DF43</f>
        <v>21.151</v>
      </c>
      <c r="C43" s="136">
        <f>'IDT-1 Calculation'!DG43</f>
        <v>-39</v>
      </c>
      <c r="D43" s="136">
        <f>'IDT-1 Calculation'!DH43</f>
        <v>0</v>
      </c>
      <c r="E43" s="136">
        <f>'IDT-1 Calculation'!DI43</f>
        <v>0</v>
      </c>
      <c r="F43" s="136">
        <f>'IDT-1 Calculation'!DJ43</f>
        <v>17.849</v>
      </c>
      <c r="G43" s="141">
        <f t="shared" si="0"/>
        <v>0</v>
      </c>
    </row>
    <row r="44" spans="1:7">
      <c r="A44" s="140" t="s">
        <v>86</v>
      </c>
      <c r="B44" s="136">
        <f>'IDT-1 Calculation'!DF44</f>
        <v>21.151</v>
      </c>
      <c r="C44" s="136">
        <f>'IDT-1 Calculation'!DG44</f>
        <v>-39</v>
      </c>
      <c r="D44" s="136">
        <f>'IDT-1 Calculation'!DH44</f>
        <v>0</v>
      </c>
      <c r="E44" s="136">
        <f>'IDT-1 Calculation'!DI44</f>
        <v>0</v>
      </c>
      <c r="F44" s="136">
        <f>'IDT-1 Calculation'!DJ44</f>
        <v>17.849</v>
      </c>
      <c r="G44" s="141">
        <f t="shared" si="0"/>
        <v>0</v>
      </c>
    </row>
    <row r="45" spans="1:7">
      <c r="A45" s="140" t="s">
        <v>87</v>
      </c>
      <c r="B45" s="136">
        <f>'IDT-1 Calculation'!DF45</f>
        <v>21.151</v>
      </c>
      <c r="C45" s="136">
        <f>'IDT-1 Calculation'!DG45</f>
        <v>-39</v>
      </c>
      <c r="D45" s="136">
        <f>'IDT-1 Calculation'!DH45</f>
        <v>0</v>
      </c>
      <c r="E45" s="136">
        <f>'IDT-1 Calculation'!DI45</f>
        <v>0</v>
      </c>
      <c r="F45" s="136">
        <f>'IDT-1 Calculation'!DJ45</f>
        <v>17.849</v>
      </c>
      <c r="G45" s="141">
        <f t="shared" si="0"/>
        <v>0</v>
      </c>
    </row>
    <row r="46" spans="1:7">
      <c r="A46" s="140" t="s">
        <v>88</v>
      </c>
      <c r="B46" s="136">
        <f>'IDT-1 Calculation'!DF46</f>
        <v>21.151</v>
      </c>
      <c r="C46" s="136">
        <f>'IDT-1 Calculation'!DG46</f>
        <v>-39</v>
      </c>
      <c r="D46" s="136">
        <f>'IDT-1 Calculation'!DH46</f>
        <v>0</v>
      </c>
      <c r="E46" s="136">
        <f>'IDT-1 Calculation'!DI46</f>
        <v>0</v>
      </c>
      <c r="F46" s="136">
        <f>'IDT-1 Calculation'!DJ46</f>
        <v>17.849</v>
      </c>
      <c r="G46" s="141">
        <f t="shared" si="0"/>
        <v>0</v>
      </c>
    </row>
    <row r="47" spans="1:7">
      <c r="A47" s="140" t="s">
        <v>89</v>
      </c>
      <c r="B47" s="136">
        <f>'IDT-1 Calculation'!DF47</f>
        <v>26.574000000000002</v>
      </c>
      <c r="C47" s="136">
        <f>'IDT-1 Calculation'!DG47</f>
        <v>-49</v>
      </c>
      <c r="D47" s="136">
        <f>'IDT-1 Calculation'!DH47</f>
        <v>0</v>
      </c>
      <c r="E47" s="136">
        <f>'IDT-1 Calculation'!DI47</f>
        <v>0</v>
      </c>
      <c r="F47" s="136">
        <f>'IDT-1 Calculation'!DJ47</f>
        <v>22.425999999999998</v>
      </c>
      <c r="G47" s="141">
        <f t="shared" si="0"/>
        <v>0</v>
      </c>
    </row>
    <row r="48" spans="1:7">
      <c r="A48" s="140" t="s">
        <v>90</v>
      </c>
      <c r="B48" s="136">
        <f>'IDT-1 Calculation'!DF48</f>
        <v>26.574000000000002</v>
      </c>
      <c r="C48" s="136">
        <f>'IDT-1 Calculation'!DG48</f>
        <v>-49</v>
      </c>
      <c r="D48" s="136">
        <f>'IDT-1 Calculation'!DH48</f>
        <v>0</v>
      </c>
      <c r="E48" s="136">
        <f>'IDT-1 Calculation'!DI48</f>
        <v>0</v>
      </c>
      <c r="F48" s="136">
        <f>'IDT-1 Calculation'!DJ48</f>
        <v>22.425999999999998</v>
      </c>
      <c r="G48" s="141">
        <f t="shared" si="0"/>
        <v>0</v>
      </c>
    </row>
    <row r="49" spans="1:7">
      <c r="A49" s="140" t="s">
        <v>91</v>
      </c>
      <c r="B49" s="136">
        <f>'IDT-1 Calculation'!DF49</f>
        <v>23.861999999999998</v>
      </c>
      <c r="C49" s="136">
        <f>'IDT-1 Calculation'!DG49</f>
        <v>-44</v>
      </c>
      <c r="D49" s="136">
        <f>'IDT-1 Calculation'!DH49</f>
        <v>0</v>
      </c>
      <c r="E49" s="136">
        <f>'IDT-1 Calculation'!DI49</f>
        <v>0</v>
      </c>
      <c r="F49" s="136">
        <f>'IDT-1 Calculation'!DJ49</f>
        <v>20.138000000000002</v>
      </c>
      <c r="G49" s="141">
        <f t="shared" si="0"/>
        <v>0</v>
      </c>
    </row>
    <row r="50" spans="1:7">
      <c r="A50" s="140" t="s">
        <v>92</v>
      </c>
      <c r="B50" s="136">
        <f>'IDT-1 Calculation'!DF50</f>
        <v>18.439</v>
      </c>
      <c r="C50" s="136">
        <f>'IDT-1 Calculation'!DG50</f>
        <v>-34</v>
      </c>
      <c r="D50" s="136">
        <f>'IDT-1 Calculation'!DH50</f>
        <v>0</v>
      </c>
      <c r="E50" s="136">
        <f>'IDT-1 Calculation'!DI50</f>
        <v>0</v>
      </c>
      <c r="F50" s="136">
        <f>'IDT-1 Calculation'!DJ50</f>
        <v>15.561</v>
      </c>
      <c r="G50" s="141">
        <f t="shared" si="0"/>
        <v>0</v>
      </c>
    </row>
    <row r="51" spans="1:7">
      <c r="A51" s="140" t="s">
        <v>93</v>
      </c>
      <c r="B51" s="136">
        <f>'IDT-1 Calculation'!DF51</f>
        <v>21.151</v>
      </c>
      <c r="C51" s="136">
        <f>'IDT-1 Calculation'!DG51</f>
        <v>-39</v>
      </c>
      <c r="D51" s="136">
        <f>'IDT-1 Calculation'!DH51</f>
        <v>0</v>
      </c>
      <c r="E51" s="136">
        <f>'IDT-1 Calculation'!DI51</f>
        <v>0</v>
      </c>
      <c r="F51" s="136">
        <f>'IDT-1 Calculation'!DJ51</f>
        <v>17.849</v>
      </c>
      <c r="G51" s="141">
        <f t="shared" si="0"/>
        <v>0</v>
      </c>
    </row>
    <row r="52" spans="1:7">
      <c r="A52" s="140" t="s">
        <v>94</v>
      </c>
      <c r="B52" s="136">
        <f>'IDT-1 Calculation'!DF52</f>
        <v>23.861999999999998</v>
      </c>
      <c r="C52" s="136">
        <f>'IDT-1 Calculation'!DG52</f>
        <v>-44</v>
      </c>
      <c r="D52" s="136">
        <f>'IDT-1 Calculation'!DH52</f>
        <v>0</v>
      </c>
      <c r="E52" s="136">
        <f>'IDT-1 Calculation'!DI52</f>
        <v>0</v>
      </c>
      <c r="F52" s="136">
        <f>'IDT-1 Calculation'!DJ52</f>
        <v>20.138000000000002</v>
      </c>
      <c r="G52" s="141">
        <f t="shared" si="0"/>
        <v>0</v>
      </c>
    </row>
    <row r="53" spans="1:7">
      <c r="A53" s="140" t="s">
        <v>95</v>
      </c>
      <c r="B53" s="136">
        <f>'IDT-1 Calculation'!DF53</f>
        <v>26.574000000000002</v>
      </c>
      <c r="C53" s="136">
        <f>'IDT-1 Calculation'!DG53</f>
        <v>-49</v>
      </c>
      <c r="D53" s="136">
        <f>'IDT-1 Calculation'!DH53</f>
        <v>0</v>
      </c>
      <c r="E53" s="136">
        <f>'IDT-1 Calculation'!DI53</f>
        <v>0</v>
      </c>
      <c r="F53" s="136">
        <f>'IDT-1 Calculation'!DJ53</f>
        <v>22.425999999999998</v>
      </c>
      <c r="G53" s="141">
        <f t="shared" si="0"/>
        <v>0</v>
      </c>
    </row>
    <row r="54" spans="1:7">
      <c r="A54" s="140" t="s">
        <v>96</v>
      </c>
      <c r="B54" s="136">
        <f>'IDT-1 Calculation'!DF54</f>
        <v>31.997</v>
      </c>
      <c r="C54" s="136">
        <f>'IDT-1 Calculation'!DG54</f>
        <v>-59</v>
      </c>
      <c r="D54" s="136">
        <f>'IDT-1 Calculation'!DH54</f>
        <v>0</v>
      </c>
      <c r="E54" s="136">
        <f>'IDT-1 Calculation'!DI54</f>
        <v>0</v>
      </c>
      <c r="F54" s="136">
        <f>'IDT-1 Calculation'!DJ54</f>
        <v>27.003</v>
      </c>
      <c r="G54" s="141">
        <f t="shared" si="0"/>
        <v>0</v>
      </c>
    </row>
    <row r="55" spans="1:7">
      <c r="A55" s="140" t="s">
        <v>97</v>
      </c>
      <c r="B55" s="136">
        <f>'IDT-1 Calculation'!DF55</f>
        <v>70</v>
      </c>
      <c r="C55" s="136">
        <f>'IDT-1 Calculation'!DG55</f>
        <v>-70</v>
      </c>
      <c r="D55" s="136">
        <f>'IDT-1 Calculation'!DH55</f>
        <v>0</v>
      </c>
      <c r="E55" s="136">
        <f>'IDT-1 Calculation'!DI55</f>
        <v>0</v>
      </c>
      <c r="F55" s="136">
        <f>'IDT-1 Calculation'!DJ55</f>
        <v>0</v>
      </c>
      <c r="G55" s="141">
        <f t="shared" si="0"/>
        <v>0</v>
      </c>
    </row>
    <row r="56" spans="1:7">
      <c r="A56" s="140" t="s">
        <v>98</v>
      </c>
      <c r="B56" s="136">
        <f>'IDT-1 Calculation'!DF56</f>
        <v>53</v>
      </c>
      <c r="C56" s="136">
        <f>'IDT-1 Calculation'!DG56</f>
        <v>-53</v>
      </c>
      <c r="D56" s="136">
        <f>'IDT-1 Calculation'!DH56</f>
        <v>0</v>
      </c>
      <c r="E56" s="136">
        <f>'IDT-1 Calculation'!DI56</f>
        <v>0</v>
      </c>
      <c r="F56" s="136">
        <f>'IDT-1 Calculation'!DJ56</f>
        <v>0</v>
      </c>
      <c r="G56" s="141">
        <f t="shared" si="0"/>
        <v>0</v>
      </c>
    </row>
    <row r="57" spans="1:7">
      <c r="A57" s="140" t="s">
        <v>99</v>
      </c>
      <c r="B57" s="136">
        <f>'IDT-1 Calculation'!DF57</f>
        <v>55</v>
      </c>
      <c r="C57" s="136">
        <f>'IDT-1 Calculation'!DG57</f>
        <v>-55</v>
      </c>
      <c r="D57" s="136">
        <f>'IDT-1 Calculation'!DH57</f>
        <v>0</v>
      </c>
      <c r="E57" s="136">
        <f>'IDT-1 Calculation'!DI57</f>
        <v>0</v>
      </c>
      <c r="F57" s="136">
        <f>'IDT-1 Calculation'!DJ57</f>
        <v>0</v>
      </c>
      <c r="G57" s="141">
        <f t="shared" si="0"/>
        <v>0</v>
      </c>
    </row>
    <row r="58" spans="1:7">
      <c r="A58" s="140" t="s">
        <v>100</v>
      </c>
      <c r="B58" s="136">
        <f>'IDT-1 Calculation'!DF58</f>
        <v>59</v>
      </c>
      <c r="C58" s="136">
        <f>'IDT-1 Calculation'!DG58</f>
        <v>-68.968000000000004</v>
      </c>
      <c r="D58" s="136">
        <f>'IDT-1 Calculation'!DH58</f>
        <v>0</v>
      </c>
      <c r="E58" s="136">
        <f>'IDT-1 Calculation'!DI58</f>
        <v>0</v>
      </c>
      <c r="F58" s="136">
        <f>'IDT-1 Calculation'!DJ58</f>
        <v>9.968</v>
      </c>
      <c r="G58" s="141">
        <f t="shared" si="0"/>
        <v>0</v>
      </c>
    </row>
    <row r="59" spans="1:7">
      <c r="A59" s="140" t="s">
        <v>101</v>
      </c>
      <c r="B59" s="136">
        <f>'IDT-1 Calculation'!DF59</f>
        <v>74.055999999999997</v>
      </c>
      <c r="C59" s="136">
        <f>'IDT-1 Calculation'!DG59</f>
        <v>-104</v>
      </c>
      <c r="D59" s="136">
        <f>'IDT-1 Calculation'!DH59</f>
        <v>0</v>
      </c>
      <c r="E59" s="136">
        <f>'IDT-1 Calculation'!DI59</f>
        <v>0</v>
      </c>
      <c r="F59" s="136">
        <f>'IDT-1 Calculation'!DJ59</f>
        <v>29.943999999999999</v>
      </c>
      <c r="G59" s="141">
        <f t="shared" si="0"/>
        <v>0</v>
      </c>
    </row>
    <row r="60" spans="1:7">
      <c r="A60" s="140" t="s">
        <v>102</v>
      </c>
      <c r="B60" s="136">
        <f>'IDT-1 Calculation'!DF60</f>
        <v>57.304000000000002</v>
      </c>
      <c r="C60" s="136">
        <f>'IDT-1 Calculation'!DG60</f>
        <v>-104</v>
      </c>
      <c r="D60" s="136">
        <f>'IDT-1 Calculation'!DH60</f>
        <v>0</v>
      </c>
      <c r="E60" s="136">
        <f>'IDT-1 Calculation'!DI60</f>
        <v>0</v>
      </c>
      <c r="F60" s="136">
        <f>'IDT-1 Calculation'!DJ60</f>
        <v>46.695999999999998</v>
      </c>
      <c r="G60" s="141">
        <f t="shared" si="0"/>
        <v>0</v>
      </c>
    </row>
    <row r="61" spans="1:7">
      <c r="A61" s="140" t="s">
        <v>103</v>
      </c>
      <c r="B61" s="136">
        <f>'IDT-1 Calculation'!DF61</f>
        <v>50.978999999999999</v>
      </c>
      <c r="C61" s="136">
        <f>'IDT-1 Calculation'!DG61</f>
        <v>-94</v>
      </c>
      <c r="D61" s="136">
        <f>'IDT-1 Calculation'!DH61</f>
        <v>0</v>
      </c>
      <c r="E61" s="136">
        <f>'IDT-1 Calculation'!DI61</f>
        <v>0</v>
      </c>
      <c r="F61" s="136">
        <f>'IDT-1 Calculation'!DJ61</f>
        <v>43.021000000000001</v>
      </c>
      <c r="G61" s="141">
        <f t="shared" si="0"/>
        <v>0</v>
      </c>
    </row>
    <row r="62" spans="1:7">
      <c r="A62" s="140" t="s">
        <v>104</v>
      </c>
      <c r="B62" s="136">
        <f>'IDT-1 Calculation'!DF62</f>
        <v>42.844000000000001</v>
      </c>
      <c r="C62" s="136">
        <f>'IDT-1 Calculation'!DG62</f>
        <v>-79</v>
      </c>
      <c r="D62" s="136">
        <f>'IDT-1 Calculation'!DH62</f>
        <v>0</v>
      </c>
      <c r="E62" s="136">
        <f>'IDT-1 Calculation'!DI62</f>
        <v>0</v>
      </c>
      <c r="F62" s="136">
        <f>'IDT-1 Calculation'!DJ62</f>
        <v>36.155999999999999</v>
      </c>
      <c r="G62" s="141">
        <f t="shared" si="0"/>
        <v>0</v>
      </c>
    </row>
    <row r="63" spans="1:7">
      <c r="A63" s="140" t="s">
        <v>105</v>
      </c>
      <c r="B63" s="136">
        <f>'IDT-1 Calculation'!DF63</f>
        <v>42.844000000000001</v>
      </c>
      <c r="C63" s="136">
        <f>'IDT-1 Calculation'!DG63</f>
        <v>-79</v>
      </c>
      <c r="D63" s="136">
        <f>'IDT-1 Calculation'!DH63</f>
        <v>0</v>
      </c>
      <c r="E63" s="136">
        <f>'IDT-1 Calculation'!DI63</f>
        <v>0</v>
      </c>
      <c r="F63" s="136">
        <f>'IDT-1 Calculation'!DJ63</f>
        <v>36.155999999999999</v>
      </c>
      <c r="G63" s="141">
        <f t="shared" si="0"/>
        <v>0</v>
      </c>
    </row>
    <row r="64" spans="1:7">
      <c r="A64" s="140" t="s">
        <v>106</v>
      </c>
      <c r="B64" s="136">
        <f>'IDT-1 Calculation'!DF64</f>
        <v>42.844000000000001</v>
      </c>
      <c r="C64" s="136">
        <f>'IDT-1 Calculation'!DG64</f>
        <v>-79</v>
      </c>
      <c r="D64" s="136">
        <f>'IDT-1 Calculation'!DH64</f>
        <v>0</v>
      </c>
      <c r="E64" s="136">
        <f>'IDT-1 Calculation'!DI64</f>
        <v>0</v>
      </c>
      <c r="F64" s="136">
        <f>'IDT-1 Calculation'!DJ64</f>
        <v>36.155999999999999</v>
      </c>
      <c r="G64" s="141">
        <f t="shared" si="0"/>
        <v>0</v>
      </c>
    </row>
    <row r="65" spans="1:7">
      <c r="A65" s="140" t="s">
        <v>107</v>
      </c>
      <c r="B65" s="136">
        <f>'IDT-1 Calculation'!DF65</f>
        <v>37.420999999999999</v>
      </c>
      <c r="C65" s="136">
        <f>'IDT-1 Calculation'!DG65</f>
        <v>-69</v>
      </c>
      <c r="D65" s="136">
        <f>'IDT-1 Calculation'!DH65</f>
        <v>0</v>
      </c>
      <c r="E65" s="136">
        <f>'IDT-1 Calculation'!DI65</f>
        <v>0</v>
      </c>
      <c r="F65" s="136">
        <f>'IDT-1 Calculation'!DJ65</f>
        <v>31.579000000000001</v>
      </c>
      <c r="G65" s="141">
        <f t="shared" si="0"/>
        <v>0</v>
      </c>
    </row>
    <row r="66" spans="1:7">
      <c r="A66" s="140" t="s">
        <v>108</v>
      </c>
      <c r="B66" s="136">
        <f>'IDT-1 Calculation'!DF66</f>
        <v>29.286000000000001</v>
      </c>
      <c r="C66" s="136">
        <f>'IDT-1 Calculation'!DG66</f>
        <v>-54</v>
      </c>
      <c r="D66" s="136">
        <f>'IDT-1 Calculation'!DH66</f>
        <v>0</v>
      </c>
      <c r="E66" s="136">
        <f>'IDT-1 Calculation'!DI66</f>
        <v>0</v>
      </c>
      <c r="F66" s="136">
        <f>'IDT-1 Calculation'!DJ66</f>
        <v>24.713999999999999</v>
      </c>
      <c r="G66" s="141">
        <f t="shared" si="0"/>
        <v>0</v>
      </c>
    </row>
    <row r="67" spans="1:7">
      <c r="A67" s="140" t="s">
        <v>109</v>
      </c>
      <c r="B67" s="136">
        <f>'IDT-1 Calculation'!DF67</f>
        <v>21.151</v>
      </c>
      <c r="C67" s="136">
        <f>'IDT-1 Calculation'!DG67</f>
        <v>-39</v>
      </c>
      <c r="D67" s="136">
        <f>'IDT-1 Calculation'!DH67</f>
        <v>0</v>
      </c>
      <c r="E67" s="136">
        <f>'IDT-1 Calculation'!DI67</f>
        <v>0</v>
      </c>
      <c r="F67" s="136">
        <f>'IDT-1 Calculation'!DJ67</f>
        <v>17.849</v>
      </c>
      <c r="G67" s="141">
        <f t="shared" si="0"/>
        <v>0</v>
      </c>
    </row>
    <row r="68" spans="1:7">
      <c r="A68" s="140" t="s">
        <v>110</v>
      </c>
      <c r="B68" s="136">
        <f>'IDT-1 Calculation'!DF68</f>
        <v>10.304</v>
      </c>
      <c r="C68" s="136">
        <f>'IDT-1 Calculation'!DG68</f>
        <v>-19</v>
      </c>
      <c r="D68" s="136">
        <f>'IDT-1 Calculation'!DH68</f>
        <v>0</v>
      </c>
      <c r="E68" s="136">
        <f>'IDT-1 Calculation'!DI68</f>
        <v>0</v>
      </c>
      <c r="F68" s="136">
        <f>'IDT-1 Calculation'!DJ68</f>
        <v>8.6959999999999997</v>
      </c>
      <c r="G68" s="141">
        <f t="shared" ref="G68:G99" si="1">SUM(B68:F68)</f>
        <v>0</v>
      </c>
    </row>
    <row r="69" spans="1:7">
      <c r="A69" s="140" t="s">
        <v>111</v>
      </c>
      <c r="B69" s="136">
        <f>'IDT-1 Calculation'!DF69</f>
        <v>2.169</v>
      </c>
      <c r="C69" s="136">
        <f>'IDT-1 Calculation'!DG69</f>
        <v>-4</v>
      </c>
      <c r="D69" s="136">
        <f>'IDT-1 Calculation'!DH69</f>
        <v>0</v>
      </c>
      <c r="E69" s="136">
        <f>'IDT-1 Calculation'!DI69</f>
        <v>0</v>
      </c>
      <c r="F69" s="136">
        <f>'IDT-1 Calculation'!DJ69</f>
        <v>1.831</v>
      </c>
      <c r="G69" s="141">
        <f t="shared" si="1"/>
        <v>0</v>
      </c>
    </row>
    <row r="70" spans="1:7">
      <c r="A70" s="140" t="s">
        <v>112</v>
      </c>
      <c r="B70" s="136">
        <f>'IDT-1 Calculation'!DF70</f>
        <v>0</v>
      </c>
      <c r="C70" s="136">
        <f>'IDT-1 Calculation'!DG70</f>
        <v>0</v>
      </c>
      <c r="D70" s="136">
        <f>'IDT-1 Calculation'!DH70</f>
        <v>0</v>
      </c>
      <c r="E70" s="136">
        <f>'IDT-1 Calculation'!DI70</f>
        <v>0</v>
      </c>
      <c r="F70" s="136">
        <f>'IDT-1 Calculation'!DJ70</f>
        <v>0</v>
      </c>
      <c r="G70" s="141">
        <f t="shared" si="1"/>
        <v>0</v>
      </c>
    </row>
    <row r="71" spans="1:7">
      <c r="A71" s="140" t="s">
        <v>113</v>
      </c>
      <c r="B71" s="136">
        <f>'IDT-1 Calculation'!DF71</f>
        <v>0</v>
      </c>
      <c r="C71" s="136">
        <f>'IDT-1 Calculation'!DG71</f>
        <v>0</v>
      </c>
      <c r="D71" s="136">
        <f>'IDT-1 Calculation'!DH71</f>
        <v>0</v>
      </c>
      <c r="E71" s="136">
        <f>'IDT-1 Calculation'!DI71</f>
        <v>0</v>
      </c>
      <c r="F71" s="136">
        <f>'IDT-1 Calculation'!DJ71</f>
        <v>0</v>
      </c>
      <c r="G71" s="141">
        <f t="shared" si="1"/>
        <v>0</v>
      </c>
    </row>
    <row r="72" spans="1:7">
      <c r="A72" s="140" t="s">
        <v>114</v>
      </c>
      <c r="B72" s="136">
        <f>'IDT-1 Calculation'!DF72</f>
        <v>0</v>
      </c>
      <c r="C72" s="136">
        <f>'IDT-1 Calculation'!DG72</f>
        <v>0</v>
      </c>
      <c r="D72" s="136">
        <f>'IDT-1 Calculation'!DH72</f>
        <v>0</v>
      </c>
      <c r="E72" s="136">
        <f>'IDT-1 Calculation'!DI72</f>
        <v>0</v>
      </c>
      <c r="F72" s="136">
        <f>'IDT-1 Calculation'!DJ72</f>
        <v>0</v>
      </c>
      <c r="G72" s="141">
        <f t="shared" si="1"/>
        <v>0</v>
      </c>
    </row>
    <row r="73" spans="1:7">
      <c r="A73" s="140" t="s">
        <v>115</v>
      </c>
      <c r="B73" s="136">
        <f>'IDT-1 Calculation'!DF73</f>
        <v>0</v>
      </c>
      <c r="C73" s="136">
        <f>'IDT-1 Calculation'!DG73</f>
        <v>0</v>
      </c>
      <c r="D73" s="136">
        <f>'IDT-1 Calculation'!DH73</f>
        <v>0</v>
      </c>
      <c r="E73" s="136">
        <f>'IDT-1 Calculation'!DI73</f>
        <v>0</v>
      </c>
      <c r="F73" s="136">
        <f>'IDT-1 Calculation'!DJ73</f>
        <v>0</v>
      </c>
      <c r="G73" s="141">
        <f t="shared" si="1"/>
        <v>0</v>
      </c>
    </row>
    <row r="74" spans="1:7">
      <c r="A74" s="140" t="s">
        <v>116</v>
      </c>
      <c r="B74" s="136">
        <f>'IDT-1 Calculation'!DF74</f>
        <v>0</v>
      </c>
      <c r="C74" s="136">
        <f>'IDT-1 Calculation'!DG74</f>
        <v>0</v>
      </c>
      <c r="D74" s="136">
        <f>'IDT-1 Calculation'!DH74</f>
        <v>0</v>
      </c>
      <c r="E74" s="136">
        <f>'IDT-1 Calculation'!DI74</f>
        <v>0</v>
      </c>
      <c r="F74" s="136">
        <f>'IDT-1 Calculation'!DJ74</f>
        <v>0</v>
      </c>
      <c r="G74" s="141">
        <f t="shared" si="1"/>
        <v>0</v>
      </c>
    </row>
    <row r="75" spans="1:7">
      <c r="A75" s="140" t="s">
        <v>117</v>
      </c>
      <c r="B75" s="136">
        <f>'IDT-1 Calculation'!DF75</f>
        <v>2.7120000000000002</v>
      </c>
      <c r="C75" s="136">
        <f>'IDT-1 Calculation'!DG75</f>
        <v>-5</v>
      </c>
      <c r="D75" s="136">
        <f>'IDT-1 Calculation'!DH75</f>
        <v>0</v>
      </c>
      <c r="E75" s="136">
        <f>'IDT-1 Calculation'!DI75</f>
        <v>0</v>
      </c>
      <c r="F75" s="136">
        <f>'IDT-1 Calculation'!DJ75</f>
        <v>2.2879999999999998</v>
      </c>
      <c r="G75" s="141">
        <f t="shared" si="1"/>
        <v>0</v>
      </c>
    </row>
    <row r="76" spans="1:7">
      <c r="A76" s="140" t="s">
        <v>118</v>
      </c>
      <c r="B76" s="136">
        <f>'IDT-1 Calculation'!DF76</f>
        <v>13.558</v>
      </c>
      <c r="C76" s="136">
        <f>'IDT-1 Calculation'!DG76</f>
        <v>-25</v>
      </c>
      <c r="D76" s="136">
        <f>'IDT-1 Calculation'!DH76</f>
        <v>0</v>
      </c>
      <c r="E76" s="136">
        <f>'IDT-1 Calculation'!DI76</f>
        <v>0</v>
      </c>
      <c r="F76" s="136">
        <f>'IDT-1 Calculation'!DJ76</f>
        <v>11.442</v>
      </c>
      <c r="G76" s="141">
        <f t="shared" si="1"/>
        <v>0</v>
      </c>
    </row>
    <row r="77" spans="1:7">
      <c r="A77" s="140" t="s">
        <v>119</v>
      </c>
      <c r="B77" s="136">
        <f>'IDT-1 Calculation'!DF77</f>
        <v>16.27</v>
      </c>
      <c r="C77" s="136">
        <f>'IDT-1 Calculation'!DG77</f>
        <v>-30</v>
      </c>
      <c r="D77" s="136">
        <f>'IDT-1 Calculation'!DH77</f>
        <v>0</v>
      </c>
      <c r="E77" s="136">
        <f>'IDT-1 Calculation'!DI77</f>
        <v>0</v>
      </c>
      <c r="F77" s="136">
        <f>'IDT-1 Calculation'!DJ77</f>
        <v>13.73</v>
      </c>
      <c r="G77" s="141">
        <f t="shared" si="1"/>
        <v>0</v>
      </c>
    </row>
    <row r="78" spans="1:7">
      <c r="A78" s="140" t="s">
        <v>120</v>
      </c>
      <c r="B78" s="136">
        <f>'IDT-1 Calculation'!DF78</f>
        <v>21.693000000000001</v>
      </c>
      <c r="C78" s="136">
        <f>'IDT-1 Calculation'!DG78</f>
        <v>-40</v>
      </c>
      <c r="D78" s="136">
        <f>'IDT-1 Calculation'!DH78</f>
        <v>0</v>
      </c>
      <c r="E78" s="136">
        <f>'IDT-1 Calculation'!DI78</f>
        <v>0</v>
      </c>
      <c r="F78" s="136">
        <f>'IDT-1 Calculation'!DJ78</f>
        <v>18.306999999999999</v>
      </c>
      <c r="G78" s="141">
        <f t="shared" si="1"/>
        <v>0</v>
      </c>
    </row>
    <row r="79" spans="1:7">
      <c r="A79" s="140" t="s">
        <v>121</v>
      </c>
      <c r="B79" s="136">
        <f>'IDT-1 Calculation'!DF79</f>
        <v>17</v>
      </c>
      <c r="C79" s="136">
        <f>'IDT-1 Calculation'!DG79</f>
        <v>-45</v>
      </c>
      <c r="D79" s="136">
        <f>'IDT-1 Calculation'!DH79</f>
        <v>0</v>
      </c>
      <c r="E79" s="136">
        <f>'IDT-1 Calculation'!DI79</f>
        <v>0</v>
      </c>
      <c r="F79" s="136">
        <f>'IDT-1 Calculation'!DJ79</f>
        <v>28</v>
      </c>
      <c r="G79" s="141">
        <f t="shared" si="1"/>
        <v>0</v>
      </c>
    </row>
    <row r="80" spans="1:7">
      <c r="A80" s="140" t="s">
        <v>122</v>
      </c>
      <c r="B80" s="136">
        <f>'IDT-1 Calculation'!DF80</f>
        <v>2</v>
      </c>
      <c r="C80" s="136">
        <f>'IDT-1 Calculation'!DG80</f>
        <v>-60</v>
      </c>
      <c r="D80" s="136">
        <f>'IDT-1 Calculation'!DH80</f>
        <v>0</v>
      </c>
      <c r="E80" s="136">
        <f>'IDT-1 Calculation'!DI80</f>
        <v>0</v>
      </c>
      <c r="F80" s="136">
        <f>'IDT-1 Calculation'!DJ80</f>
        <v>58</v>
      </c>
      <c r="G80" s="141">
        <f t="shared" si="1"/>
        <v>0</v>
      </c>
    </row>
    <row r="81" spans="1:7">
      <c r="A81" s="140" t="s">
        <v>123</v>
      </c>
      <c r="B81" s="136">
        <f>'IDT-1 Calculation'!DF81</f>
        <v>23.861999999999998</v>
      </c>
      <c r="C81" s="136">
        <f>'IDT-1 Calculation'!DG81</f>
        <v>-44</v>
      </c>
      <c r="D81" s="136">
        <f>'IDT-1 Calculation'!DH81</f>
        <v>0</v>
      </c>
      <c r="E81" s="136">
        <f>'IDT-1 Calculation'!DI81</f>
        <v>0</v>
      </c>
      <c r="F81" s="136">
        <f>'IDT-1 Calculation'!DJ81</f>
        <v>20.138000000000002</v>
      </c>
      <c r="G81" s="141">
        <f t="shared" si="1"/>
        <v>0</v>
      </c>
    </row>
    <row r="82" spans="1:7">
      <c r="A82" s="140" t="s">
        <v>124</v>
      </c>
      <c r="B82" s="136">
        <f>'IDT-1 Calculation'!DF82</f>
        <v>34.709000000000003</v>
      </c>
      <c r="C82" s="136">
        <f>'IDT-1 Calculation'!DG82</f>
        <v>-64</v>
      </c>
      <c r="D82" s="136">
        <f>'IDT-1 Calculation'!DH82</f>
        <v>0</v>
      </c>
      <c r="E82" s="136">
        <f>'IDT-1 Calculation'!DI82</f>
        <v>0</v>
      </c>
      <c r="F82" s="136">
        <f>'IDT-1 Calculation'!DJ82</f>
        <v>29.291</v>
      </c>
      <c r="G82" s="141">
        <f t="shared" si="1"/>
        <v>0</v>
      </c>
    </row>
    <row r="83" spans="1:7">
      <c r="A83" s="140" t="s">
        <v>125</v>
      </c>
      <c r="B83" s="136">
        <f>'IDT-1 Calculation'!DF83</f>
        <v>18.439</v>
      </c>
      <c r="C83" s="136">
        <f>'IDT-1 Calculation'!DG83</f>
        <v>-34</v>
      </c>
      <c r="D83" s="136">
        <f>'IDT-1 Calculation'!DH83</f>
        <v>0</v>
      </c>
      <c r="E83" s="136">
        <f>'IDT-1 Calculation'!DI83</f>
        <v>0</v>
      </c>
      <c r="F83" s="136">
        <f>'IDT-1 Calculation'!DJ83</f>
        <v>15.561</v>
      </c>
      <c r="G83" s="141">
        <f t="shared" si="1"/>
        <v>0</v>
      </c>
    </row>
    <row r="84" spans="1:7">
      <c r="A84" s="140" t="s">
        <v>126</v>
      </c>
      <c r="B84" s="136">
        <f>'IDT-1 Calculation'!DF84</f>
        <v>34.709000000000003</v>
      </c>
      <c r="C84" s="136">
        <f>'IDT-1 Calculation'!DG84</f>
        <v>-64</v>
      </c>
      <c r="D84" s="136">
        <f>'IDT-1 Calculation'!DH84</f>
        <v>0</v>
      </c>
      <c r="E84" s="136">
        <f>'IDT-1 Calculation'!DI84</f>
        <v>0</v>
      </c>
      <c r="F84" s="136">
        <f>'IDT-1 Calculation'!DJ84</f>
        <v>29.291</v>
      </c>
      <c r="G84" s="141">
        <f t="shared" si="1"/>
        <v>0</v>
      </c>
    </row>
    <row r="85" spans="1:7">
      <c r="A85" s="140" t="s">
        <v>127</v>
      </c>
      <c r="B85" s="136">
        <f>'IDT-1 Calculation'!DF85</f>
        <v>51</v>
      </c>
      <c r="C85" s="136">
        <f>'IDT-1 Calculation'!DG85</f>
        <v>-67.213999999999999</v>
      </c>
      <c r="D85" s="136">
        <f>'IDT-1 Calculation'!DH85</f>
        <v>0</v>
      </c>
      <c r="E85" s="136">
        <f>'IDT-1 Calculation'!DI85</f>
        <v>0</v>
      </c>
      <c r="F85" s="136">
        <f>'IDT-1 Calculation'!DJ85</f>
        <v>16.213999999999999</v>
      </c>
      <c r="G85" s="141">
        <f t="shared" si="1"/>
        <v>0</v>
      </c>
    </row>
    <row r="86" spans="1:7">
      <c r="A86" s="140" t="s">
        <v>128</v>
      </c>
      <c r="B86" s="136">
        <f>'IDT-1 Calculation'!DF86</f>
        <v>31</v>
      </c>
      <c r="C86" s="136">
        <f>'IDT-1 Calculation'!DG86</f>
        <v>-31</v>
      </c>
      <c r="D86" s="136">
        <f>'IDT-1 Calculation'!DH86</f>
        <v>0</v>
      </c>
      <c r="E86" s="136">
        <f>'IDT-1 Calculation'!DI86</f>
        <v>0</v>
      </c>
      <c r="F86" s="136">
        <f>'IDT-1 Calculation'!DJ86</f>
        <v>0</v>
      </c>
      <c r="G86" s="141">
        <f t="shared" si="1"/>
        <v>0</v>
      </c>
    </row>
    <row r="87" spans="1:7">
      <c r="A87" s="140" t="s">
        <v>129</v>
      </c>
      <c r="B87" s="136">
        <f>'IDT-1 Calculation'!DF87</f>
        <v>16</v>
      </c>
      <c r="C87" s="136">
        <f>'IDT-1 Calculation'!DG87</f>
        <v>-16</v>
      </c>
      <c r="D87" s="136">
        <f>'IDT-1 Calculation'!DH87</f>
        <v>0</v>
      </c>
      <c r="E87" s="136">
        <f>'IDT-1 Calculation'!DI87</f>
        <v>0</v>
      </c>
      <c r="F87" s="136">
        <f>'IDT-1 Calculation'!DJ87</f>
        <v>0</v>
      </c>
      <c r="G87" s="141">
        <f t="shared" si="1"/>
        <v>0</v>
      </c>
    </row>
    <row r="88" spans="1:7">
      <c r="A88" s="140" t="s">
        <v>130</v>
      </c>
      <c r="B88" s="136">
        <f>'IDT-1 Calculation'!DF88</f>
        <v>10</v>
      </c>
      <c r="C88" s="136">
        <f>'IDT-1 Calculation'!DG88</f>
        <v>-10</v>
      </c>
      <c r="D88" s="136">
        <f>'IDT-1 Calculation'!DH88</f>
        <v>0</v>
      </c>
      <c r="E88" s="136">
        <f>'IDT-1 Calculation'!DI88</f>
        <v>0</v>
      </c>
      <c r="F88" s="136">
        <f>'IDT-1 Calculation'!DJ88</f>
        <v>0</v>
      </c>
      <c r="G88" s="141">
        <f t="shared" si="1"/>
        <v>0</v>
      </c>
    </row>
    <row r="89" spans="1:7">
      <c r="A89" s="140" t="s">
        <v>131</v>
      </c>
      <c r="B89" s="136">
        <f>'IDT-1 Calculation'!DF89</f>
        <v>88</v>
      </c>
      <c r="C89" s="136">
        <f>'IDT-1 Calculation'!DG89</f>
        <v>-88</v>
      </c>
      <c r="D89" s="136">
        <f>'IDT-1 Calculation'!DH89</f>
        <v>0</v>
      </c>
      <c r="E89" s="136">
        <f>'IDT-1 Calculation'!DI89</f>
        <v>0</v>
      </c>
      <c r="F89" s="136">
        <f>'IDT-1 Calculation'!DJ89</f>
        <v>0</v>
      </c>
      <c r="G89" s="141">
        <f t="shared" si="1"/>
        <v>0</v>
      </c>
    </row>
    <row r="90" spans="1:7">
      <c r="A90" s="140" t="s">
        <v>132</v>
      </c>
      <c r="B90" s="136">
        <f>'IDT-1 Calculation'!DF90</f>
        <v>76</v>
      </c>
      <c r="C90" s="136">
        <f>'IDT-1 Calculation'!DG90</f>
        <v>-76</v>
      </c>
      <c r="D90" s="136">
        <f>'IDT-1 Calculation'!DH90</f>
        <v>0</v>
      </c>
      <c r="E90" s="136">
        <f>'IDT-1 Calculation'!DI90</f>
        <v>0</v>
      </c>
      <c r="F90" s="136">
        <f>'IDT-1 Calculation'!DJ90</f>
        <v>0</v>
      </c>
      <c r="G90" s="141">
        <f t="shared" si="1"/>
        <v>0</v>
      </c>
    </row>
    <row r="91" spans="1:7">
      <c r="A91" s="140" t="s">
        <v>133</v>
      </c>
      <c r="B91" s="136">
        <f>'IDT-1 Calculation'!DF91</f>
        <v>59</v>
      </c>
      <c r="C91" s="136">
        <f>'IDT-1 Calculation'!DG91</f>
        <v>-59</v>
      </c>
      <c r="D91" s="136">
        <f>'IDT-1 Calculation'!DH91</f>
        <v>0</v>
      </c>
      <c r="E91" s="136">
        <f>'IDT-1 Calculation'!DI91</f>
        <v>0</v>
      </c>
      <c r="F91" s="136">
        <f>'IDT-1 Calculation'!DJ91</f>
        <v>0</v>
      </c>
      <c r="G91" s="141">
        <f t="shared" si="1"/>
        <v>0</v>
      </c>
    </row>
    <row r="92" spans="1:7">
      <c r="A92" s="140" t="s">
        <v>134</v>
      </c>
      <c r="B92" s="136">
        <f>'IDT-1 Calculation'!DF92</f>
        <v>64</v>
      </c>
      <c r="C92" s="136">
        <f>'IDT-1 Calculation'!DG92</f>
        <v>-64</v>
      </c>
      <c r="D92" s="136">
        <f>'IDT-1 Calculation'!DH92</f>
        <v>0</v>
      </c>
      <c r="E92" s="136">
        <f>'IDT-1 Calculation'!DI92</f>
        <v>0</v>
      </c>
      <c r="F92" s="136">
        <f>'IDT-1 Calculation'!DJ92</f>
        <v>0</v>
      </c>
      <c r="G92" s="141">
        <f t="shared" si="1"/>
        <v>0</v>
      </c>
    </row>
    <row r="93" spans="1:7">
      <c r="A93" s="140" t="s">
        <v>135</v>
      </c>
      <c r="B93" s="136">
        <f>'IDT-1 Calculation'!DF93</f>
        <v>69</v>
      </c>
      <c r="C93" s="136">
        <f>'IDT-1 Calculation'!DG93</f>
        <v>-69</v>
      </c>
      <c r="D93" s="136">
        <f>'IDT-1 Calculation'!DH93</f>
        <v>0</v>
      </c>
      <c r="E93" s="136">
        <f>'IDT-1 Calculation'!DI93</f>
        <v>0</v>
      </c>
      <c r="F93" s="136">
        <f>'IDT-1 Calculation'!DJ93</f>
        <v>0</v>
      </c>
      <c r="G93" s="141">
        <f t="shared" si="1"/>
        <v>0</v>
      </c>
    </row>
    <row r="94" spans="1:7">
      <c r="A94" s="140" t="s">
        <v>136</v>
      </c>
      <c r="B94" s="136">
        <f>'IDT-1 Calculation'!DF94</f>
        <v>59</v>
      </c>
      <c r="C94" s="136">
        <f>'IDT-1 Calculation'!DG94</f>
        <v>-59</v>
      </c>
      <c r="D94" s="136">
        <f>'IDT-1 Calculation'!DH94</f>
        <v>0</v>
      </c>
      <c r="E94" s="136">
        <f>'IDT-1 Calculation'!DI94</f>
        <v>0</v>
      </c>
      <c r="F94" s="136">
        <f>'IDT-1 Calculation'!DJ94</f>
        <v>0</v>
      </c>
      <c r="G94" s="141">
        <f t="shared" si="1"/>
        <v>0</v>
      </c>
    </row>
    <row r="95" spans="1:7">
      <c r="A95" s="140" t="s">
        <v>137</v>
      </c>
      <c r="B95" s="136">
        <f>'IDT-1 Calculation'!DF95</f>
        <v>69</v>
      </c>
      <c r="C95" s="136">
        <f>'IDT-1 Calculation'!DG95</f>
        <v>-69</v>
      </c>
      <c r="D95" s="136">
        <f>'IDT-1 Calculation'!DH95</f>
        <v>0</v>
      </c>
      <c r="E95" s="136">
        <f>'IDT-1 Calculation'!DI95</f>
        <v>0</v>
      </c>
      <c r="F95" s="136">
        <f>'IDT-1 Calculation'!DJ95</f>
        <v>0</v>
      </c>
      <c r="G95" s="141">
        <f t="shared" si="1"/>
        <v>0</v>
      </c>
    </row>
    <row r="96" spans="1:7">
      <c r="A96" s="140" t="s">
        <v>138</v>
      </c>
      <c r="B96" s="136">
        <f>'IDT-1 Calculation'!DF96</f>
        <v>79</v>
      </c>
      <c r="C96" s="136">
        <f>'IDT-1 Calculation'!DG96</f>
        <v>-79</v>
      </c>
      <c r="D96" s="136">
        <f>'IDT-1 Calculation'!DH96</f>
        <v>0</v>
      </c>
      <c r="E96" s="136">
        <f>'IDT-1 Calculation'!DI96</f>
        <v>0</v>
      </c>
      <c r="F96" s="136">
        <f>'IDT-1 Calculation'!DJ96</f>
        <v>0</v>
      </c>
      <c r="G96" s="141">
        <f t="shared" si="1"/>
        <v>0</v>
      </c>
    </row>
    <row r="97" spans="1:7">
      <c r="A97" s="140" t="s">
        <v>139</v>
      </c>
      <c r="B97" s="136">
        <f>'IDT-1 Calculation'!DF97</f>
        <v>38</v>
      </c>
      <c r="C97" s="136">
        <f>'IDT-1 Calculation'!DG97</f>
        <v>-38</v>
      </c>
      <c r="D97" s="136">
        <f>'IDT-1 Calculation'!DH97</f>
        <v>0</v>
      </c>
      <c r="E97" s="136">
        <f>'IDT-1 Calculation'!DI97</f>
        <v>0</v>
      </c>
      <c r="F97" s="136">
        <f>'IDT-1 Calculation'!DJ97</f>
        <v>0</v>
      </c>
      <c r="G97" s="141">
        <f t="shared" si="1"/>
        <v>0</v>
      </c>
    </row>
    <row r="98" spans="1:7" ht="13.5" thickBot="1">
      <c r="A98" s="148" t="s">
        <v>140</v>
      </c>
      <c r="B98" s="149">
        <f>'IDT-1 Calculation'!DF98</f>
        <v>32</v>
      </c>
      <c r="C98" s="149">
        <f>'IDT-1 Calculation'!DG98</f>
        <v>-32</v>
      </c>
      <c r="D98" s="149">
        <f>'IDT-1 Calculation'!DH98</f>
        <v>0</v>
      </c>
      <c r="E98" s="149">
        <f>'IDT-1 Calculation'!DI98</f>
        <v>0</v>
      </c>
      <c r="F98" s="149">
        <f>'IDT-1 Calculation'!DJ98</f>
        <v>0</v>
      </c>
      <c r="G98" s="150">
        <f t="shared" si="1"/>
        <v>0</v>
      </c>
    </row>
    <row r="99" spans="1:7" ht="13.5" thickBot="1">
      <c r="A99" s="151" t="s">
        <v>175</v>
      </c>
      <c r="B99" s="152">
        <f>SUM(B3:B98)/4000</f>
        <v>0.69074275000000007</v>
      </c>
      <c r="C99" s="152">
        <f>SUM(C3:C98)/4000</f>
        <v>-0.95179549999999991</v>
      </c>
      <c r="D99" s="152">
        <f>SUM(D3:D98)/4000</f>
        <v>0</v>
      </c>
      <c r="E99" s="152">
        <f>SUM(E3:E98)/4000</f>
        <v>0</v>
      </c>
      <c r="F99" s="152">
        <f>SUM(F3:F98)/4000</f>
        <v>0.26105274999999994</v>
      </c>
      <c r="G99" s="153">
        <f t="shared" si="1"/>
        <v>0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F3" activePane="bottomRight" state="frozen"/>
      <selection sqref="A1:XFD1048576"/>
      <selection pane="topRight" sqref="A1:XFD1048576"/>
      <selection pane="bottomLeft" sqref="A1:XFD1048576"/>
      <selection pane="bottomRight" activeCell="B1" sqref="B1:Y1"/>
    </sheetView>
  </sheetViews>
  <sheetFormatPr defaultRowHeight="15"/>
  <cols>
    <col min="1" max="1" width="12" customWidth="1"/>
  </cols>
  <sheetData>
    <row r="1" spans="1:5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5" t="s">
        <v>189</v>
      </c>
      <c r="BB1" s="219" t="s">
        <v>142</v>
      </c>
    </row>
    <row r="2" spans="1:54">
      <c r="A2" s="219"/>
      <c r="AS2" s="19"/>
      <c r="AT2" s="169"/>
      <c r="AU2" s="169"/>
      <c r="AV2" s="169"/>
      <c r="AW2" s="169"/>
      <c r="AX2" s="169"/>
      <c r="AY2" s="169"/>
      <c r="AZ2" s="169"/>
      <c r="BA2" s="235"/>
      <c r="BB2" s="219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256.17041375705912</v>
      </c>
      <c r="L3">
        <v>0</v>
      </c>
      <c r="M3">
        <v>31.883027696425984</v>
      </c>
      <c r="N3">
        <v>51.877512914334908</v>
      </c>
      <c r="O3">
        <v>73.283955187499998</v>
      </c>
      <c r="P3">
        <v>24.818210191082809</v>
      </c>
      <c r="Q3">
        <v>0</v>
      </c>
      <c r="R3">
        <v>9.3081235153319266</v>
      </c>
      <c r="S3">
        <v>11.580098579545455</v>
      </c>
      <c r="T3">
        <v>0</v>
      </c>
      <c r="U3">
        <v>40.878349728629587</v>
      </c>
      <c r="V3">
        <v>7.9604564537037028</v>
      </c>
      <c r="W3">
        <v>20.37488696508505</v>
      </c>
      <c r="X3">
        <v>64.790225261004508</v>
      </c>
      <c r="Y3">
        <v>0</v>
      </c>
      <c r="Z3">
        <v>2.8784289599999995</v>
      </c>
      <c r="AA3">
        <v>0</v>
      </c>
      <c r="AB3">
        <v>0</v>
      </c>
      <c r="AC3">
        <v>0</v>
      </c>
      <c r="AD3">
        <v>3.5975779000000001</v>
      </c>
      <c r="AE3">
        <v>6.1989355999999995</v>
      </c>
      <c r="AF3">
        <v>6.1510581000000011</v>
      </c>
      <c r="AG3">
        <v>28.874874600000002</v>
      </c>
      <c r="AH3">
        <v>0</v>
      </c>
      <c r="AI3">
        <v>0</v>
      </c>
      <c r="AJ3">
        <v>0</v>
      </c>
      <c r="AK3">
        <v>22.797696809999998</v>
      </c>
      <c r="AL3">
        <v>8.6689999999999987</v>
      </c>
      <c r="AM3">
        <v>0</v>
      </c>
      <c r="AN3">
        <v>0</v>
      </c>
      <c r="AO3">
        <v>3.0731702400000001</v>
      </c>
      <c r="AP3">
        <v>5.0635367999999996</v>
      </c>
      <c r="AQ3">
        <v>0</v>
      </c>
      <c r="AR3">
        <v>7.2731519999999996</v>
      </c>
      <c r="AS3">
        <v>10.811856671999999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26.116979210070006</v>
      </c>
      <c r="BB3">
        <f>SUM(B3:AZ3)-BA3</f>
        <v>672.19756872163293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256.17041375705912</v>
      </c>
      <c r="L4">
        <v>0</v>
      </c>
      <c r="M4">
        <v>31.883027696425984</v>
      </c>
      <c r="N4">
        <v>51.877512914334908</v>
      </c>
      <c r="O4">
        <v>73.283955187499998</v>
      </c>
      <c r="P4">
        <v>24.818210191082809</v>
      </c>
      <c r="Q4">
        <v>0</v>
      </c>
      <c r="R4">
        <v>9.3081235153319266</v>
      </c>
      <c r="S4">
        <v>11.580098579545455</v>
      </c>
      <c r="T4">
        <v>0</v>
      </c>
      <c r="U4">
        <v>40.878349728629587</v>
      </c>
      <c r="V4">
        <v>7.9604564537037028</v>
      </c>
      <c r="W4">
        <v>20.37488696508505</v>
      </c>
      <c r="X4">
        <v>64.790225261004508</v>
      </c>
      <c r="Y4">
        <v>0</v>
      </c>
      <c r="Z4">
        <v>2.8784289599999995</v>
      </c>
      <c r="AA4">
        <v>0</v>
      </c>
      <c r="AB4">
        <v>0</v>
      </c>
      <c r="AC4">
        <v>0</v>
      </c>
      <c r="AD4">
        <v>3.5975779000000001</v>
      </c>
      <c r="AE4">
        <v>6.1989355999999995</v>
      </c>
      <c r="AF4">
        <v>6.1510581000000011</v>
      </c>
      <c r="AG4">
        <v>28.874874600000002</v>
      </c>
      <c r="AH4">
        <v>0</v>
      </c>
      <c r="AI4">
        <v>0</v>
      </c>
      <c r="AJ4">
        <v>0</v>
      </c>
      <c r="AK4">
        <v>22.797696809999998</v>
      </c>
      <c r="AL4">
        <v>8.6689999999999987</v>
      </c>
      <c r="AM4">
        <v>0</v>
      </c>
      <c r="AN4">
        <v>0</v>
      </c>
      <c r="AO4">
        <v>3.0731702400000001</v>
      </c>
      <c r="AP4">
        <v>5.0635367999999996</v>
      </c>
      <c r="AQ4">
        <v>0</v>
      </c>
      <c r="AR4">
        <v>7.2731519999999996</v>
      </c>
      <c r="AS4">
        <v>10.811856671999999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26.116979210070006</v>
      </c>
      <c r="BB4">
        <f t="shared" ref="BB4:BB67" si="0">SUM(B4:AZ4)-BA4</f>
        <v>672.19756872163293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256.17041375705912</v>
      </c>
      <c r="L5">
        <v>0</v>
      </c>
      <c r="M5">
        <v>31.883027696425984</v>
      </c>
      <c r="N5">
        <v>51.877512914334908</v>
      </c>
      <c r="O5">
        <v>73.283955187499998</v>
      </c>
      <c r="P5">
        <v>24.818210191082809</v>
      </c>
      <c r="Q5">
        <v>0</v>
      </c>
      <c r="R5">
        <v>9.3081235153319266</v>
      </c>
      <c r="S5">
        <v>11.580098579545455</v>
      </c>
      <c r="T5">
        <v>0</v>
      </c>
      <c r="U5">
        <v>40.878349728629587</v>
      </c>
      <c r="V5">
        <v>7.9604564537037028</v>
      </c>
      <c r="W5">
        <v>20.37488696508505</v>
      </c>
      <c r="X5">
        <v>64.790225261004508</v>
      </c>
      <c r="Y5">
        <v>0</v>
      </c>
      <c r="Z5">
        <v>2.8784289599999995</v>
      </c>
      <c r="AA5">
        <v>0</v>
      </c>
      <c r="AB5">
        <v>0</v>
      </c>
      <c r="AC5">
        <v>0</v>
      </c>
      <c r="AD5">
        <v>3.5975779000000001</v>
      </c>
      <c r="AE5">
        <v>6.1989355999999995</v>
      </c>
      <c r="AF5">
        <v>6.1510581000000011</v>
      </c>
      <c r="AG5">
        <v>28.874874600000002</v>
      </c>
      <c r="AH5">
        <v>0</v>
      </c>
      <c r="AI5">
        <v>0</v>
      </c>
      <c r="AJ5">
        <v>0</v>
      </c>
      <c r="AK5">
        <v>22.797696809999998</v>
      </c>
      <c r="AL5">
        <v>8.6689999999999987</v>
      </c>
      <c r="AM5">
        <v>0</v>
      </c>
      <c r="AN5">
        <v>0</v>
      </c>
      <c r="AO5">
        <v>3.0731702400000001</v>
      </c>
      <c r="AP5">
        <v>5.0635367999999996</v>
      </c>
      <c r="AQ5">
        <v>0</v>
      </c>
      <c r="AR5">
        <v>4.8487679999999997</v>
      </c>
      <c r="AS5">
        <v>10.811856671999999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26.026307248470012</v>
      </c>
      <c r="BB5">
        <f t="shared" si="0"/>
        <v>669.86385668323283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256.17041375705912</v>
      </c>
      <c r="L6">
        <v>0</v>
      </c>
      <c r="M6">
        <v>31.883027696425984</v>
      </c>
      <c r="N6">
        <v>51.877512914334908</v>
      </c>
      <c r="O6">
        <v>73.283955187499998</v>
      </c>
      <c r="P6">
        <v>24.818210191082809</v>
      </c>
      <c r="Q6">
        <v>0</v>
      </c>
      <c r="R6">
        <v>9.3053947679324889</v>
      </c>
      <c r="S6">
        <v>12.025992320809246</v>
      </c>
      <c r="T6">
        <v>0</v>
      </c>
      <c r="U6">
        <v>40.878349728629587</v>
      </c>
      <c r="V6">
        <v>7.9604564537037028</v>
      </c>
      <c r="W6">
        <v>20.379192006707658</v>
      </c>
      <c r="X6">
        <v>64.790225261004508</v>
      </c>
      <c r="Y6">
        <v>0</v>
      </c>
      <c r="Z6">
        <v>2.8784289599999995</v>
      </c>
      <c r="AA6">
        <v>0</v>
      </c>
      <c r="AB6">
        <v>0</v>
      </c>
      <c r="AC6">
        <v>0</v>
      </c>
      <c r="AD6">
        <v>3.5975779000000001</v>
      </c>
      <c r="AE6">
        <v>6.1989355999999995</v>
      </c>
      <c r="AF6">
        <v>6.1510581000000011</v>
      </c>
      <c r="AG6">
        <v>28.874874600000002</v>
      </c>
      <c r="AH6">
        <v>0</v>
      </c>
      <c r="AI6">
        <v>0</v>
      </c>
      <c r="AJ6">
        <v>0</v>
      </c>
      <c r="AK6">
        <v>22.797696809999998</v>
      </c>
      <c r="AL6">
        <v>8.6689999999999987</v>
      </c>
      <c r="AM6">
        <v>0</v>
      </c>
      <c r="AN6">
        <v>0</v>
      </c>
      <c r="AO6">
        <v>3.0731702400000001</v>
      </c>
      <c r="AP6">
        <v>5.0635367999999996</v>
      </c>
      <c r="AQ6">
        <v>0</v>
      </c>
      <c r="AR6">
        <v>4.8487679999999997</v>
      </c>
      <c r="AS6">
        <v>10.811856671999999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26.043041863030197</v>
      </c>
      <c r="BB6">
        <f t="shared" si="0"/>
        <v>670.29459210415962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213.00451671183379</v>
      </c>
      <c r="L7">
        <v>0</v>
      </c>
      <c r="M7">
        <v>31.883027696425984</v>
      </c>
      <c r="N7">
        <v>51.877512914334908</v>
      </c>
      <c r="O7">
        <v>73.283955187499998</v>
      </c>
      <c r="P7">
        <v>24.818210191082809</v>
      </c>
      <c r="Q7">
        <v>0</v>
      </c>
      <c r="R7">
        <v>9.3053947679324889</v>
      </c>
      <c r="S7">
        <v>12.025992320809246</v>
      </c>
      <c r="T7">
        <v>0</v>
      </c>
      <c r="U7">
        <v>41.718992391224042</v>
      </c>
      <c r="V7">
        <v>7.9604564537037028</v>
      </c>
      <c r="W7">
        <v>20.379192006707658</v>
      </c>
      <c r="X7">
        <v>64.790225261004508</v>
      </c>
      <c r="Y7">
        <v>0</v>
      </c>
      <c r="Z7">
        <v>2.8784289599999995</v>
      </c>
      <c r="AA7">
        <v>0</v>
      </c>
      <c r="AB7">
        <v>0</v>
      </c>
      <c r="AC7">
        <v>0</v>
      </c>
      <c r="AD7">
        <v>3.5975779000000001</v>
      </c>
      <c r="AE7">
        <v>6.1989355999999995</v>
      </c>
      <c r="AF7">
        <v>6.1510581000000011</v>
      </c>
      <c r="AG7">
        <v>28.874874600000002</v>
      </c>
      <c r="AH7">
        <v>0</v>
      </c>
      <c r="AI7">
        <v>0</v>
      </c>
      <c r="AJ7">
        <v>0</v>
      </c>
      <c r="AK7">
        <v>22.797696809999998</v>
      </c>
      <c r="AL7">
        <v>8.6689999999999987</v>
      </c>
      <c r="AM7">
        <v>0</v>
      </c>
      <c r="AN7">
        <v>0</v>
      </c>
      <c r="AO7">
        <v>3.0731702400000001</v>
      </c>
      <c r="AP7">
        <v>5.0635367999999996</v>
      </c>
      <c r="AQ7">
        <v>0</v>
      </c>
      <c r="AR7">
        <v>17.455564800000001</v>
      </c>
      <c r="AS7">
        <v>10.811856671999999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24.93157162132524</v>
      </c>
      <c r="BB7">
        <f t="shared" si="0"/>
        <v>641.68760476323394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213.00451671183379</v>
      </c>
      <c r="L8">
        <v>0</v>
      </c>
      <c r="M8">
        <v>31.883027696425984</v>
      </c>
      <c r="N8">
        <v>51.877512914334908</v>
      </c>
      <c r="O8">
        <v>73.283955187499998</v>
      </c>
      <c r="P8">
        <v>24.818210191082809</v>
      </c>
      <c r="Q8">
        <v>0</v>
      </c>
      <c r="R8">
        <v>9.3053947679324889</v>
      </c>
      <c r="S8">
        <v>12.025992320809246</v>
      </c>
      <c r="T8">
        <v>0</v>
      </c>
      <c r="U8">
        <v>42.378356983844021</v>
      </c>
      <c r="V8">
        <v>7.9604564537037028</v>
      </c>
      <c r="W8">
        <v>20.379192006707658</v>
      </c>
      <c r="X8">
        <v>64.790225261004508</v>
      </c>
      <c r="Y8">
        <v>0</v>
      </c>
      <c r="Z8">
        <v>2.8784289599999995</v>
      </c>
      <c r="AA8">
        <v>0</v>
      </c>
      <c r="AB8">
        <v>0</v>
      </c>
      <c r="AC8">
        <v>0</v>
      </c>
      <c r="AD8">
        <v>3.5975779000000001</v>
      </c>
      <c r="AE8">
        <v>6.1989355999999995</v>
      </c>
      <c r="AF8">
        <v>6.1510581000000011</v>
      </c>
      <c r="AG8">
        <v>28.874874600000002</v>
      </c>
      <c r="AH8">
        <v>0</v>
      </c>
      <c r="AI8">
        <v>0</v>
      </c>
      <c r="AJ8">
        <v>0</v>
      </c>
      <c r="AK8">
        <v>22.797696809999998</v>
      </c>
      <c r="AL8">
        <v>8.6689999999999987</v>
      </c>
      <c r="AM8">
        <v>0</v>
      </c>
      <c r="AN8">
        <v>0</v>
      </c>
      <c r="AO8">
        <v>3.0731702400000001</v>
      </c>
      <c r="AP8">
        <v>5.0635367999999996</v>
      </c>
      <c r="AQ8">
        <v>0</v>
      </c>
      <c r="AR8">
        <v>17.455564800000001</v>
      </c>
      <c r="AS8">
        <v>10.811856671999999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24.956231857089222</v>
      </c>
      <c r="BB8">
        <f t="shared" si="0"/>
        <v>642.32230912008981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213.00451671183379</v>
      </c>
      <c r="L9">
        <v>0</v>
      </c>
      <c r="M9">
        <v>31.883027696425984</v>
      </c>
      <c r="N9">
        <v>51.877512914334908</v>
      </c>
      <c r="O9">
        <v>73.283955187499998</v>
      </c>
      <c r="P9">
        <v>24.818210191082809</v>
      </c>
      <c r="Q9">
        <v>0</v>
      </c>
      <c r="R9">
        <v>9.3053947679324889</v>
      </c>
      <c r="S9">
        <v>12.025992320809246</v>
      </c>
      <c r="T9">
        <v>0</v>
      </c>
      <c r="U9">
        <v>43.382582768744712</v>
      </c>
      <c r="V9">
        <v>7.9604564537037028</v>
      </c>
      <c r="W9">
        <v>20.379192006707658</v>
      </c>
      <c r="X9">
        <v>64.790225261004508</v>
      </c>
      <c r="Y9">
        <v>0</v>
      </c>
      <c r="Z9">
        <v>0</v>
      </c>
      <c r="AA9">
        <v>0</v>
      </c>
      <c r="AB9">
        <v>0</v>
      </c>
      <c r="AC9">
        <v>0</v>
      </c>
      <c r="AD9">
        <v>3.5975779000000001</v>
      </c>
      <c r="AE9">
        <v>6.1989355999999995</v>
      </c>
      <c r="AF9">
        <v>6.1510581000000011</v>
      </c>
      <c r="AG9">
        <v>28.874874600000002</v>
      </c>
      <c r="AH9">
        <v>0</v>
      </c>
      <c r="AI9">
        <v>0</v>
      </c>
      <c r="AJ9">
        <v>0</v>
      </c>
      <c r="AK9">
        <v>22.797696809999998</v>
      </c>
      <c r="AL9">
        <v>8.6689999999999987</v>
      </c>
      <c r="AM9">
        <v>0</v>
      </c>
      <c r="AN9">
        <v>0</v>
      </c>
      <c r="AO9">
        <v>3.0731702400000001</v>
      </c>
      <c r="AP9">
        <v>2.8130760000000001</v>
      </c>
      <c r="AQ9">
        <v>0</v>
      </c>
      <c r="AR9">
        <v>4.8487679999999997</v>
      </c>
      <c r="AS9">
        <v>10.811856671999999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24.330474925444513</v>
      </c>
      <c r="BB9">
        <f t="shared" si="0"/>
        <v>626.21660527663539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213.00451671183379</v>
      </c>
      <c r="L10">
        <v>0</v>
      </c>
      <c r="M10">
        <v>31.883027696425984</v>
      </c>
      <c r="N10">
        <v>51.877512914334908</v>
      </c>
      <c r="O10">
        <v>73.283955187499998</v>
      </c>
      <c r="P10">
        <v>24.818210191082809</v>
      </c>
      <c r="Q10">
        <v>0</v>
      </c>
      <c r="R10">
        <v>9.3053947679324889</v>
      </c>
      <c r="S10">
        <v>12.025992320809246</v>
      </c>
      <c r="T10">
        <v>0</v>
      </c>
      <c r="U10">
        <v>43.382582768744712</v>
      </c>
      <c r="V10">
        <v>7.9680037063557343</v>
      </c>
      <c r="W10">
        <v>20.382298040651403</v>
      </c>
      <c r="X10">
        <v>64.791517496398271</v>
      </c>
      <c r="Y10">
        <v>0</v>
      </c>
      <c r="Z10">
        <v>0</v>
      </c>
      <c r="AA10">
        <v>0</v>
      </c>
      <c r="AB10">
        <v>0</v>
      </c>
      <c r="AC10">
        <v>0</v>
      </c>
      <c r="AD10">
        <v>3.5975779000000001</v>
      </c>
      <c r="AE10">
        <v>0</v>
      </c>
      <c r="AF10">
        <v>6.1510581000000011</v>
      </c>
      <c r="AG10">
        <v>28.874874600000002</v>
      </c>
      <c r="AH10">
        <v>0</v>
      </c>
      <c r="AI10">
        <v>0</v>
      </c>
      <c r="AJ10">
        <v>0</v>
      </c>
      <c r="AK10">
        <v>22.797696809999998</v>
      </c>
      <c r="AL10">
        <v>8.6689999999999987</v>
      </c>
      <c r="AM10">
        <v>0</v>
      </c>
      <c r="AN10">
        <v>0</v>
      </c>
      <c r="AO10">
        <v>3.0731702400000001</v>
      </c>
      <c r="AP10">
        <v>2.8130760000000001</v>
      </c>
      <c r="AQ10">
        <v>0</v>
      </c>
      <c r="AR10">
        <v>4.8487679999999997</v>
      </c>
      <c r="AS10">
        <v>10.811856671999999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24.099082068404506</v>
      </c>
      <c r="BB10">
        <f t="shared" si="0"/>
        <v>620.26100805566477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213.00451671183379</v>
      </c>
      <c r="L11">
        <v>0</v>
      </c>
      <c r="M11">
        <v>31.883027696425984</v>
      </c>
      <c r="N11">
        <v>51.877512914334908</v>
      </c>
      <c r="O11">
        <v>73.283955187499998</v>
      </c>
      <c r="P11">
        <v>24.818210191082809</v>
      </c>
      <c r="Q11">
        <v>0</v>
      </c>
      <c r="R11">
        <v>4.1541260000000007</v>
      </c>
      <c r="S11">
        <v>5.1319341377452874</v>
      </c>
      <c r="T11">
        <v>0</v>
      </c>
      <c r="U11">
        <v>43.382582768744712</v>
      </c>
      <c r="V11">
        <v>0</v>
      </c>
      <c r="W11">
        <v>20.382298040651403</v>
      </c>
      <c r="X11">
        <v>64.791517496398271</v>
      </c>
      <c r="Y11">
        <v>0</v>
      </c>
      <c r="Z11">
        <v>0</v>
      </c>
      <c r="AA11">
        <v>0</v>
      </c>
      <c r="AB11">
        <v>0</v>
      </c>
      <c r="AC11">
        <v>0</v>
      </c>
      <c r="AD11">
        <v>3.5975779000000001</v>
      </c>
      <c r="AE11">
        <v>0</v>
      </c>
      <c r="AF11">
        <v>6.1510581000000011</v>
      </c>
      <c r="AG11">
        <v>28.874874600000002</v>
      </c>
      <c r="AH11">
        <v>0</v>
      </c>
      <c r="AI11">
        <v>0</v>
      </c>
      <c r="AJ11">
        <v>0</v>
      </c>
      <c r="AK11">
        <v>22.797696809999998</v>
      </c>
      <c r="AL11">
        <v>8.6689999999999987</v>
      </c>
      <c r="AM11">
        <v>0</v>
      </c>
      <c r="AN11">
        <v>0</v>
      </c>
      <c r="AO11">
        <v>3.0731702400000001</v>
      </c>
      <c r="AP11">
        <v>2.8130760000000001</v>
      </c>
      <c r="AQ11">
        <v>0</v>
      </c>
      <c r="AR11">
        <v>7.2731519999999996</v>
      </c>
      <c r="AS11">
        <v>7.0897420800000006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23.302048545623098</v>
      </c>
      <c r="BB11">
        <f t="shared" si="0"/>
        <v>599.74698032909407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213.00451671183379</v>
      </c>
      <c r="L12">
        <v>0</v>
      </c>
      <c r="M12">
        <v>31.883027696425984</v>
      </c>
      <c r="N12">
        <v>51.877512914334908</v>
      </c>
      <c r="O12">
        <v>73.283955187499998</v>
      </c>
      <c r="P12">
        <v>24.818210191082809</v>
      </c>
      <c r="Q12">
        <v>0</v>
      </c>
      <c r="R12">
        <v>4.1541260000000007</v>
      </c>
      <c r="S12">
        <v>5.1319341377452874</v>
      </c>
      <c r="T12">
        <v>0</v>
      </c>
      <c r="U12">
        <v>43.382582768744712</v>
      </c>
      <c r="V12">
        <v>0</v>
      </c>
      <c r="W12">
        <v>20.382298040651403</v>
      </c>
      <c r="X12">
        <v>64.791517496398271</v>
      </c>
      <c r="Y12">
        <v>0</v>
      </c>
      <c r="Z12">
        <v>0</v>
      </c>
      <c r="AA12">
        <v>0</v>
      </c>
      <c r="AB12">
        <v>0</v>
      </c>
      <c r="AC12">
        <v>0</v>
      </c>
      <c r="AD12">
        <v>3.5975779000000001</v>
      </c>
      <c r="AE12">
        <v>0</v>
      </c>
      <c r="AF12">
        <v>6.1510581000000011</v>
      </c>
      <c r="AG12">
        <v>28.874874600000002</v>
      </c>
      <c r="AH12">
        <v>0</v>
      </c>
      <c r="AI12">
        <v>0</v>
      </c>
      <c r="AJ12">
        <v>0</v>
      </c>
      <c r="AK12">
        <v>22.797696809999998</v>
      </c>
      <c r="AL12">
        <v>8.6689999999999987</v>
      </c>
      <c r="AM12">
        <v>0</v>
      </c>
      <c r="AN12">
        <v>0</v>
      </c>
      <c r="AO12">
        <v>3.0731702400000001</v>
      </c>
      <c r="AP12">
        <v>2.8130760000000001</v>
      </c>
      <c r="AQ12">
        <v>0</v>
      </c>
      <c r="AR12">
        <v>7.2731519999999996</v>
      </c>
      <c r="AS12">
        <v>7.0897420800000006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23.302048545623098</v>
      </c>
      <c r="BB12">
        <f t="shared" si="0"/>
        <v>599.74698032909407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213.00451671183379</v>
      </c>
      <c r="L13">
        <v>0</v>
      </c>
      <c r="M13">
        <v>31.883027696425984</v>
      </c>
      <c r="N13">
        <v>51.877512914334908</v>
      </c>
      <c r="O13">
        <v>73.283955187499998</v>
      </c>
      <c r="P13">
        <v>24.818210191082809</v>
      </c>
      <c r="Q13">
        <v>0</v>
      </c>
      <c r="R13">
        <v>4.1541260000000007</v>
      </c>
      <c r="S13">
        <v>5.1319341377452874</v>
      </c>
      <c r="T13">
        <v>0</v>
      </c>
      <c r="U13">
        <v>45.886500000000005</v>
      </c>
      <c r="V13">
        <v>0</v>
      </c>
      <c r="W13">
        <v>20.382362547348681</v>
      </c>
      <c r="X13">
        <v>64.790960388945749</v>
      </c>
      <c r="Y13">
        <v>0</v>
      </c>
      <c r="Z13">
        <v>0</v>
      </c>
      <c r="AA13">
        <v>0</v>
      </c>
      <c r="AB13">
        <v>0</v>
      </c>
      <c r="AC13">
        <v>0</v>
      </c>
      <c r="AD13">
        <v>3.5975779000000001</v>
      </c>
      <c r="AE13">
        <v>0</v>
      </c>
      <c r="AF13">
        <v>6.1510581000000011</v>
      </c>
      <c r="AG13">
        <v>28.874874600000002</v>
      </c>
      <c r="AH13">
        <v>0</v>
      </c>
      <c r="AI13">
        <v>0</v>
      </c>
      <c r="AJ13">
        <v>0</v>
      </c>
      <c r="AK13">
        <v>22.797696809999998</v>
      </c>
      <c r="AL13">
        <v>8.6689999999999987</v>
      </c>
      <c r="AM13">
        <v>0</v>
      </c>
      <c r="AN13">
        <v>0</v>
      </c>
      <c r="AO13">
        <v>3.0731702400000001</v>
      </c>
      <c r="AP13">
        <v>2.8130760000000001</v>
      </c>
      <c r="AQ13">
        <v>0</v>
      </c>
      <c r="AR13">
        <v>4.8487679999999997</v>
      </c>
      <c r="AS13">
        <v>7.0897420800000006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23.305066761973485</v>
      </c>
      <c r="BB13">
        <f t="shared" si="0"/>
        <v>599.82300274324371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213.00451671183379</v>
      </c>
      <c r="L14">
        <v>0</v>
      </c>
      <c r="M14">
        <v>31.883027696425984</v>
      </c>
      <c r="N14">
        <v>51.877512914334908</v>
      </c>
      <c r="O14">
        <v>73.283955187499998</v>
      </c>
      <c r="P14">
        <v>24.818210191082809</v>
      </c>
      <c r="Q14">
        <v>0</v>
      </c>
      <c r="R14">
        <v>4.1541260000000007</v>
      </c>
      <c r="S14">
        <v>5.1319341377452874</v>
      </c>
      <c r="T14">
        <v>0</v>
      </c>
      <c r="U14">
        <v>47.558695200498647</v>
      </c>
      <c r="V14">
        <v>0</v>
      </c>
      <c r="W14">
        <v>20.382362547348681</v>
      </c>
      <c r="X14">
        <v>64.790960388945749</v>
      </c>
      <c r="Y14">
        <v>0</v>
      </c>
      <c r="Z14">
        <v>0</v>
      </c>
      <c r="AA14">
        <v>0</v>
      </c>
      <c r="AB14">
        <v>0</v>
      </c>
      <c r="AC14">
        <v>0</v>
      </c>
      <c r="AD14">
        <v>3.5975779000000001</v>
      </c>
      <c r="AE14">
        <v>0</v>
      </c>
      <c r="AF14">
        <v>6.1510581000000011</v>
      </c>
      <c r="AG14">
        <v>28.874874600000002</v>
      </c>
      <c r="AH14">
        <v>0</v>
      </c>
      <c r="AI14">
        <v>0</v>
      </c>
      <c r="AJ14">
        <v>0</v>
      </c>
      <c r="AK14">
        <v>22.797696809999998</v>
      </c>
      <c r="AL14">
        <v>8.6689999999999987</v>
      </c>
      <c r="AM14">
        <v>0</v>
      </c>
      <c r="AN14">
        <v>0</v>
      </c>
      <c r="AO14">
        <v>3.0731702400000001</v>
      </c>
      <c r="AP14">
        <v>2.8130760000000001</v>
      </c>
      <c r="AQ14">
        <v>0</v>
      </c>
      <c r="AR14">
        <v>4.8487679999999997</v>
      </c>
      <c r="AS14">
        <v>7.0897420800000006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23.36760686247213</v>
      </c>
      <c r="BB14">
        <f t="shared" si="0"/>
        <v>601.43265784324365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213.00451671183379</v>
      </c>
      <c r="L15">
        <v>0</v>
      </c>
      <c r="M15">
        <v>31.883027696425984</v>
      </c>
      <c r="N15">
        <v>51.877512914334908</v>
      </c>
      <c r="O15">
        <v>73.283955187499998</v>
      </c>
      <c r="P15">
        <v>24.818210191082809</v>
      </c>
      <c r="Q15">
        <v>0</v>
      </c>
      <c r="R15">
        <v>4.1541260000000007</v>
      </c>
      <c r="S15">
        <v>5.1319341377452874</v>
      </c>
      <c r="T15">
        <v>0</v>
      </c>
      <c r="U15">
        <v>48.554634448181766</v>
      </c>
      <c r="V15">
        <v>0</v>
      </c>
      <c r="W15">
        <v>20.382362547348681</v>
      </c>
      <c r="X15">
        <v>64.790960388945749</v>
      </c>
      <c r="Y15">
        <v>0</v>
      </c>
      <c r="Z15">
        <v>0</v>
      </c>
      <c r="AA15">
        <v>0</v>
      </c>
      <c r="AB15">
        <v>0</v>
      </c>
      <c r="AC15">
        <v>0</v>
      </c>
      <c r="AD15">
        <v>3.5975779000000001</v>
      </c>
      <c r="AE15">
        <v>0</v>
      </c>
      <c r="AF15">
        <v>6.1510581000000011</v>
      </c>
      <c r="AG15">
        <v>28.874874600000002</v>
      </c>
      <c r="AH15">
        <v>0</v>
      </c>
      <c r="AI15">
        <v>0</v>
      </c>
      <c r="AJ15">
        <v>0</v>
      </c>
      <c r="AK15">
        <v>22.797696809999998</v>
      </c>
      <c r="AL15">
        <v>8.6689999999999987</v>
      </c>
      <c r="AM15">
        <v>0</v>
      </c>
      <c r="AN15">
        <v>0</v>
      </c>
      <c r="AO15">
        <v>3.0731702400000001</v>
      </c>
      <c r="AP15">
        <v>2.8130760000000001</v>
      </c>
      <c r="AQ15">
        <v>0</v>
      </c>
      <c r="AR15">
        <v>17.455564800000001</v>
      </c>
      <c r="AS15">
        <v>7.0897420800000006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23.876349366335489</v>
      </c>
      <c r="BB15">
        <f t="shared" si="0"/>
        <v>614.52665138706357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213.00451671183379</v>
      </c>
      <c r="L16">
        <v>0</v>
      </c>
      <c r="M16">
        <v>31.883027696425984</v>
      </c>
      <c r="N16">
        <v>51.877512914334908</v>
      </c>
      <c r="O16">
        <v>73.283955187499998</v>
      </c>
      <c r="P16">
        <v>24.818210191082809</v>
      </c>
      <c r="Q16">
        <v>0</v>
      </c>
      <c r="R16">
        <v>4.1541260000000007</v>
      </c>
      <c r="S16">
        <v>5.1319341377452874</v>
      </c>
      <c r="T16">
        <v>0</v>
      </c>
      <c r="U16">
        <v>49.386429574169391</v>
      </c>
      <c r="V16">
        <v>0</v>
      </c>
      <c r="W16">
        <v>20.382362547348681</v>
      </c>
      <c r="X16">
        <v>64.790960388945749</v>
      </c>
      <c r="Y16">
        <v>0</v>
      </c>
      <c r="Z16">
        <v>0</v>
      </c>
      <c r="AA16">
        <v>0</v>
      </c>
      <c r="AB16">
        <v>0</v>
      </c>
      <c r="AC16">
        <v>0</v>
      </c>
      <c r="AD16">
        <v>3.5975779000000001</v>
      </c>
      <c r="AE16">
        <v>0</v>
      </c>
      <c r="AF16">
        <v>6.1510581000000011</v>
      </c>
      <c r="AG16">
        <v>28.874874600000002</v>
      </c>
      <c r="AH16">
        <v>0</v>
      </c>
      <c r="AI16">
        <v>0</v>
      </c>
      <c r="AJ16">
        <v>0</v>
      </c>
      <c r="AK16">
        <v>22.797696809999998</v>
      </c>
      <c r="AL16">
        <v>8.6689999999999987</v>
      </c>
      <c r="AM16">
        <v>0</v>
      </c>
      <c r="AN16">
        <v>0</v>
      </c>
      <c r="AO16">
        <v>3.0731702400000001</v>
      </c>
      <c r="AP16">
        <v>2.8130760000000001</v>
      </c>
      <c r="AQ16">
        <v>0</v>
      </c>
      <c r="AR16">
        <v>17.455564800000001</v>
      </c>
      <c r="AS16">
        <v>7.0897420800000006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23.907458504047419</v>
      </c>
      <c r="BB16">
        <f t="shared" si="0"/>
        <v>615.3273373753392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213.00451671183379</v>
      </c>
      <c r="L17">
        <v>0</v>
      </c>
      <c r="M17">
        <v>31.883027696425984</v>
      </c>
      <c r="N17">
        <v>51.877512914334908</v>
      </c>
      <c r="O17">
        <v>73.283955187499998</v>
      </c>
      <c r="P17">
        <v>24.818210191082809</v>
      </c>
      <c r="Q17">
        <v>0</v>
      </c>
      <c r="R17">
        <v>4.1541260000000007</v>
      </c>
      <c r="S17">
        <v>5.1319341377452874</v>
      </c>
      <c r="T17">
        <v>0</v>
      </c>
      <c r="U17">
        <v>50.227072276589873</v>
      </c>
      <c r="V17">
        <v>0</v>
      </c>
      <c r="W17">
        <v>20.382362547348681</v>
      </c>
      <c r="X17">
        <v>64.790960388945749</v>
      </c>
      <c r="Y17">
        <v>0</v>
      </c>
      <c r="Z17">
        <v>0</v>
      </c>
      <c r="AA17">
        <v>0</v>
      </c>
      <c r="AB17">
        <v>0</v>
      </c>
      <c r="AC17">
        <v>0</v>
      </c>
      <c r="AD17">
        <v>3.5975779000000001</v>
      </c>
      <c r="AE17">
        <v>0</v>
      </c>
      <c r="AF17">
        <v>6.1510581000000011</v>
      </c>
      <c r="AG17">
        <v>28.874874600000002</v>
      </c>
      <c r="AH17">
        <v>0</v>
      </c>
      <c r="AI17">
        <v>0</v>
      </c>
      <c r="AJ17">
        <v>0</v>
      </c>
      <c r="AK17">
        <v>22.797696809999998</v>
      </c>
      <c r="AL17">
        <v>8.6689999999999987</v>
      </c>
      <c r="AM17">
        <v>0</v>
      </c>
      <c r="AN17">
        <v>0</v>
      </c>
      <c r="AO17">
        <v>3.0731702400000001</v>
      </c>
      <c r="AP17">
        <v>2.8130760000000001</v>
      </c>
      <c r="AQ17">
        <v>0</v>
      </c>
      <c r="AR17">
        <v>4.8487679999999997</v>
      </c>
      <c r="AS17">
        <v>10.811856671999999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23.606611240317953</v>
      </c>
      <c r="BB17">
        <f t="shared" si="0"/>
        <v>607.58414513348907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213.00451671183379</v>
      </c>
      <c r="L18">
        <v>0</v>
      </c>
      <c r="M18">
        <v>31.883027696425984</v>
      </c>
      <c r="N18">
        <v>51.877512914334908</v>
      </c>
      <c r="O18">
        <v>73.283955187499998</v>
      </c>
      <c r="P18">
        <v>24.818210191082809</v>
      </c>
      <c r="Q18">
        <v>0</v>
      </c>
      <c r="R18">
        <v>4.1541260000000007</v>
      </c>
      <c r="S18">
        <v>5.1319341377452874</v>
      </c>
      <c r="T18">
        <v>0</v>
      </c>
      <c r="U18">
        <v>51.05886746333514</v>
      </c>
      <c r="V18">
        <v>0</v>
      </c>
      <c r="W18">
        <v>20.382362547348681</v>
      </c>
      <c r="X18">
        <v>64.790960388945749</v>
      </c>
      <c r="Y18">
        <v>0</v>
      </c>
      <c r="Z18">
        <v>0</v>
      </c>
      <c r="AA18">
        <v>0</v>
      </c>
      <c r="AB18">
        <v>0</v>
      </c>
      <c r="AC18">
        <v>0</v>
      </c>
      <c r="AD18">
        <v>3.5975779000000001</v>
      </c>
      <c r="AE18">
        <v>0</v>
      </c>
      <c r="AF18">
        <v>6.1510581000000011</v>
      </c>
      <c r="AG18">
        <v>28.874874600000002</v>
      </c>
      <c r="AH18">
        <v>0</v>
      </c>
      <c r="AI18">
        <v>0</v>
      </c>
      <c r="AJ18">
        <v>0</v>
      </c>
      <c r="AK18">
        <v>22.797696809999998</v>
      </c>
      <c r="AL18">
        <v>8.6689999999999987</v>
      </c>
      <c r="AM18">
        <v>0</v>
      </c>
      <c r="AN18">
        <v>0</v>
      </c>
      <c r="AO18">
        <v>3.0731702400000001</v>
      </c>
      <c r="AP18">
        <v>2.8130760000000001</v>
      </c>
      <c r="AQ18">
        <v>0</v>
      </c>
      <c r="AR18">
        <v>4.8487679999999997</v>
      </c>
      <c r="AS18">
        <v>10.811856671999999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23.637720380302206</v>
      </c>
      <c r="BB18">
        <f t="shared" si="0"/>
        <v>608.38483118025022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213.00451671183379</v>
      </c>
      <c r="L19">
        <v>0</v>
      </c>
      <c r="M19">
        <v>31.883027696425984</v>
      </c>
      <c r="N19">
        <v>51.877512914334908</v>
      </c>
      <c r="O19">
        <v>73.283955187499998</v>
      </c>
      <c r="P19">
        <v>24.818210191082809</v>
      </c>
      <c r="Q19">
        <v>0</v>
      </c>
      <c r="R19">
        <v>4.1541260000000007</v>
      </c>
      <c r="S19">
        <v>5.1319341377452874</v>
      </c>
      <c r="T19">
        <v>0</v>
      </c>
      <c r="U19">
        <v>51.756175901101514</v>
      </c>
      <c r="V19">
        <v>0</v>
      </c>
      <c r="W19">
        <v>20.382362547348681</v>
      </c>
      <c r="X19">
        <v>64.790960388945749</v>
      </c>
      <c r="Y19">
        <v>0</v>
      </c>
      <c r="Z19">
        <v>0</v>
      </c>
      <c r="AA19">
        <v>0</v>
      </c>
      <c r="AB19">
        <v>0</v>
      </c>
      <c r="AC19">
        <v>0</v>
      </c>
      <c r="AD19">
        <v>3.5975779000000001</v>
      </c>
      <c r="AE19">
        <v>0</v>
      </c>
      <c r="AF19">
        <v>6.1510581000000011</v>
      </c>
      <c r="AG19">
        <v>28.874874600000002</v>
      </c>
      <c r="AH19">
        <v>0</v>
      </c>
      <c r="AI19">
        <v>0</v>
      </c>
      <c r="AJ19">
        <v>0</v>
      </c>
      <c r="AK19">
        <v>22.797696809999998</v>
      </c>
      <c r="AL19">
        <v>8.6689999999999987</v>
      </c>
      <c r="AM19">
        <v>0</v>
      </c>
      <c r="AN19">
        <v>0</v>
      </c>
      <c r="AO19">
        <v>3.0731702400000001</v>
      </c>
      <c r="AP19">
        <v>2.8130760000000001</v>
      </c>
      <c r="AQ19">
        <v>0</v>
      </c>
      <c r="AR19">
        <v>4.8487679999999997</v>
      </c>
      <c r="AS19">
        <v>10.811856671999999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23.663799715874688</v>
      </c>
      <c r="BB19">
        <f t="shared" si="0"/>
        <v>609.05606028244404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213.00451671183379</v>
      </c>
      <c r="L20">
        <v>0</v>
      </c>
      <c r="M20">
        <v>31.883027696425984</v>
      </c>
      <c r="N20">
        <v>51.877512914334908</v>
      </c>
      <c r="O20">
        <v>73.283955187499998</v>
      </c>
      <c r="P20">
        <v>24.818210191082809</v>
      </c>
      <c r="Q20">
        <v>0</v>
      </c>
      <c r="R20">
        <v>4.1541260000000007</v>
      </c>
      <c r="S20">
        <v>5.1319341377452874</v>
      </c>
      <c r="T20">
        <v>0</v>
      </c>
      <c r="U20">
        <v>51.756175901101514</v>
      </c>
      <c r="V20">
        <v>0</v>
      </c>
      <c r="W20">
        <v>20.382362547348681</v>
      </c>
      <c r="X20">
        <v>64.790960388945749</v>
      </c>
      <c r="Y20">
        <v>0</v>
      </c>
      <c r="Z20">
        <v>0</v>
      </c>
      <c r="AA20">
        <v>0</v>
      </c>
      <c r="AB20">
        <v>0</v>
      </c>
      <c r="AC20">
        <v>0</v>
      </c>
      <c r="AD20">
        <v>3.5975779000000001</v>
      </c>
      <c r="AE20">
        <v>0</v>
      </c>
      <c r="AF20">
        <v>6.1510581000000011</v>
      </c>
      <c r="AG20">
        <v>28.874874600000002</v>
      </c>
      <c r="AH20">
        <v>0</v>
      </c>
      <c r="AI20">
        <v>0</v>
      </c>
      <c r="AJ20">
        <v>0</v>
      </c>
      <c r="AK20">
        <v>22.797696809999998</v>
      </c>
      <c r="AL20">
        <v>8.6689999999999987</v>
      </c>
      <c r="AM20">
        <v>0</v>
      </c>
      <c r="AN20">
        <v>0</v>
      </c>
      <c r="AO20">
        <v>3.0731702400000001</v>
      </c>
      <c r="AP20">
        <v>2.8130760000000001</v>
      </c>
      <c r="AQ20">
        <v>0</v>
      </c>
      <c r="AR20">
        <v>4.8487679999999997</v>
      </c>
      <c r="AS20">
        <v>10.811856671999999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23.663799715874688</v>
      </c>
      <c r="BB20">
        <f t="shared" si="0"/>
        <v>609.05606028244404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213.00451671183379</v>
      </c>
      <c r="L21">
        <v>0</v>
      </c>
      <c r="M21">
        <v>31.883027696425984</v>
      </c>
      <c r="N21">
        <v>51.877512914334908</v>
      </c>
      <c r="O21">
        <v>73.283955187499998</v>
      </c>
      <c r="P21">
        <v>24.818210191082809</v>
      </c>
      <c r="Q21">
        <v>0</v>
      </c>
      <c r="R21">
        <v>4.1541260000000007</v>
      </c>
      <c r="S21">
        <v>5.1319341377452874</v>
      </c>
      <c r="T21">
        <v>0</v>
      </c>
      <c r="U21">
        <v>51.756175901101514</v>
      </c>
      <c r="V21">
        <v>0</v>
      </c>
      <c r="W21">
        <v>20.379192006707658</v>
      </c>
      <c r="X21">
        <v>63.918458570570557</v>
      </c>
      <c r="Y21">
        <v>0</v>
      </c>
      <c r="Z21">
        <v>0</v>
      </c>
      <c r="AA21">
        <v>0</v>
      </c>
      <c r="AB21">
        <v>0</v>
      </c>
      <c r="AC21">
        <v>0</v>
      </c>
      <c r="AD21">
        <v>3.5975779000000001</v>
      </c>
      <c r="AE21">
        <v>0</v>
      </c>
      <c r="AF21">
        <v>6.1510581000000011</v>
      </c>
      <c r="AG21">
        <v>28.874874600000002</v>
      </c>
      <c r="AH21">
        <v>0</v>
      </c>
      <c r="AI21">
        <v>0</v>
      </c>
      <c r="AJ21">
        <v>0</v>
      </c>
      <c r="AK21">
        <v>22.797696809999998</v>
      </c>
      <c r="AL21">
        <v>8.6689999999999987</v>
      </c>
      <c r="AM21">
        <v>0</v>
      </c>
      <c r="AN21">
        <v>0</v>
      </c>
      <c r="AO21">
        <v>3.0731702400000001</v>
      </c>
      <c r="AP21">
        <v>2.8130760000000001</v>
      </c>
      <c r="AQ21">
        <v>0</v>
      </c>
      <c r="AR21">
        <v>7.2731519999999996</v>
      </c>
      <c r="AS21">
        <v>7.0897420800000006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23.582452195351106</v>
      </c>
      <c r="BB21">
        <f t="shared" si="0"/>
        <v>606.96400485195136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213.00451671183379</v>
      </c>
      <c r="L22">
        <v>0</v>
      </c>
      <c r="M22">
        <v>31.883027696425984</v>
      </c>
      <c r="N22">
        <v>51.877512914334908</v>
      </c>
      <c r="O22">
        <v>73.283955187499998</v>
      </c>
      <c r="P22">
        <v>24.818210191082809</v>
      </c>
      <c r="Q22">
        <v>0</v>
      </c>
      <c r="R22">
        <v>4.1541260000000007</v>
      </c>
      <c r="S22">
        <v>5.1319341377452874</v>
      </c>
      <c r="T22">
        <v>0</v>
      </c>
      <c r="U22">
        <v>51.756175901101514</v>
      </c>
      <c r="V22">
        <v>0</v>
      </c>
      <c r="W22">
        <v>20.37488696508505</v>
      </c>
      <c r="X22">
        <v>64.790225261004508</v>
      </c>
      <c r="Y22">
        <v>0</v>
      </c>
      <c r="Z22">
        <v>0</v>
      </c>
      <c r="AA22">
        <v>0</v>
      </c>
      <c r="AB22">
        <v>0</v>
      </c>
      <c r="AC22">
        <v>0</v>
      </c>
      <c r="AD22">
        <v>3.5975779000000001</v>
      </c>
      <c r="AE22">
        <v>0</v>
      </c>
      <c r="AF22">
        <v>6.1510581000000011</v>
      </c>
      <c r="AG22">
        <v>28.874874600000002</v>
      </c>
      <c r="AH22">
        <v>4.1590670000000003</v>
      </c>
      <c r="AI22">
        <v>0</v>
      </c>
      <c r="AJ22">
        <v>0</v>
      </c>
      <c r="AK22">
        <v>22.797696809999998</v>
      </c>
      <c r="AL22">
        <v>8.6689999999999987</v>
      </c>
      <c r="AM22">
        <v>0</v>
      </c>
      <c r="AN22">
        <v>0</v>
      </c>
      <c r="AO22">
        <v>3.0731702400000001</v>
      </c>
      <c r="AP22">
        <v>2.8130760000000001</v>
      </c>
      <c r="AQ22">
        <v>0</v>
      </c>
      <c r="AR22">
        <v>7.2731519999999996</v>
      </c>
      <c r="AS22">
        <v>7.0897420800000006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23.770444725627808</v>
      </c>
      <c r="BB22">
        <f t="shared" si="0"/>
        <v>611.80254097048612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213.00451671183379</v>
      </c>
      <c r="L23">
        <v>0</v>
      </c>
      <c r="M23">
        <v>31.883027696425984</v>
      </c>
      <c r="N23">
        <v>51.877512914334908</v>
      </c>
      <c r="O23">
        <v>73.283955187499998</v>
      </c>
      <c r="P23">
        <v>24.818210191082809</v>
      </c>
      <c r="Q23">
        <v>0</v>
      </c>
      <c r="R23">
        <v>4.1541120797011217</v>
      </c>
      <c r="S23">
        <v>4.1537343412526999</v>
      </c>
      <c r="T23">
        <v>0</v>
      </c>
      <c r="U23">
        <v>51.756175901101514</v>
      </c>
      <c r="V23">
        <v>3.4136728925029345E-4</v>
      </c>
      <c r="W23">
        <v>20.37488696508505</v>
      </c>
      <c r="X23">
        <v>64.790225261004508</v>
      </c>
      <c r="Y23">
        <v>0</v>
      </c>
      <c r="Z23">
        <v>0</v>
      </c>
      <c r="AA23">
        <v>0</v>
      </c>
      <c r="AB23">
        <v>0</v>
      </c>
      <c r="AC23">
        <v>0</v>
      </c>
      <c r="AD23">
        <v>3.5975779000000001</v>
      </c>
      <c r="AE23">
        <v>0</v>
      </c>
      <c r="AF23">
        <v>6.1510581000000011</v>
      </c>
      <c r="AG23">
        <v>28.874874600000002</v>
      </c>
      <c r="AH23">
        <v>8.3181340000000006</v>
      </c>
      <c r="AI23">
        <v>0</v>
      </c>
      <c r="AJ23">
        <v>0</v>
      </c>
      <c r="AK23">
        <v>22.797696809999998</v>
      </c>
      <c r="AL23">
        <v>8.6689999999999987</v>
      </c>
      <c r="AM23">
        <v>0</v>
      </c>
      <c r="AN23">
        <v>0</v>
      </c>
      <c r="AO23">
        <v>3.0731702400000001</v>
      </c>
      <c r="AP23">
        <v>2.8130760000000001</v>
      </c>
      <c r="AQ23">
        <v>0</v>
      </c>
      <c r="AR23">
        <v>7.2731519999999996</v>
      </c>
      <c r="AS23">
        <v>7.0897420800000006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23.889421406279578</v>
      </c>
      <c r="BB23">
        <f t="shared" si="0"/>
        <v>614.86475894033208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213.00451671183379</v>
      </c>
      <c r="L24">
        <v>0</v>
      </c>
      <c r="M24">
        <v>31.883027696425984</v>
      </c>
      <c r="N24">
        <v>51.877512914334908</v>
      </c>
      <c r="O24">
        <v>73.283955187499998</v>
      </c>
      <c r="P24">
        <v>24.818210191082809</v>
      </c>
      <c r="Q24">
        <v>0</v>
      </c>
      <c r="R24">
        <v>4.157652520032161</v>
      </c>
      <c r="S24">
        <v>4.1545098976109216</v>
      </c>
      <c r="T24">
        <v>0</v>
      </c>
      <c r="U24">
        <v>51.756175901101514</v>
      </c>
      <c r="V24">
        <v>3.4136728925029345E-4</v>
      </c>
      <c r="W24">
        <v>20.37488696508505</v>
      </c>
      <c r="X24">
        <v>64.790225261004508</v>
      </c>
      <c r="Y24">
        <v>0</v>
      </c>
      <c r="Z24">
        <v>0</v>
      </c>
      <c r="AA24">
        <v>0</v>
      </c>
      <c r="AB24">
        <v>0</v>
      </c>
      <c r="AC24">
        <v>0</v>
      </c>
      <c r="AD24">
        <v>3.5975779000000001</v>
      </c>
      <c r="AE24">
        <v>6.7624751999999999</v>
      </c>
      <c r="AF24">
        <v>6.1510581000000011</v>
      </c>
      <c r="AG24">
        <v>28.874874600000002</v>
      </c>
      <c r="AH24">
        <v>16.636268000000001</v>
      </c>
      <c r="AI24">
        <v>0</v>
      </c>
      <c r="AJ24">
        <v>0</v>
      </c>
      <c r="AK24">
        <v>22.797696809999998</v>
      </c>
      <c r="AL24">
        <v>8.6689999999999987</v>
      </c>
      <c r="AM24">
        <v>0</v>
      </c>
      <c r="AN24">
        <v>0</v>
      </c>
      <c r="AO24">
        <v>3.0731702400000001</v>
      </c>
      <c r="AP24">
        <v>2.8130760000000001</v>
      </c>
      <c r="AQ24">
        <v>10.785748999999999</v>
      </c>
      <c r="AR24">
        <v>7.2731519999999996</v>
      </c>
      <c r="AS24">
        <v>7.0897420800000006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24.856984662298167</v>
      </c>
      <c r="BB24">
        <f t="shared" si="0"/>
        <v>639.76786988100275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213.00451671183379</v>
      </c>
      <c r="L25">
        <v>0</v>
      </c>
      <c r="M25">
        <v>31.883027696425984</v>
      </c>
      <c r="N25">
        <v>51.877512914334908</v>
      </c>
      <c r="O25">
        <v>73.283955187499998</v>
      </c>
      <c r="P25">
        <v>24.818210191082809</v>
      </c>
      <c r="Q25">
        <v>0</v>
      </c>
      <c r="R25">
        <v>9.3081235153319266</v>
      </c>
      <c r="S25">
        <v>11.580098579545455</v>
      </c>
      <c r="T25">
        <v>0</v>
      </c>
      <c r="U25">
        <v>51.756175901101514</v>
      </c>
      <c r="V25">
        <v>7.9604564537037028</v>
      </c>
      <c r="W25">
        <v>20.37488696508505</v>
      </c>
      <c r="X25">
        <v>64.790225261004508</v>
      </c>
      <c r="Y25">
        <v>0</v>
      </c>
      <c r="Z25">
        <v>2.8784289599999995</v>
      </c>
      <c r="AA25">
        <v>0</v>
      </c>
      <c r="AB25">
        <v>0</v>
      </c>
      <c r="AC25">
        <v>4.2505959439999996</v>
      </c>
      <c r="AD25">
        <v>3.5975779000000001</v>
      </c>
      <c r="AE25">
        <v>13.524950400000002</v>
      </c>
      <c r="AF25">
        <v>6.1510581000000011</v>
      </c>
      <c r="AG25">
        <v>28.874874600000002</v>
      </c>
      <c r="AH25">
        <v>29.113468999999998</v>
      </c>
      <c r="AI25">
        <v>0</v>
      </c>
      <c r="AJ25">
        <v>0</v>
      </c>
      <c r="AK25">
        <v>22.797696809999998</v>
      </c>
      <c r="AL25">
        <v>17.337999999999997</v>
      </c>
      <c r="AM25">
        <v>0</v>
      </c>
      <c r="AN25">
        <v>0</v>
      </c>
      <c r="AO25">
        <v>2.6857958400000004</v>
      </c>
      <c r="AP25">
        <v>2.8130760000000001</v>
      </c>
      <c r="AQ25">
        <v>21.571497999999998</v>
      </c>
      <c r="AR25">
        <v>7.2731519999999996</v>
      </c>
      <c r="AS25">
        <v>7.0897420800000006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27.324346481234475</v>
      </c>
      <c r="BB25">
        <f t="shared" si="0"/>
        <v>703.27275852971513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213.00451671183379</v>
      </c>
      <c r="L26">
        <v>0</v>
      </c>
      <c r="M26">
        <v>31.883027696425984</v>
      </c>
      <c r="N26">
        <v>51.877512914334908</v>
      </c>
      <c r="O26">
        <v>73.283955187499998</v>
      </c>
      <c r="P26">
        <v>24.818210191082809</v>
      </c>
      <c r="Q26">
        <v>0</v>
      </c>
      <c r="R26">
        <v>9.3079027450980405</v>
      </c>
      <c r="S26">
        <v>11.578001968503939</v>
      </c>
      <c r="T26">
        <v>0</v>
      </c>
      <c r="U26">
        <v>51.756175901101514</v>
      </c>
      <c r="V26">
        <v>7.9643023342873498</v>
      </c>
      <c r="W26">
        <v>20.37488696508505</v>
      </c>
      <c r="X26">
        <v>64.790225261004508</v>
      </c>
      <c r="Y26">
        <v>0</v>
      </c>
      <c r="Z26">
        <v>2.8784289599999995</v>
      </c>
      <c r="AA26">
        <v>0</v>
      </c>
      <c r="AB26">
        <v>5.7369297999999986</v>
      </c>
      <c r="AC26">
        <v>4.2505959439999996</v>
      </c>
      <c r="AD26">
        <v>3.5975779000000001</v>
      </c>
      <c r="AE26">
        <v>18.08962116</v>
      </c>
      <c r="AF26">
        <v>6.1510581000000011</v>
      </c>
      <c r="AG26">
        <v>28.874874600000002</v>
      </c>
      <c r="AH26">
        <v>37.431602999999996</v>
      </c>
      <c r="AI26">
        <v>0</v>
      </c>
      <c r="AJ26">
        <v>0</v>
      </c>
      <c r="AK26">
        <v>22.797696809999998</v>
      </c>
      <c r="AL26">
        <v>52.013999999999989</v>
      </c>
      <c r="AM26">
        <v>2.2831723199999998</v>
      </c>
      <c r="AN26">
        <v>0</v>
      </c>
      <c r="AO26">
        <v>2.6857958400000004</v>
      </c>
      <c r="AP26">
        <v>2.8130760000000001</v>
      </c>
      <c r="AQ26">
        <v>21.571497999999998</v>
      </c>
      <c r="AR26">
        <v>7.2731519999999996</v>
      </c>
      <c r="AS26">
        <v>7.0897420800000006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29.403054653081551</v>
      </c>
      <c r="BB26">
        <f t="shared" si="0"/>
        <v>756.77448573717629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256.170787344507</v>
      </c>
      <c r="L27">
        <v>0</v>
      </c>
      <c r="M27">
        <v>31.883027696425984</v>
      </c>
      <c r="N27">
        <v>51.877512914334908</v>
      </c>
      <c r="O27">
        <v>73.283955187499998</v>
      </c>
      <c r="P27">
        <v>24.818210191082809</v>
      </c>
      <c r="Q27">
        <v>0</v>
      </c>
      <c r="R27">
        <v>9.3079027450980405</v>
      </c>
      <c r="S27">
        <v>11.578001968503939</v>
      </c>
      <c r="T27">
        <v>0</v>
      </c>
      <c r="U27">
        <v>51.756175901101514</v>
      </c>
      <c r="V27">
        <v>5.5956293778501616</v>
      </c>
      <c r="W27">
        <v>20.37488696508505</v>
      </c>
      <c r="X27">
        <v>64.790225261004508</v>
      </c>
      <c r="Y27">
        <v>0</v>
      </c>
      <c r="Z27">
        <v>5.756857919999999</v>
      </c>
      <c r="AA27">
        <v>6.170478912000001</v>
      </c>
      <c r="AB27">
        <v>17.351285640000004</v>
      </c>
      <c r="AC27">
        <v>12.764651820899999</v>
      </c>
      <c r="AD27">
        <v>8.0075120999999996</v>
      </c>
      <c r="AE27">
        <v>21.696274600000002</v>
      </c>
      <c r="AF27">
        <v>6.1510581000000011</v>
      </c>
      <c r="AG27">
        <v>28.874874600000002</v>
      </c>
      <c r="AH27">
        <v>47.8292705</v>
      </c>
      <c r="AI27">
        <v>1.1182345999999999</v>
      </c>
      <c r="AJ27">
        <v>0</v>
      </c>
      <c r="AK27">
        <v>22.797696809999998</v>
      </c>
      <c r="AL27">
        <v>52.013999999999989</v>
      </c>
      <c r="AM27">
        <v>4.5663446399999996</v>
      </c>
      <c r="AN27">
        <v>0</v>
      </c>
      <c r="AO27">
        <v>2.6857958400000004</v>
      </c>
      <c r="AP27">
        <v>2.8130760000000001</v>
      </c>
      <c r="AQ27">
        <v>32.357247000000001</v>
      </c>
      <c r="AR27">
        <v>7.2731519999999996</v>
      </c>
      <c r="AS27">
        <v>6.9715797120000005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33.234989862146662</v>
      </c>
      <c r="BB27">
        <f t="shared" si="0"/>
        <v>855.40071648524736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256.170787344507</v>
      </c>
      <c r="L28">
        <v>0</v>
      </c>
      <c r="M28">
        <v>31.883027696425984</v>
      </c>
      <c r="N28">
        <v>51.877512914334908</v>
      </c>
      <c r="O28">
        <v>73.283955187499998</v>
      </c>
      <c r="P28">
        <v>24.818210191082809</v>
      </c>
      <c r="Q28">
        <v>0</v>
      </c>
      <c r="R28">
        <v>9.3079027450980405</v>
      </c>
      <c r="S28">
        <v>11.578001968503939</v>
      </c>
      <c r="T28">
        <v>0</v>
      </c>
      <c r="U28">
        <v>51.756175901101514</v>
      </c>
      <c r="V28">
        <v>5.5956293778501616</v>
      </c>
      <c r="W28">
        <v>20.37488696508505</v>
      </c>
      <c r="X28">
        <v>64.790225261004508</v>
      </c>
      <c r="Y28">
        <v>0</v>
      </c>
      <c r="Z28">
        <v>5.756857919999999</v>
      </c>
      <c r="AA28">
        <v>12.340957824000002</v>
      </c>
      <c r="AB28">
        <v>17.351285640000004</v>
      </c>
      <c r="AC28">
        <v>12.764651820899999</v>
      </c>
      <c r="AD28">
        <v>8.0075120999999996</v>
      </c>
      <c r="AE28">
        <v>21.696274600000002</v>
      </c>
      <c r="AF28">
        <v>13.669018000000003</v>
      </c>
      <c r="AG28">
        <v>28.874874600000002</v>
      </c>
      <c r="AH28">
        <v>61.637372940000006</v>
      </c>
      <c r="AI28">
        <v>2.2364692000000002</v>
      </c>
      <c r="AJ28">
        <v>0</v>
      </c>
      <c r="AK28">
        <v>22.797696809999998</v>
      </c>
      <c r="AL28">
        <v>52.013999999999989</v>
      </c>
      <c r="AM28">
        <v>6.9548941439999998</v>
      </c>
      <c r="AN28">
        <v>0</v>
      </c>
      <c r="AO28">
        <v>2.6857958400000004</v>
      </c>
      <c r="AP28">
        <v>2.8130760000000001</v>
      </c>
      <c r="AQ28">
        <v>43.142995999999997</v>
      </c>
      <c r="AR28">
        <v>7.2731519999999996</v>
      </c>
      <c r="AS28">
        <v>6.9715797120000005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34.797902017146697</v>
      </c>
      <c r="BB28">
        <f t="shared" si="0"/>
        <v>895.62687868624732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256.16935714761144</v>
      </c>
      <c r="L29">
        <v>0</v>
      </c>
      <c r="M29">
        <v>31.883027696425984</v>
      </c>
      <c r="N29">
        <v>51.877512914334908</v>
      </c>
      <c r="O29">
        <v>73.283955187499998</v>
      </c>
      <c r="P29">
        <v>24.818210191082809</v>
      </c>
      <c r="Q29">
        <v>0</v>
      </c>
      <c r="R29">
        <v>9.3079027450980405</v>
      </c>
      <c r="S29">
        <v>11.578001968503939</v>
      </c>
      <c r="T29">
        <v>0</v>
      </c>
      <c r="U29">
        <v>51.756175901101514</v>
      </c>
      <c r="V29">
        <v>6.4454780176803386</v>
      </c>
      <c r="W29">
        <v>20.37488696508505</v>
      </c>
      <c r="X29">
        <v>64.790225261004508</v>
      </c>
      <c r="Y29">
        <v>0</v>
      </c>
      <c r="Z29">
        <v>5.756857919999999</v>
      </c>
      <c r="AA29">
        <v>12.340957824000002</v>
      </c>
      <c r="AB29">
        <v>17.351285640000004</v>
      </c>
      <c r="AC29">
        <v>12.764651820899999</v>
      </c>
      <c r="AD29">
        <v>8.0075120999999996</v>
      </c>
      <c r="AE29">
        <v>21.696274600000002</v>
      </c>
      <c r="AF29">
        <v>13.669018000000003</v>
      </c>
      <c r="AG29">
        <v>28.874874600000002</v>
      </c>
      <c r="AH29">
        <v>61.637372940000006</v>
      </c>
      <c r="AI29">
        <v>14.537049799999998</v>
      </c>
      <c r="AJ29">
        <v>0</v>
      </c>
      <c r="AK29">
        <v>22.797696809999998</v>
      </c>
      <c r="AL29">
        <v>52.013999999999989</v>
      </c>
      <c r="AM29">
        <v>6.9548941439999998</v>
      </c>
      <c r="AN29">
        <v>0</v>
      </c>
      <c r="AO29">
        <v>2.6857958400000004</v>
      </c>
      <c r="AP29">
        <v>2.8130760000000001</v>
      </c>
      <c r="AQ29">
        <v>43.142995999999997</v>
      </c>
      <c r="AR29">
        <v>7.2731519999999996</v>
      </c>
      <c r="AS29">
        <v>6.9715797120000005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35.289674277472812</v>
      </c>
      <c r="BB29">
        <f t="shared" si="0"/>
        <v>908.28410546885584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256.16935714761144</v>
      </c>
      <c r="L30">
        <v>0</v>
      </c>
      <c r="M30">
        <v>31.883027696425984</v>
      </c>
      <c r="N30">
        <v>51.877512914334908</v>
      </c>
      <c r="O30">
        <v>73.283955187499998</v>
      </c>
      <c r="P30">
        <v>24.818210191082809</v>
      </c>
      <c r="Q30">
        <v>0</v>
      </c>
      <c r="R30">
        <v>9.3079027450980405</v>
      </c>
      <c r="S30">
        <v>11.578001968503939</v>
      </c>
      <c r="T30">
        <v>0</v>
      </c>
      <c r="U30">
        <v>51.756175901101514</v>
      </c>
      <c r="V30">
        <v>6.4454780176803386</v>
      </c>
      <c r="W30">
        <v>20.37488696508505</v>
      </c>
      <c r="X30">
        <v>64.790225261004508</v>
      </c>
      <c r="Y30">
        <v>0</v>
      </c>
      <c r="Z30">
        <v>5.756857919999999</v>
      </c>
      <c r="AA30">
        <v>12.340957824000002</v>
      </c>
      <c r="AB30">
        <v>17.351285640000004</v>
      </c>
      <c r="AC30">
        <v>12.764651820899999</v>
      </c>
      <c r="AD30">
        <v>8.0075120999999996</v>
      </c>
      <c r="AE30">
        <v>21.696274600000002</v>
      </c>
      <c r="AF30">
        <v>13.669018000000003</v>
      </c>
      <c r="AG30">
        <v>28.874874600000002</v>
      </c>
      <c r="AH30">
        <v>61.637372940000006</v>
      </c>
      <c r="AI30">
        <v>14.537049799999998</v>
      </c>
      <c r="AJ30">
        <v>0</v>
      </c>
      <c r="AK30">
        <v>22.797696809999998</v>
      </c>
      <c r="AL30">
        <v>52.013999999999989</v>
      </c>
      <c r="AM30">
        <v>6.9548941439999998</v>
      </c>
      <c r="AN30">
        <v>0</v>
      </c>
      <c r="AO30">
        <v>2.6857958400000004</v>
      </c>
      <c r="AP30">
        <v>2.8130760000000001</v>
      </c>
      <c r="AQ30">
        <v>43.142995999999997</v>
      </c>
      <c r="AR30">
        <v>7.2731519999999996</v>
      </c>
      <c r="AS30">
        <v>6.9715797120000005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35.289674277472812</v>
      </c>
      <c r="BB30">
        <f t="shared" si="0"/>
        <v>908.28410546885584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256.16935714761144</v>
      </c>
      <c r="L31">
        <v>0</v>
      </c>
      <c r="M31">
        <v>31.883027696425984</v>
      </c>
      <c r="N31">
        <v>51.877512914334908</v>
      </c>
      <c r="O31">
        <v>73.283955187499998</v>
      </c>
      <c r="P31">
        <v>24.818210191082809</v>
      </c>
      <c r="Q31">
        <v>0</v>
      </c>
      <c r="R31">
        <v>9.3079027450980405</v>
      </c>
      <c r="S31">
        <v>11.578001968503939</v>
      </c>
      <c r="T31">
        <v>0</v>
      </c>
      <c r="U31">
        <v>51.756175901101514</v>
      </c>
      <c r="V31">
        <v>5.449091422594142</v>
      </c>
      <c r="W31">
        <v>20.37488696508505</v>
      </c>
      <c r="X31">
        <v>64.790225261004508</v>
      </c>
      <c r="Y31">
        <v>0</v>
      </c>
      <c r="Z31">
        <v>5.756857919999999</v>
      </c>
      <c r="AA31">
        <v>12.340957824000002</v>
      </c>
      <c r="AB31">
        <v>17.351285640000004</v>
      </c>
      <c r="AC31">
        <v>12.764651820899999</v>
      </c>
      <c r="AD31">
        <v>8.0075120999999996</v>
      </c>
      <c r="AE31">
        <v>21.696274600000002</v>
      </c>
      <c r="AF31">
        <v>13.669018000000003</v>
      </c>
      <c r="AG31">
        <v>28.874874600000002</v>
      </c>
      <c r="AH31">
        <v>61.637372940000006</v>
      </c>
      <c r="AI31">
        <v>14.537049799999998</v>
      </c>
      <c r="AJ31">
        <v>0</v>
      </c>
      <c r="AK31">
        <v>22.797696809999998</v>
      </c>
      <c r="AL31">
        <v>52.013999999999989</v>
      </c>
      <c r="AM31">
        <v>6.9548941439999998</v>
      </c>
      <c r="AN31">
        <v>0</v>
      </c>
      <c r="AO31">
        <v>2.6857958400000004</v>
      </c>
      <c r="AP31">
        <v>2.8130760000000001</v>
      </c>
      <c r="AQ31">
        <v>43.142995999999997</v>
      </c>
      <c r="AR31">
        <v>7.2731519999999996</v>
      </c>
      <c r="AS31">
        <v>6.9715797120000005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35.252409621696444</v>
      </c>
      <c r="BB31">
        <f t="shared" si="0"/>
        <v>907.32498352954599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256.16935714761144</v>
      </c>
      <c r="L32">
        <v>0</v>
      </c>
      <c r="M32">
        <v>31.883027696425984</v>
      </c>
      <c r="N32">
        <v>51.877512914334908</v>
      </c>
      <c r="O32">
        <v>73.283955187499998</v>
      </c>
      <c r="P32">
        <v>24.818210191082809</v>
      </c>
      <c r="Q32">
        <v>0</v>
      </c>
      <c r="R32">
        <v>9.3079027450980405</v>
      </c>
      <c r="S32">
        <v>11.578001968503939</v>
      </c>
      <c r="T32">
        <v>0</v>
      </c>
      <c r="U32">
        <v>51.756175901101514</v>
      </c>
      <c r="V32">
        <v>5.449091422594142</v>
      </c>
      <c r="W32">
        <v>20.37488696508505</v>
      </c>
      <c r="X32">
        <v>64.790225261004508</v>
      </c>
      <c r="Y32">
        <v>0</v>
      </c>
      <c r="Z32">
        <v>5.756857919999999</v>
      </c>
      <c r="AA32">
        <v>12.340957824000002</v>
      </c>
      <c r="AB32">
        <v>17.351285640000004</v>
      </c>
      <c r="AC32">
        <v>12.764651820899999</v>
      </c>
      <c r="AD32">
        <v>8.0075120999999996</v>
      </c>
      <c r="AE32">
        <v>21.696274600000002</v>
      </c>
      <c r="AF32">
        <v>13.669018000000003</v>
      </c>
      <c r="AG32">
        <v>28.874874600000002</v>
      </c>
      <c r="AH32">
        <v>61.637372940000006</v>
      </c>
      <c r="AI32">
        <v>14.537049799999998</v>
      </c>
      <c r="AJ32">
        <v>0</v>
      </c>
      <c r="AK32">
        <v>22.797696809999998</v>
      </c>
      <c r="AL32">
        <v>17.337999999999997</v>
      </c>
      <c r="AM32">
        <v>6.9548941439999998</v>
      </c>
      <c r="AN32">
        <v>0</v>
      </c>
      <c r="AO32">
        <v>2.6857958400000004</v>
      </c>
      <c r="AP32">
        <v>2.8130760000000001</v>
      </c>
      <c r="AQ32">
        <v>43.142995999999997</v>
      </c>
      <c r="AR32">
        <v>17.455564800000001</v>
      </c>
      <c r="AS32">
        <v>6.9715797120000005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34.336349636096443</v>
      </c>
      <c r="BB32">
        <f t="shared" si="0"/>
        <v>883.747456315146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256.16935714761144</v>
      </c>
      <c r="L33">
        <v>0</v>
      </c>
      <c r="M33">
        <v>31.883027696425984</v>
      </c>
      <c r="N33">
        <v>51.877512914334908</v>
      </c>
      <c r="O33">
        <v>73.283955187499998</v>
      </c>
      <c r="P33">
        <v>24.090500196045003</v>
      </c>
      <c r="Q33">
        <v>0</v>
      </c>
      <c r="R33">
        <v>9.3079027450980405</v>
      </c>
      <c r="S33">
        <v>11.578001968503939</v>
      </c>
      <c r="T33">
        <v>0</v>
      </c>
      <c r="U33">
        <v>51.756175901101514</v>
      </c>
      <c r="V33">
        <v>5.449091422594142</v>
      </c>
      <c r="W33">
        <v>20.37488696508505</v>
      </c>
      <c r="X33">
        <v>64.790225261004508</v>
      </c>
      <c r="Y33">
        <v>0</v>
      </c>
      <c r="Z33">
        <v>5.756857919999999</v>
      </c>
      <c r="AA33">
        <v>12.340957824000002</v>
      </c>
      <c r="AB33">
        <v>17.351285640000004</v>
      </c>
      <c r="AC33">
        <v>12.764651820899999</v>
      </c>
      <c r="AD33">
        <v>8.0075120999999996</v>
      </c>
      <c r="AE33">
        <v>21.696274600000002</v>
      </c>
      <c r="AF33">
        <v>13.669018000000003</v>
      </c>
      <c r="AG33">
        <v>28.874874600000002</v>
      </c>
      <c r="AH33">
        <v>61.637372940000006</v>
      </c>
      <c r="AI33">
        <v>14.537049799999998</v>
      </c>
      <c r="AJ33">
        <v>0</v>
      </c>
      <c r="AK33">
        <v>22.797696809999998</v>
      </c>
      <c r="AL33">
        <v>8.6689999999999987</v>
      </c>
      <c r="AM33">
        <v>6.9548941439999998</v>
      </c>
      <c r="AN33">
        <v>0</v>
      </c>
      <c r="AO33">
        <v>2.6857958400000004</v>
      </c>
      <c r="AP33">
        <v>2.8130760000000001</v>
      </c>
      <c r="AQ33">
        <v>43.142995999999997</v>
      </c>
      <c r="AR33">
        <v>17.455564800000001</v>
      </c>
      <c r="AS33">
        <v>6.9715797120000005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33.98491260717887</v>
      </c>
      <c r="BB33">
        <f t="shared" si="0"/>
        <v>874.70218334902574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256.16935714761144</v>
      </c>
      <c r="L34">
        <v>0</v>
      </c>
      <c r="M34">
        <v>31.883027696425984</v>
      </c>
      <c r="N34">
        <v>51.877512914334908</v>
      </c>
      <c r="O34">
        <v>73.283955187499998</v>
      </c>
      <c r="P34">
        <v>24.090500196045003</v>
      </c>
      <c r="Q34">
        <v>0</v>
      </c>
      <c r="R34">
        <v>9.3079027450980405</v>
      </c>
      <c r="S34">
        <v>11.578001968503939</v>
      </c>
      <c r="T34">
        <v>0</v>
      </c>
      <c r="U34">
        <v>51.756175901101514</v>
      </c>
      <c r="V34">
        <v>5.449091422594142</v>
      </c>
      <c r="W34">
        <v>20.37488696508505</v>
      </c>
      <c r="X34">
        <v>64.790225261004508</v>
      </c>
      <c r="Y34">
        <v>0</v>
      </c>
      <c r="Z34">
        <v>2.8504080000000007</v>
      </c>
      <c r="AA34">
        <v>6.170478912000001</v>
      </c>
      <c r="AB34">
        <v>11.532399700000001</v>
      </c>
      <c r="AC34">
        <v>8.5011918879999975</v>
      </c>
      <c r="AD34">
        <v>4.0037560499999998</v>
      </c>
      <c r="AE34">
        <v>21.696274600000002</v>
      </c>
      <c r="AF34">
        <v>6.1510581000000011</v>
      </c>
      <c r="AG34">
        <v>28.874874600000002</v>
      </c>
      <c r="AH34">
        <v>51.364477449999995</v>
      </c>
      <c r="AI34">
        <v>14.537049799999998</v>
      </c>
      <c r="AJ34">
        <v>0</v>
      </c>
      <c r="AK34">
        <v>22.797696809999998</v>
      </c>
      <c r="AL34">
        <v>8.6689999999999987</v>
      </c>
      <c r="AM34">
        <v>4.6248875199999997</v>
      </c>
      <c r="AN34">
        <v>0</v>
      </c>
      <c r="AO34">
        <v>2.6857958400000004</v>
      </c>
      <c r="AP34">
        <v>2.8130760000000001</v>
      </c>
      <c r="AQ34">
        <v>31.440239999999999</v>
      </c>
      <c r="AR34">
        <v>4.8487679999999997</v>
      </c>
      <c r="AS34">
        <v>6.9715797120000005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31.45691747647885</v>
      </c>
      <c r="BB34">
        <f t="shared" si="0"/>
        <v>809.63673291082569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256.16935714761144</v>
      </c>
      <c r="L35">
        <v>0</v>
      </c>
      <c r="M35">
        <v>31.883027696425984</v>
      </c>
      <c r="N35">
        <v>51.877512914334908</v>
      </c>
      <c r="O35">
        <v>73.283955187499998</v>
      </c>
      <c r="P35">
        <v>24.090500196045003</v>
      </c>
      <c r="Q35">
        <v>0</v>
      </c>
      <c r="R35">
        <v>9.3079027450980405</v>
      </c>
      <c r="S35">
        <v>11.578001968503939</v>
      </c>
      <c r="T35">
        <v>0</v>
      </c>
      <c r="U35">
        <v>51.756175901101514</v>
      </c>
      <c r="V35">
        <v>5.5956293778501616</v>
      </c>
      <c r="W35">
        <v>20.37488696508505</v>
      </c>
      <c r="X35">
        <v>64.790225261004508</v>
      </c>
      <c r="Y35">
        <v>0</v>
      </c>
      <c r="Z35">
        <v>2.8784289599999995</v>
      </c>
      <c r="AA35">
        <v>0</v>
      </c>
      <c r="AB35">
        <v>11.532399700000001</v>
      </c>
      <c r="AC35">
        <v>8.5011918879999975</v>
      </c>
      <c r="AD35">
        <v>4.0037560499999998</v>
      </c>
      <c r="AE35">
        <v>13.524950400000002</v>
      </c>
      <c r="AF35">
        <v>6.1510581000000011</v>
      </c>
      <c r="AG35">
        <v>28.874874600000002</v>
      </c>
      <c r="AH35">
        <v>49.908803999999996</v>
      </c>
      <c r="AI35">
        <v>1.3977932499999997</v>
      </c>
      <c r="AJ35">
        <v>0</v>
      </c>
      <c r="AK35">
        <v>22.797696809999998</v>
      </c>
      <c r="AL35">
        <v>8.6689999999999987</v>
      </c>
      <c r="AM35">
        <v>2.2831723199999998</v>
      </c>
      <c r="AN35">
        <v>0</v>
      </c>
      <c r="AO35">
        <v>2.6857958400000004</v>
      </c>
      <c r="AP35">
        <v>2.8130760000000001</v>
      </c>
      <c r="AQ35">
        <v>31.440239999999999</v>
      </c>
      <c r="AR35">
        <v>4.8487679999999997</v>
      </c>
      <c r="AS35">
        <v>6.9715797120000005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30.293631790941525</v>
      </c>
      <c r="BB35">
        <f t="shared" si="0"/>
        <v>779.69612919961878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256.16935714761144</v>
      </c>
      <c r="L36">
        <v>0</v>
      </c>
      <c r="M36">
        <v>31.883027696425984</v>
      </c>
      <c r="N36">
        <v>51.877512914334908</v>
      </c>
      <c r="O36">
        <v>73.283955187499998</v>
      </c>
      <c r="P36">
        <v>24.090500196045003</v>
      </c>
      <c r="Q36">
        <v>0</v>
      </c>
      <c r="R36">
        <v>9.3079027450980405</v>
      </c>
      <c r="S36">
        <v>11.578001968503939</v>
      </c>
      <c r="T36">
        <v>0</v>
      </c>
      <c r="U36">
        <v>51.756175901101514</v>
      </c>
      <c r="V36">
        <v>5.5956293778501616</v>
      </c>
      <c r="W36">
        <v>20.37488696508505</v>
      </c>
      <c r="X36">
        <v>64.790225261004508</v>
      </c>
      <c r="Y36">
        <v>0</v>
      </c>
      <c r="Z36">
        <v>2.8784289599999995</v>
      </c>
      <c r="AA36">
        <v>0</v>
      </c>
      <c r="AB36">
        <v>11.532399700000001</v>
      </c>
      <c r="AC36">
        <v>4.2505959439999996</v>
      </c>
      <c r="AD36">
        <v>4.0037560499999998</v>
      </c>
      <c r="AE36">
        <v>6.7624751999999999</v>
      </c>
      <c r="AF36">
        <v>6.1510581000000011</v>
      </c>
      <c r="AG36">
        <v>28.874874600000002</v>
      </c>
      <c r="AH36">
        <v>45.749736999999996</v>
      </c>
      <c r="AI36">
        <v>0</v>
      </c>
      <c r="AJ36">
        <v>0</v>
      </c>
      <c r="AK36">
        <v>22.797696809999998</v>
      </c>
      <c r="AL36">
        <v>8.6689999999999987</v>
      </c>
      <c r="AM36">
        <v>0</v>
      </c>
      <c r="AN36">
        <v>0</v>
      </c>
      <c r="AO36">
        <v>2.6857958400000004</v>
      </c>
      <c r="AP36">
        <v>2.8130760000000001</v>
      </c>
      <c r="AQ36">
        <v>23.405512000000005</v>
      </c>
      <c r="AR36">
        <v>4.8487679999999997</v>
      </c>
      <c r="AS36">
        <v>6.9715797120000005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29.288026608441537</v>
      </c>
      <c r="BB36">
        <f t="shared" si="0"/>
        <v>753.81390266811889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256.16489089520519</v>
      </c>
      <c r="L37">
        <v>0</v>
      </c>
      <c r="M37">
        <v>31.883027696425984</v>
      </c>
      <c r="N37">
        <v>51.877512914334908</v>
      </c>
      <c r="O37">
        <v>73.283955187499998</v>
      </c>
      <c r="P37">
        <v>24.090500196045003</v>
      </c>
      <c r="Q37">
        <v>0</v>
      </c>
      <c r="R37">
        <v>9.3079027450980405</v>
      </c>
      <c r="S37">
        <v>11.578001968503939</v>
      </c>
      <c r="T37">
        <v>0</v>
      </c>
      <c r="U37">
        <v>51.756175901101514</v>
      </c>
      <c r="V37">
        <v>5.5956293778501616</v>
      </c>
      <c r="W37">
        <v>20.37488696508505</v>
      </c>
      <c r="X37">
        <v>64.790225261004508</v>
      </c>
      <c r="Y37">
        <v>0</v>
      </c>
      <c r="Z37">
        <v>2.8784289599999995</v>
      </c>
      <c r="AA37">
        <v>0</v>
      </c>
      <c r="AB37">
        <v>5.6198496000000002</v>
      </c>
      <c r="AC37">
        <v>4.2505959439999996</v>
      </c>
      <c r="AD37">
        <v>4.0037560499999998</v>
      </c>
      <c r="AE37">
        <v>0</v>
      </c>
      <c r="AF37">
        <v>6.1510581000000011</v>
      </c>
      <c r="AG37">
        <v>28.874874600000002</v>
      </c>
      <c r="AH37">
        <v>41.091581959999992</v>
      </c>
      <c r="AI37">
        <v>0</v>
      </c>
      <c r="AJ37">
        <v>0</v>
      </c>
      <c r="AK37">
        <v>22.797696809999998</v>
      </c>
      <c r="AL37">
        <v>8.6689999999999987</v>
      </c>
      <c r="AM37">
        <v>0</v>
      </c>
      <c r="AN37">
        <v>0</v>
      </c>
      <c r="AO37">
        <v>2.0401718400000002</v>
      </c>
      <c r="AP37">
        <v>2.8130760000000001</v>
      </c>
      <c r="AQ37">
        <v>10.480080000000001</v>
      </c>
      <c r="AR37">
        <v>4.8487679999999997</v>
      </c>
      <c r="AS37">
        <v>6.9715797120000005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28.132041460346613</v>
      </c>
      <c r="BB37">
        <f t="shared" si="0"/>
        <v>724.06118522380746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256.16489089520519</v>
      </c>
      <c r="L38">
        <v>0</v>
      </c>
      <c r="M38">
        <v>31.883027696425984</v>
      </c>
      <c r="N38">
        <v>51.877512914334908</v>
      </c>
      <c r="O38">
        <v>73.283955187499998</v>
      </c>
      <c r="P38">
        <v>24.090500196045003</v>
      </c>
      <c r="Q38">
        <v>0</v>
      </c>
      <c r="R38">
        <v>9.3079027450980405</v>
      </c>
      <c r="S38">
        <v>11.578001968503939</v>
      </c>
      <c r="T38">
        <v>0</v>
      </c>
      <c r="U38">
        <v>51.756175901101514</v>
      </c>
      <c r="V38">
        <v>5.5956293778501616</v>
      </c>
      <c r="W38">
        <v>20.37488696508505</v>
      </c>
      <c r="X38">
        <v>64.790225261004508</v>
      </c>
      <c r="Y38">
        <v>0</v>
      </c>
      <c r="Z38">
        <v>2.8784289599999995</v>
      </c>
      <c r="AA38">
        <v>0</v>
      </c>
      <c r="AB38">
        <v>5.6198496000000002</v>
      </c>
      <c r="AC38">
        <v>4.2505959439999996</v>
      </c>
      <c r="AD38">
        <v>4.0037560499999998</v>
      </c>
      <c r="AE38">
        <v>0</v>
      </c>
      <c r="AF38">
        <v>6.1510581000000011</v>
      </c>
      <c r="AG38">
        <v>28.874874600000002</v>
      </c>
      <c r="AH38">
        <v>30.818686470000003</v>
      </c>
      <c r="AI38">
        <v>0</v>
      </c>
      <c r="AJ38">
        <v>0</v>
      </c>
      <c r="AK38">
        <v>22.797696809999998</v>
      </c>
      <c r="AL38">
        <v>8.6689999999999987</v>
      </c>
      <c r="AM38">
        <v>0</v>
      </c>
      <c r="AN38">
        <v>0</v>
      </c>
      <c r="AO38">
        <v>2.0401718400000002</v>
      </c>
      <c r="AP38">
        <v>2.8130760000000001</v>
      </c>
      <c r="AQ38">
        <v>10.480080000000001</v>
      </c>
      <c r="AR38">
        <v>7.2731519999999996</v>
      </c>
      <c r="AS38">
        <v>6.9715797120000005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27.838507242446621</v>
      </c>
      <c r="BB38">
        <f t="shared" si="0"/>
        <v>716.50620795170744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256.16489089520519</v>
      </c>
      <c r="L39">
        <v>0</v>
      </c>
      <c r="M39">
        <v>31.883027696425984</v>
      </c>
      <c r="N39">
        <v>51.877512914334908</v>
      </c>
      <c r="O39">
        <v>73.283955187499998</v>
      </c>
      <c r="P39">
        <v>24.090500196045003</v>
      </c>
      <c r="Q39">
        <v>0</v>
      </c>
      <c r="R39">
        <v>9.3079027450980405</v>
      </c>
      <c r="S39">
        <v>11.578001968503939</v>
      </c>
      <c r="T39">
        <v>0</v>
      </c>
      <c r="U39">
        <v>51.756175901101514</v>
      </c>
      <c r="V39">
        <v>5.518121079496404</v>
      </c>
      <c r="W39">
        <v>20.37488696508505</v>
      </c>
      <c r="X39">
        <v>64.790225261004508</v>
      </c>
      <c r="Y39">
        <v>0</v>
      </c>
      <c r="Z39">
        <v>2.8784289599999995</v>
      </c>
      <c r="AA39">
        <v>0</v>
      </c>
      <c r="AB39">
        <v>0</v>
      </c>
      <c r="AC39">
        <v>0</v>
      </c>
      <c r="AD39">
        <v>4.0037560499999998</v>
      </c>
      <c r="AE39">
        <v>0</v>
      </c>
      <c r="AF39">
        <v>0</v>
      </c>
      <c r="AG39">
        <v>28.874874600000002</v>
      </c>
      <c r="AH39">
        <v>20.545790979999996</v>
      </c>
      <c r="AI39">
        <v>0</v>
      </c>
      <c r="AJ39">
        <v>0</v>
      </c>
      <c r="AK39">
        <v>22.797696809999998</v>
      </c>
      <c r="AL39">
        <v>8.6689999999999987</v>
      </c>
      <c r="AM39">
        <v>0</v>
      </c>
      <c r="AN39">
        <v>0</v>
      </c>
      <c r="AO39">
        <v>2.0401718400000002</v>
      </c>
      <c r="AP39">
        <v>2.8130760000000001</v>
      </c>
      <c r="AQ39">
        <v>0</v>
      </c>
      <c r="AR39">
        <v>17.455564800000001</v>
      </c>
      <c r="AS39">
        <v>6.9715797120000005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26.841065620055979</v>
      </c>
      <c r="BB39">
        <f t="shared" si="0"/>
        <v>690.83407494174457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256.16935714761144</v>
      </c>
      <c r="L40">
        <v>0</v>
      </c>
      <c r="M40">
        <v>31.883027696425984</v>
      </c>
      <c r="N40">
        <v>51.877512914334908</v>
      </c>
      <c r="O40">
        <v>73.283955187499998</v>
      </c>
      <c r="P40">
        <v>24.090500196045003</v>
      </c>
      <c r="Q40">
        <v>0</v>
      </c>
      <c r="R40">
        <v>9.3079027450980405</v>
      </c>
      <c r="S40">
        <v>11.578001968503939</v>
      </c>
      <c r="T40">
        <v>0</v>
      </c>
      <c r="U40">
        <v>51.756175901101514</v>
      </c>
      <c r="V40">
        <v>5.518121079496404</v>
      </c>
      <c r="W40">
        <v>20.37488696508505</v>
      </c>
      <c r="X40">
        <v>64.790225261004508</v>
      </c>
      <c r="Y40">
        <v>0</v>
      </c>
      <c r="Z40">
        <v>2.8784289599999995</v>
      </c>
      <c r="AA40">
        <v>0</v>
      </c>
      <c r="AB40">
        <v>0</v>
      </c>
      <c r="AC40">
        <v>0</v>
      </c>
      <c r="AD40">
        <v>4.0037560499999998</v>
      </c>
      <c r="AE40">
        <v>0</v>
      </c>
      <c r="AF40">
        <v>0</v>
      </c>
      <c r="AG40">
        <v>28.874874600000002</v>
      </c>
      <c r="AH40">
        <v>10.27289549</v>
      </c>
      <c r="AI40">
        <v>0</v>
      </c>
      <c r="AJ40">
        <v>0</v>
      </c>
      <c r="AK40">
        <v>22.797696809999998</v>
      </c>
      <c r="AL40">
        <v>8.6689999999999987</v>
      </c>
      <c r="AM40">
        <v>0</v>
      </c>
      <c r="AN40">
        <v>0</v>
      </c>
      <c r="AO40">
        <v>2.0401718400000002</v>
      </c>
      <c r="AP40">
        <v>2.8130760000000001</v>
      </c>
      <c r="AQ40">
        <v>0</v>
      </c>
      <c r="AR40">
        <v>17.455564800000001</v>
      </c>
      <c r="AS40">
        <v>6.9715797120000005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26.457025788450888</v>
      </c>
      <c r="BB40">
        <f t="shared" si="0"/>
        <v>680.94968553575586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256.16935714761144</v>
      </c>
      <c r="L41">
        <v>0</v>
      </c>
      <c r="M41">
        <v>31.883027696425984</v>
      </c>
      <c r="N41">
        <v>51.877512914334908</v>
      </c>
      <c r="O41">
        <v>73.283955187499998</v>
      </c>
      <c r="P41">
        <v>24.090500196045003</v>
      </c>
      <c r="Q41">
        <v>0</v>
      </c>
      <c r="R41">
        <v>9.3079027450980405</v>
      </c>
      <c r="S41">
        <v>11.578001968503939</v>
      </c>
      <c r="T41">
        <v>0</v>
      </c>
      <c r="U41">
        <v>51.756175901101514</v>
      </c>
      <c r="V41">
        <v>5.6138977183441563</v>
      </c>
      <c r="W41">
        <v>20.37488696508505</v>
      </c>
      <c r="X41">
        <v>64.790225261004508</v>
      </c>
      <c r="Y41">
        <v>0</v>
      </c>
      <c r="Z41">
        <v>2.8784289599999995</v>
      </c>
      <c r="AA41">
        <v>0</v>
      </c>
      <c r="AB41">
        <v>0</v>
      </c>
      <c r="AC41">
        <v>0</v>
      </c>
      <c r="AD41">
        <v>4.0037560499999998</v>
      </c>
      <c r="AE41">
        <v>0</v>
      </c>
      <c r="AF41">
        <v>0</v>
      </c>
      <c r="AG41">
        <v>28.874874600000002</v>
      </c>
      <c r="AH41">
        <v>0</v>
      </c>
      <c r="AI41">
        <v>0</v>
      </c>
      <c r="AJ41">
        <v>0</v>
      </c>
      <c r="AK41">
        <v>22.797696809999998</v>
      </c>
      <c r="AL41">
        <v>8.6689999999999987</v>
      </c>
      <c r="AM41">
        <v>0</v>
      </c>
      <c r="AN41">
        <v>0</v>
      </c>
      <c r="AO41">
        <v>2.0401718400000002</v>
      </c>
      <c r="AP41">
        <v>2.8130760000000001</v>
      </c>
      <c r="AQ41">
        <v>0</v>
      </c>
      <c r="AR41">
        <v>4.8487679999999997</v>
      </c>
      <c r="AS41">
        <v>6.9715797120000005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25.604907500948173</v>
      </c>
      <c r="BB41">
        <f t="shared" si="0"/>
        <v>659.01788817210627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256.16935714761144</v>
      </c>
      <c r="L42">
        <v>0</v>
      </c>
      <c r="M42">
        <v>31.883027696425984</v>
      </c>
      <c r="N42">
        <v>51.877512914334908</v>
      </c>
      <c r="O42">
        <v>73.283955187499998</v>
      </c>
      <c r="P42">
        <v>24.090500196045003</v>
      </c>
      <c r="Q42">
        <v>0</v>
      </c>
      <c r="R42">
        <v>9.3079027450980405</v>
      </c>
      <c r="S42">
        <v>11.578001968503939</v>
      </c>
      <c r="T42">
        <v>0</v>
      </c>
      <c r="U42">
        <v>51.756175901101514</v>
      </c>
      <c r="V42">
        <v>5.6138977183441563</v>
      </c>
      <c r="W42">
        <v>20.37488696508505</v>
      </c>
      <c r="X42">
        <v>64.790225261004508</v>
      </c>
      <c r="Y42">
        <v>0</v>
      </c>
      <c r="Z42">
        <v>2.8784289599999995</v>
      </c>
      <c r="AA42">
        <v>0</v>
      </c>
      <c r="AB42">
        <v>0</v>
      </c>
      <c r="AC42">
        <v>0</v>
      </c>
      <c r="AD42">
        <v>4.0037560499999998</v>
      </c>
      <c r="AE42">
        <v>0</v>
      </c>
      <c r="AF42">
        <v>0</v>
      </c>
      <c r="AG42">
        <v>28.874874600000002</v>
      </c>
      <c r="AH42">
        <v>0</v>
      </c>
      <c r="AI42">
        <v>0</v>
      </c>
      <c r="AJ42">
        <v>0</v>
      </c>
      <c r="AK42">
        <v>22.797696809999998</v>
      </c>
      <c r="AL42">
        <v>8.6689999999999987</v>
      </c>
      <c r="AM42">
        <v>0</v>
      </c>
      <c r="AN42">
        <v>0</v>
      </c>
      <c r="AO42">
        <v>2.0401718400000002</v>
      </c>
      <c r="AP42">
        <v>2.8130760000000001</v>
      </c>
      <c r="AQ42">
        <v>0</v>
      </c>
      <c r="AR42">
        <v>4.8487679999999997</v>
      </c>
      <c r="AS42">
        <v>6.9715797120000005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25.604907500948173</v>
      </c>
      <c r="BB42">
        <f t="shared" si="0"/>
        <v>659.01788817210627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256.16935714761144</v>
      </c>
      <c r="L43">
        <v>0</v>
      </c>
      <c r="M43">
        <v>31.883027696425984</v>
      </c>
      <c r="N43">
        <v>51.877512914334908</v>
      </c>
      <c r="O43">
        <v>73.283955187499998</v>
      </c>
      <c r="P43">
        <v>24.090500196045003</v>
      </c>
      <c r="Q43">
        <v>0</v>
      </c>
      <c r="R43">
        <v>9.3079027450980405</v>
      </c>
      <c r="S43">
        <v>11.578001968503939</v>
      </c>
      <c r="T43">
        <v>0</v>
      </c>
      <c r="U43">
        <v>51.756175901101514</v>
      </c>
      <c r="V43">
        <v>5.8695199177644444</v>
      </c>
      <c r="W43">
        <v>20.37488696508505</v>
      </c>
      <c r="X43">
        <v>64.790225261004508</v>
      </c>
      <c r="Y43">
        <v>0</v>
      </c>
      <c r="Z43">
        <v>2.8784289599999995</v>
      </c>
      <c r="AA43">
        <v>0</v>
      </c>
      <c r="AB43">
        <v>0</v>
      </c>
      <c r="AC43">
        <v>0</v>
      </c>
      <c r="AD43">
        <v>4.0037560499999998</v>
      </c>
      <c r="AE43">
        <v>0</v>
      </c>
      <c r="AF43">
        <v>0</v>
      </c>
      <c r="AG43">
        <v>28.874874600000002</v>
      </c>
      <c r="AH43">
        <v>0</v>
      </c>
      <c r="AI43">
        <v>0</v>
      </c>
      <c r="AJ43">
        <v>0</v>
      </c>
      <c r="AK43">
        <v>22.797696809999998</v>
      </c>
      <c r="AL43">
        <v>8.6689999999999987</v>
      </c>
      <c r="AM43">
        <v>0</v>
      </c>
      <c r="AN43">
        <v>0</v>
      </c>
      <c r="AO43">
        <v>2.0401718400000002</v>
      </c>
      <c r="AP43">
        <v>2.8130760000000001</v>
      </c>
      <c r="AQ43">
        <v>0</v>
      </c>
      <c r="AR43">
        <v>4.8487679999999997</v>
      </c>
      <c r="AS43">
        <v>6.9715797120000005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25.614467602154178</v>
      </c>
      <c r="BB43">
        <f t="shared" si="0"/>
        <v>659.26395027032049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256.16935714761144</v>
      </c>
      <c r="L44">
        <v>0</v>
      </c>
      <c r="M44">
        <v>31.883027696425984</v>
      </c>
      <c r="N44">
        <v>51.877512914334908</v>
      </c>
      <c r="O44">
        <v>73.283955187499998</v>
      </c>
      <c r="P44">
        <v>24.090500196045003</v>
      </c>
      <c r="Q44">
        <v>0</v>
      </c>
      <c r="R44">
        <v>9.3079027450980405</v>
      </c>
      <c r="S44">
        <v>11.578001968503939</v>
      </c>
      <c r="T44">
        <v>0</v>
      </c>
      <c r="U44">
        <v>51.756175901101514</v>
      </c>
      <c r="V44">
        <v>5.8695199177644444</v>
      </c>
      <c r="W44">
        <v>20.37488696508505</v>
      </c>
      <c r="X44">
        <v>64.790225261004508</v>
      </c>
      <c r="Y44">
        <v>0</v>
      </c>
      <c r="Z44">
        <v>2.8784289599999995</v>
      </c>
      <c r="AA44">
        <v>0</v>
      </c>
      <c r="AB44">
        <v>0</v>
      </c>
      <c r="AC44">
        <v>0</v>
      </c>
      <c r="AD44">
        <v>4.0037560499999998</v>
      </c>
      <c r="AE44">
        <v>0</v>
      </c>
      <c r="AF44">
        <v>0</v>
      </c>
      <c r="AG44">
        <v>28.874874600000002</v>
      </c>
      <c r="AH44">
        <v>0</v>
      </c>
      <c r="AI44">
        <v>0</v>
      </c>
      <c r="AJ44">
        <v>0</v>
      </c>
      <c r="AK44">
        <v>22.797696809999998</v>
      </c>
      <c r="AL44">
        <v>8.6689999999999987</v>
      </c>
      <c r="AM44">
        <v>0</v>
      </c>
      <c r="AN44">
        <v>0</v>
      </c>
      <c r="AO44">
        <v>2.0401718400000002</v>
      </c>
      <c r="AP44">
        <v>2.8130760000000001</v>
      </c>
      <c r="AQ44">
        <v>0</v>
      </c>
      <c r="AR44">
        <v>4.8487679999999997</v>
      </c>
      <c r="AS44">
        <v>6.9715797120000005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25.614467602154178</v>
      </c>
      <c r="BB44">
        <f t="shared" si="0"/>
        <v>659.26395027032049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212.99639489255685</v>
      </c>
      <c r="L45">
        <v>0</v>
      </c>
      <c r="M45">
        <v>31.883027696425984</v>
      </c>
      <c r="N45">
        <v>51.877512914334908</v>
      </c>
      <c r="O45">
        <v>73.283955187499998</v>
      </c>
      <c r="P45">
        <v>24.090500196045003</v>
      </c>
      <c r="Q45">
        <v>0</v>
      </c>
      <c r="R45">
        <v>9.3079027450980405</v>
      </c>
      <c r="S45">
        <v>11.578001968503939</v>
      </c>
      <c r="T45">
        <v>0</v>
      </c>
      <c r="U45">
        <v>51.756175901101514</v>
      </c>
      <c r="V45">
        <v>5.8695199177644444</v>
      </c>
      <c r="W45">
        <v>20.37488696508505</v>
      </c>
      <c r="X45">
        <v>64.790225261004508</v>
      </c>
      <c r="Y45">
        <v>0</v>
      </c>
      <c r="Z45">
        <v>2.8784289599999995</v>
      </c>
      <c r="AA45">
        <v>0</v>
      </c>
      <c r="AB45">
        <v>0</v>
      </c>
      <c r="AC45">
        <v>0</v>
      </c>
      <c r="AD45">
        <v>4.0037560499999998</v>
      </c>
      <c r="AE45">
        <v>0</v>
      </c>
      <c r="AF45">
        <v>0</v>
      </c>
      <c r="AG45">
        <v>28.874874600000002</v>
      </c>
      <c r="AH45">
        <v>0</v>
      </c>
      <c r="AI45">
        <v>0</v>
      </c>
      <c r="AJ45">
        <v>0</v>
      </c>
      <c r="AK45">
        <v>22.797696809999998</v>
      </c>
      <c r="AL45">
        <v>8.6689999999999987</v>
      </c>
      <c r="AM45">
        <v>0</v>
      </c>
      <c r="AN45">
        <v>0</v>
      </c>
      <c r="AO45">
        <v>2.0401718400000002</v>
      </c>
      <c r="AP45">
        <v>2.8130760000000001</v>
      </c>
      <c r="AQ45">
        <v>0</v>
      </c>
      <c r="AR45">
        <v>7.2731519999999996</v>
      </c>
      <c r="AS45">
        <v>6.9715797120000005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24.090471417318629</v>
      </c>
      <c r="BB45">
        <f t="shared" si="0"/>
        <v>620.03936820010153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212.99639489255685</v>
      </c>
      <c r="L46">
        <v>0</v>
      </c>
      <c r="M46">
        <v>31.883027696425984</v>
      </c>
      <c r="N46">
        <v>51.877512914334908</v>
      </c>
      <c r="O46">
        <v>73.283955187499998</v>
      </c>
      <c r="P46">
        <v>24.090500196045003</v>
      </c>
      <c r="Q46">
        <v>0</v>
      </c>
      <c r="R46">
        <v>9.3079027450980405</v>
      </c>
      <c r="S46">
        <v>11.578001968503939</v>
      </c>
      <c r="T46">
        <v>0</v>
      </c>
      <c r="U46">
        <v>51.756175901101514</v>
      </c>
      <c r="V46">
        <v>5.8695199177644444</v>
      </c>
      <c r="W46">
        <v>20.37488696508505</v>
      </c>
      <c r="X46">
        <v>64.790225261004508</v>
      </c>
      <c r="Y46">
        <v>0</v>
      </c>
      <c r="Z46">
        <v>2.8784289599999995</v>
      </c>
      <c r="AA46">
        <v>0</v>
      </c>
      <c r="AB46">
        <v>0</v>
      </c>
      <c r="AC46">
        <v>0</v>
      </c>
      <c r="AD46">
        <v>4.0037560499999998</v>
      </c>
      <c r="AE46">
        <v>0</v>
      </c>
      <c r="AF46">
        <v>0</v>
      </c>
      <c r="AG46">
        <v>28.874874600000002</v>
      </c>
      <c r="AH46">
        <v>0</v>
      </c>
      <c r="AI46">
        <v>0</v>
      </c>
      <c r="AJ46">
        <v>0</v>
      </c>
      <c r="AK46">
        <v>22.797696809999998</v>
      </c>
      <c r="AL46">
        <v>8.6689999999999987</v>
      </c>
      <c r="AM46">
        <v>0</v>
      </c>
      <c r="AN46">
        <v>0</v>
      </c>
      <c r="AO46">
        <v>2.0401718400000002</v>
      </c>
      <c r="AP46">
        <v>2.8130760000000001</v>
      </c>
      <c r="AQ46">
        <v>0</v>
      </c>
      <c r="AR46">
        <v>7.2731519999999996</v>
      </c>
      <c r="AS46">
        <v>6.9715797120000005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24.090471417318629</v>
      </c>
      <c r="BB46">
        <f t="shared" si="0"/>
        <v>620.03936820010153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212.99639489255685</v>
      </c>
      <c r="L47">
        <v>0</v>
      </c>
      <c r="M47">
        <v>31.883027696425984</v>
      </c>
      <c r="N47">
        <v>51.877512914334908</v>
      </c>
      <c r="O47">
        <v>73.283955187499998</v>
      </c>
      <c r="P47">
        <v>24.090500196045003</v>
      </c>
      <c r="Q47">
        <v>0</v>
      </c>
      <c r="R47">
        <v>9.3079027450980405</v>
      </c>
      <c r="S47">
        <v>11.578001968503939</v>
      </c>
      <c r="T47">
        <v>0</v>
      </c>
      <c r="U47">
        <v>51.756175901101514</v>
      </c>
      <c r="V47">
        <v>7.9643400376543205</v>
      </c>
      <c r="W47">
        <v>20.37488696508505</v>
      </c>
      <c r="X47">
        <v>64.790225261004508</v>
      </c>
      <c r="Y47">
        <v>0</v>
      </c>
      <c r="Z47">
        <v>2.8784289599999995</v>
      </c>
      <c r="AA47">
        <v>0</v>
      </c>
      <c r="AB47">
        <v>0</v>
      </c>
      <c r="AC47">
        <v>0</v>
      </c>
      <c r="AD47">
        <v>4.0037560499999998</v>
      </c>
      <c r="AE47">
        <v>0</v>
      </c>
      <c r="AF47">
        <v>0</v>
      </c>
      <c r="AG47">
        <v>28.874874600000002</v>
      </c>
      <c r="AH47">
        <v>0</v>
      </c>
      <c r="AI47">
        <v>0</v>
      </c>
      <c r="AJ47">
        <v>0</v>
      </c>
      <c r="AK47">
        <v>22.797696809999998</v>
      </c>
      <c r="AL47">
        <v>8.6689999999999987</v>
      </c>
      <c r="AM47">
        <v>0</v>
      </c>
      <c r="AN47">
        <v>0</v>
      </c>
      <c r="AO47">
        <v>2.0401718400000002</v>
      </c>
      <c r="AP47">
        <v>5.0635367999999996</v>
      </c>
      <c r="AQ47">
        <v>0</v>
      </c>
      <c r="AR47">
        <v>17.455564800000001</v>
      </c>
      <c r="AS47">
        <v>6.9715797120000005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24.633807667381348</v>
      </c>
      <c r="BB47">
        <f t="shared" si="0"/>
        <v>634.02372566992869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212.99639489255685</v>
      </c>
      <c r="L48">
        <v>0</v>
      </c>
      <c r="M48">
        <v>31.883027696425984</v>
      </c>
      <c r="N48">
        <v>51.877512914334908</v>
      </c>
      <c r="O48">
        <v>73.283955187499998</v>
      </c>
      <c r="P48">
        <v>24.090500196045003</v>
      </c>
      <c r="Q48">
        <v>0</v>
      </c>
      <c r="R48">
        <v>9.3079027450980405</v>
      </c>
      <c r="S48">
        <v>11.578001968503939</v>
      </c>
      <c r="T48">
        <v>0</v>
      </c>
      <c r="U48">
        <v>51.756175901101514</v>
      </c>
      <c r="V48">
        <v>7.9643400376543205</v>
      </c>
      <c r="W48">
        <v>20.37488696508505</v>
      </c>
      <c r="X48">
        <v>64.790225261004508</v>
      </c>
      <c r="Y48">
        <v>0</v>
      </c>
      <c r="Z48">
        <v>2.8784289599999995</v>
      </c>
      <c r="AA48">
        <v>0</v>
      </c>
      <c r="AB48">
        <v>0</v>
      </c>
      <c r="AC48">
        <v>0</v>
      </c>
      <c r="AD48">
        <v>4.0037560499999998</v>
      </c>
      <c r="AE48">
        <v>0</v>
      </c>
      <c r="AF48">
        <v>0</v>
      </c>
      <c r="AG48">
        <v>28.874874600000002</v>
      </c>
      <c r="AH48">
        <v>0</v>
      </c>
      <c r="AI48">
        <v>0</v>
      </c>
      <c r="AJ48">
        <v>0</v>
      </c>
      <c r="AK48">
        <v>22.797696809999998</v>
      </c>
      <c r="AL48">
        <v>8.6689999999999987</v>
      </c>
      <c r="AM48">
        <v>0</v>
      </c>
      <c r="AN48">
        <v>0</v>
      </c>
      <c r="AO48">
        <v>2.0401718400000002</v>
      </c>
      <c r="AP48">
        <v>5.0635367999999996</v>
      </c>
      <c r="AQ48">
        <v>0</v>
      </c>
      <c r="AR48">
        <v>17.455564800000001</v>
      </c>
      <c r="AS48">
        <v>6.9715797120000005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24.633807667381348</v>
      </c>
      <c r="BB48">
        <f t="shared" si="0"/>
        <v>634.02372566992869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246.00041533168798</v>
      </c>
      <c r="L49">
        <v>0</v>
      </c>
      <c r="M49">
        <v>31.883027696425984</v>
      </c>
      <c r="N49">
        <v>51.877512914334908</v>
      </c>
      <c r="O49">
        <v>73.283955187499998</v>
      </c>
      <c r="P49">
        <v>24.090500196045003</v>
      </c>
      <c r="Q49">
        <v>0</v>
      </c>
      <c r="R49">
        <v>9.3079425753424658</v>
      </c>
      <c r="S49">
        <v>11.572823635865195</v>
      </c>
      <c r="T49">
        <v>0</v>
      </c>
      <c r="U49">
        <v>51.756175901101514</v>
      </c>
      <c r="V49">
        <v>8.1997361251862895</v>
      </c>
      <c r="W49">
        <v>20.37488696508505</v>
      </c>
      <c r="X49">
        <v>64.790225261004508</v>
      </c>
      <c r="Y49">
        <v>0</v>
      </c>
      <c r="Z49">
        <v>2.8784289599999995</v>
      </c>
      <c r="AA49">
        <v>0</v>
      </c>
      <c r="AB49">
        <v>0</v>
      </c>
      <c r="AC49">
        <v>0</v>
      </c>
      <c r="AD49">
        <v>4.0037560499999998</v>
      </c>
      <c r="AE49">
        <v>0</v>
      </c>
      <c r="AF49">
        <v>0</v>
      </c>
      <c r="AG49">
        <v>28.874874600000002</v>
      </c>
      <c r="AH49">
        <v>0</v>
      </c>
      <c r="AI49">
        <v>0</v>
      </c>
      <c r="AJ49">
        <v>0</v>
      </c>
      <c r="AK49">
        <v>22.797696809999998</v>
      </c>
      <c r="AL49">
        <v>8.6689999999999987</v>
      </c>
      <c r="AM49">
        <v>0</v>
      </c>
      <c r="AN49">
        <v>0</v>
      </c>
      <c r="AO49">
        <v>2.0401718400000002</v>
      </c>
      <c r="AP49">
        <v>5.0635367999999996</v>
      </c>
      <c r="AQ49">
        <v>0</v>
      </c>
      <c r="AR49">
        <v>4.8487679999999997</v>
      </c>
      <c r="AS49">
        <v>6.9715797120000005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25.405274401522426</v>
      </c>
      <c r="BB49">
        <f t="shared" si="0"/>
        <v>653.87974016005626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234.00156149376363</v>
      </c>
      <c r="L50">
        <v>0</v>
      </c>
      <c r="M50">
        <v>31.883027696425984</v>
      </c>
      <c r="N50">
        <v>51.877512914334908</v>
      </c>
      <c r="O50">
        <v>73.283955187499998</v>
      </c>
      <c r="P50">
        <v>24.090500196045003</v>
      </c>
      <c r="Q50">
        <v>0</v>
      </c>
      <c r="R50">
        <v>9.3079425753424658</v>
      </c>
      <c r="S50">
        <v>11.572823635865195</v>
      </c>
      <c r="T50">
        <v>0</v>
      </c>
      <c r="U50">
        <v>51.756175901101514</v>
      </c>
      <c r="V50">
        <v>7.9695801717791399</v>
      </c>
      <c r="W50">
        <v>20.37488696508505</v>
      </c>
      <c r="X50">
        <v>64.790225261004508</v>
      </c>
      <c r="Y50">
        <v>0</v>
      </c>
      <c r="Z50">
        <v>2.8784289599999995</v>
      </c>
      <c r="AA50">
        <v>0</v>
      </c>
      <c r="AB50">
        <v>0</v>
      </c>
      <c r="AC50">
        <v>0</v>
      </c>
      <c r="AD50">
        <v>4.0037560499999998</v>
      </c>
      <c r="AE50">
        <v>0</v>
      </c>
      <c r="AF50">
        <v>0</v>
      </c>
      <c r="AG50">
        <v>28.874874600000002</v>
      </c>
      <c r="AH50">
        <v>0</v>
      </c>
      <c r="AI50">
        <v>0</v>
      </c>
      <c r="AJ50">
        <v>0</v>
      </c>
      <c r="AK50">
        <v>22.797696809999998</v>
      </c>
      <c r="AL50">
        <v>8.6689999999999987</v>
      </c>
      <c r="AM50">
        <v>0</v>
      </c>
      <c r="AN50">
        <v>0</v>
      </c>
      <c r="AO50">
        <v>2.0401718400000002</v>
      </c>
      <c r="AP50">
        <v>5.0635367999999996</v>
      </c>
      <c r="AQ50">
        <v>0</v>
      </c>
      <c r="AR50">
        <v>4.8487679999999997</v>
      </c>
      <c r="AS50">
        <v>6.9715797120000005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24.947909489134645</v>
      </c>
      <c r="BB50">
        <f t="shared" si="0"/>
        <v>642.10809528111247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222.9898190325392</v>
      </c>
      <c r="L51">
        <v>0</v>
      </c>
      <c r="M51">
        <v>31.883027696425984</v>
      </c>
      <c r="N51">
        <v>51.877512914334908</v>
      </c>
      <c r="O51">
        <v>73.283955187499998</v>
      </c>
      <c r="P51">
        <v>24.090500196045003</v>
      </c>
      <c r="Q51">
        <v>0</v>
      </c>
      <c r="R51">
        <v>9.3081236366521818</v>
      </c>
      <c r="S51">
        <v>11.580703393881453</v>
      </c>
      <c r="T51">
        <v>0</v>
      </c>
      <c r="U51">
        <v>51.756175901101514</v>
      </c>
      <c r="V51">
        <v>7.9695801717791399</v>
      </c>
      <c r="W51">
        <v>20.37488696508505</v>
      </c>
      <c r="X51">
        <v>64.790225261004508</v>
      </c>
      <c r="Y51">
        <v>0</v>
      </c>
      <c r="Z51">
        <v>0</v>
      </c>
      <c r="AA51">
        <v>0</v>
      </c>
      <c r="AB51">
        <v>0</v>
      </c>
      <c r="AC51">
        <v>0</v>
      </c>
      <c r="AD51">
        <v>4.0037560499999998</v>
      </c>
      <c r="AE51">
        <v>0</v>
      </c>
      <c r="AF51">
        <v>0</v>
      </c>
      <c r="AG51">
        <v>28.874874600000002</v>
      </c>
      <c r="AH51">
        <v>0</v>
      </c>
      <c r="AI51">
        <v>0</v>
      </c>
      <c r="AJ51">
        <v>0</v>
      </c>
      <c r="AK51">
        <v>22.797696809999998</v>
      </c>
      <c r="AL51">
        <v>17.337999999999997</v>
      </c>
      <c r="AM51">
        <v>0</v>
      </c>
      <c r="AN51">
        <v>0</v>
      </c>
      <c r="AO51">
        <v>2.5824959999999999</v>
      </c>
      <c r="AP51">
        <v>2.8130760000000001</v>
      </c>
      <c r="AQ51">
        <v>0</v>
      </c>
      <c r="AR51">
        <v>4.8487679999999997</v>
      </c>
      <c r="AS51">
        <v>6.9715797120000005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24.689054930232224</v>
      </c>
      <c r="BB51">
        <f t="shared" si="0"/>
        <v>635.44570259811667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225.99210450890331</v>
      </c>
      <c r="L52">
        <v>0</v>
      </c>
      <c r="M52">
        <v>31.883027696425984</v>
      </c>
      <c r="N52">
        <v>51.877512914334908</v>
      </c>
      <c r="O52">
        <v>73.283955187499998</v>
      </c>
      <c r="P52">
        <v>24.090500196045003</v>
      </c>
      <c r="Q52">
        <v>0</v>
      </c>
      <c r="R52">
        <v>9.3081236366521818</v>
      </c>
      <c r="S52">
        <v>11.580703393881453</v>
      </c>
      <c r="T52">
        <v>0</v>
      </c>
      <c r="U52">
        <v>51.756175901101514</v>
      </c>
      <c r="V52">
        <v>7.9695801717791399</v>
      </c>
      <c r="W52">
        <v>20.37488696508505</v>
      </c>
      <c r="X52">
        <v>64.790225261004508</v>
      </c>
      <c r="Y52">
        <v>0</v>
      </c>
      <c r="Z52">
        <v>0</v>
      </c>
      <c r="AA52">
        <v>0</v>
      </c>
      <c r="AB52">
        <v>0</v>
      </c>
      <c r="AC52">
        <v>0</v>
      </c>
      <c r="AD52">
        <v>4.0037560499999998</v>
      </c>
      <c r="AE52">
        <v>0</v>
      </c>
      <c r="AF52">
        <v>0</v>
      </c>
      <c r="AG52">
        <v>28.874874600000002</v>
      </c>
      <c r="AH52">
        <v>0</v>
      </c>
      <c r="AI52">
        <v>0</v>
      </c>
      <c r="AJ52">
        <v>0</v>
      </c>
      <c r="AK52">
        <v>22.797696809999998</v>
      </c>
      <c r="AL52">
        <v>17.337999999999997</v>
      </c>
      <c r="AM52">
        <v>0</v>
      </c>
      <c r="AN52">
        <v>0</v>
      </c>
      <c r="AO52">
        <v>2.5824959999999999</v>
      </c>
      <c r="AP52">
        <v>2.8130760000000001</v>
      </c>
      <c r="AQ52">
        <v>0</v>
      </c>
      <c r="AR52">
        <v>4.8487679999999997</v>
      </c>
      <c r="AS52">
        <v>6.9715797120000005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24.801340406596346</v>
      </c>
      <c r="BB52">
        <f t="shared" si="0"/>
        <v>638.33570259811665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231.99667546166199</v>
      </c>
      <c r="L53">
        <v>0</v>
      </c>
      <c r="M53">
        <v>31.883027696425984</v>
      </c>
      <c r="N53">
        <v>51.877512914334908</v>
      </c>
      <c r="O53">
        <v>73.283955187499998</v>
      </c>
      <c r="P53">
        <v>24.090500196045003</v>
      </c>
      <c r="Q53">
        <v>0</v>
      </c>
      <c r="R53">
        <v>9.3081236366521818</v>
      </c>
      <c r="S53">
        <v>11.580703393881453</v>
      </c>
      <c r="T53">
        <v>0</v>
      </c>
      <c r="U53">
        <v>51.756175901101514</v>
      </c>
      <c r="V53">
        <v>7.9695801717791399</v>
      </c>
      <c r="W53">
        <v>20.37488696508505</v>
      </c>
      <c r="X53">
        <v>64.790225261004508</v>
      </c>
      <c r="Y53">
        <v>0</v>
      </c>
      <c r="Z53">
        <v>0</v>
      </c>
      <c r="AA53">
        <v>0</v>
      </c>
      <c r="AB53">
        <v>0</v>
      </c>
      <c r="AC53">
        <v>0</v>
      </c>
      <c r="AD53">
        <v>4.0037560499999998</v>
      </c>
      <c r="AE53">
        <v>0</v>
      </c>
      <c r="AF53">
        <v>0</v>
      </c>
      <c r="AG53">
        <v>28.874874600000002</v>
      </c>
      <c r="AH53">
        <v>0</v>
      </c>
      <c r="AI53">
        <v>0</v>
      </c>
      <c r="AJ53">
        <v>0</v>
      </c>
      <c r="AK53">
        <v>22.797696809999998</v>
      </c>
      <c r="AL53">
        <v>17.337999999999997</v>
      </c>
      <c r="AM53">
        <v>0</v>
      </c>
      <c r="AN53">
        <v>0</v>
      </c>
      <c r="AO53">
        <v>2.5824959999999999</v>
      </c>
      <c r="AP53">
        <v>2.8130760000000001</v>
      </c>
      <c r="AQ53">
        <v>0</v>
      </c>
      <c r="AR53">
        <v>7.2731519999999996</v>
      </c>
      <c r="AS53">
        <v>6.9715797120000005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25.116583320955026</v>
      </c>
      <c r="BB53">
        <f t="shared" si="0"/>
        <v>646.44941463651662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229.9916889670539</v>
      </c>
      <c r="L54">
        <v>0</v>
      </c>
      <c r="M54">
        <v>31.883027696425984</v>
      </c>
      <c r="N54">
        <v>51.877512914334908</v>
      </c>
      <c r="O54">
        <v>73.283955187499998</v>
      </c>
      <c r="P54">
        <v>24.090500196045003</v>
      </c>
      <c r="Q54">
        <v>0</v>
      </c>
      <c r="R54">
        <v>9.3081236366521818</v>
      </c>
      <c r="S54">
        <v>11.580703393881453</v>
      </c>
      <c r="T54">
        <v>0</v>
      </c>
      <c r="U54">
        <v>51.756175901101514</v>
      </c>
      <c r="V54">
        <v>7.9695801717791399</v>
      </c>
      <c r="W54">
        <v>20.37488696508505</v>
      </c>
      <c r="X54">
        <v>64.790225261004508</v>
      </c>
      <c r="Y54">
        <v>0</v>
      </c>
      <c r="Z54">
        <v>0</v>
      </c>
      <c r="AA54">
        <v>0</v>
      </c>
      <c r="AB54">
        <v>0</v>
      </c>
      <c r="AC54">
        <v>0</v>
      </c>
      <c r="AD54">
        <v>4.0037560499999998</v>
      </c>
      <c r="AE54">
        <v>0</v>
      </c>
      <c r="AF54">
        <v>0</v>
      </c>
      <c r="AG54">
        <v>28.874874600000002</v>
      </c>
      <c r="AH54">
        <v>0</v>
      </c>
      <c r="AI54">
        <v>0</v>
      </c>
      <c r="AJ54">
        <v>0</v>
      </c>
      <c r="AK54">
        <v>22.797696809999998</v>
      </c>
      <c r="AL54">
        <v>17.337999999999997</v>
      </c>
      <c r="AM54">
        <v>0</v>
      </c>
      <c r="AN54">
        <v>0</v>
      </c>
      <c r="AO54">
        <v>2.5824959999999999</v>
      </c>
      <c r="AP54">
        <v>2.8130760000000001</v>
      </c>
      <c r="AQ54">
        <v>0</v>
      </c>
      <c r="AR54">
        <v>7.2731519999999996</v>
      </c>
      <c r="AS54">
        <v>6.9715797120000005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25.041596826346943</v>
      </c>
      <c r="BB54">
        <f t="shared" si="0"/>
        <v>644.51941463651667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222.00173490357255</v>
      </c>
      <c r="L55">
        <v>0</v>
      </c>
      <c r="M55">
        <v>31.883027696425984</v>
      </c>
      <c r="N55">
        <v>51.877512914334908</v>
      </c>
      <c r="O55">
        <v>73.283955187499998</v>
      </c>
      <c r="P55">
        <v>24.090500196045003</v>
      </c>
      <c r="Q55">
        <v>0</v>
      </c>
      <c r="R55">
        <v>9.3081236366521818</v>
      </c>
      <c r="S55">
        <v>11.580703393881453</v>
      </c>
      <c r="T55">
        <v>0</v>
      </c>
      <c r="U55">
        <v>51.756175901101514</v>
      </c>
      <c r="V55">
        <v>7.9695801717791399</v>
      </c>
      <c r="W55">
        <v>20.37488696508505</v>
      </c>
      <c r="X55">
        <v>64.790225261004508</v>
      </c>
      <c r="Y55">
        <v>0</v>
      </c>
      <c r="Z55">
        <v>0</v>
      </c>
      <c r="AA55">
        <v>0</v>
      </c>
      <c r="AB55">
        <v>0</v>
      </c>
      <c r="AC55">
        <v>0</v>
      </c>
      <c r="AD55">
        <v>4.0037560499999998</v>
      </c>
      <c r="AE55">
        <v>0</v>
      </c>
      <c r="AF55">
        <v>0</v>
      </c>
      <c r="AG55">
        <v>28.874874600000002</v>
      </c>
      <c r="AH55">
        <v>0</v>
      </c>
      <c r="AI55">
        <v>0</v>
      </c>
      <c r="AJ55">
        <v>0</v>
      </c>
      <c r="AK55">
        <v>22.797696809999998</v>
      </c>
      <c r="AL55">
        <v>17.337999999999997</v>
      </c>
      <c r="AM55">
        <v>0</v>
      </c>
      <c r="AN55">
        <v>0</v>
      </c>
      <c r="AO55">
        <v>2.5824959999999999</v>
      </c>
      <c r="AP55">
        <v>5.0635367999999996</v>
      </c>
      <c r="AQ55">
        <v>0</v>
      </c>
      <c r="AR55">
        <v>17.455564800000001</v>
      </c>
      <c r="AS55">
        <v>6.9715797120000005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25.207762568686661</v>
      </c>
      <c r="BB55">
        <f t="shared" si="0"/>
        <v>648.79616843069562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223.00020777062124</v>
      </c>
      <c r="L56">
        <v>0</v>
      </c>
      <c r="M56">
        <v>31.883027696425984</v>
      </c>
      <c r="N56">
        <v>51.877512914334908</v>
      </c>
      <c r="O56">
        <v>73.283955187499998</v>
      </c>
      <c r="P56">
        <v>24.090500196045003</v>
      </c>
      <c r="Q56">
        <v>0</v>
      </c>
      <c r="R56">
        <v>9.3081236366521818</v>
      </c>
      <c r="S56">
        <v>11.580703393881453</v>
      </c>
      <c r="T56">
        <v>0</v>
      </c>
      <c r="U56">
        <v>51.756175901101514</v>
      </c>
      <c r="V56">
        <v>7.9695801717791399</v>
      </c>
      <c r="W56">
        <v>20.37488696508505</v>
      </c>
      <c r="X56">
        <v>64.790225261004508</v>
      </c>
      <c r="Y56">
        <v>0</v>
      </c>
      <c r="Z56">
        <v>0</v>
      </c>
      <c r="AA56">
        <v>0</v>
      </c>
      <c r="AB56">
        <v>0</v>
      </c>
      <c r="AC56">
        <v>0</v>
      </c>
      <c r="AD56">
        <v>4.0037560499999998</v>
      </c>
      <c r="AE56">
        <v>0</v>
      </c>
      <c r="AF56">
        <v>0</v>
      </c>
      <c r="AG56">
        <v>28.874874600000002</v>
      </c>
      <c r="AH56">
        <v>0</v>
      </c>
      <c r="AI56">
        <v>0</v>
      </c>
      <c r="AJ56">
        <v>0</v>
      </c>
      <c r="AK56">
        <v>22.797696809999998</v>
      </c>
      <c r="AL56">
        <v>17.337999999999997</v>
      </c>
      <c r="AM56">
        <v>0</v>
      </c>
      <c r="AN56">
        <v>0</v>
      </c>
      <c r="AO56">
        <v>2.5824959999999999</v>
      </c>
      <c r="AP56">
        <v>5.0635367999999996</v>
      </c>
      <c r="AQ56">
        <v>0</v>
      </c>
      <c r="AR56">
        <v>17.455564800000001</v>
      </c>
      <c r="AS56">
        <v>6.9715797120000005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25.245105453914277</v>
      </c>
      <c r="BB56">
        <f t="shared" si="0"/>
        <v>649.75729841251677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213.00231115475898</v>
      </c>
      <c r="L57">
        <v>0</v>
      </c>
      <c r="M57">
        <v>31.883027696425984</v>
      </c>
      <c r="N57">
        <v>51.877512914334908</v>
      </c>
      <c r="O57">
        <v>73.283955187499998</v>
      </c>
      <c r="P57">
        <v>24.090500196045003</v>
      </c>
      <c r="Q57">
        <v>0</v>
      </c>
      <c r="R57">
        <v>9.3081236366521818</v>
      </c>
      <c r="S57">
        <v>11.580703393881453</v>
      </c>
      <c r="T57">
        <v>0</v>
      </c>
      <c r="U57">
        <v>51.756175901101514</v>
      </c>
      <c r="V57">
        <v>7.9695801717791399</v>
      </c>
      <c r="W57">
        <v>20.37488696508505</v>
      </c>
      <c r="X57">
        <v>64.790225261004508</v>
      </c>
      <c r="Y57">
        <v>0</v>
      </c>
      <c r="Z57">
        <v>0</v>
      </c>
      <c r="AA57">
        <v>0</v>
      </c>
      <c r="AB57">
        <v>0</v>
      </c>
      <c r="AC57">
        <v>0</v>
      </c>
      <c r="AD57">
        <v>4.0037560499999998</v>
      </c>
      <c r="AE57">
        <v>0</v>
      </c>
      <c r="AF57">
        <v>0</v>
      </c>
      <c r="AG57">
        <v>28.874874600000002</v>
      </c>
      <c r="AH57">
        <v>0</v>
      </c>
      <c r="AI57">
        <v>0</v>
      </c>
      <c r="AJ57">
        <v>0</v>
      </c>
      <c r="AK57">
        <v>22.797696809999998</v>
      </c>
      <c r="AL57">
        <v>17.337999999999997</v>
      </c>
      <c r="AM57">
        <v>0</v>
      </c>
      <c r="AN57">
        <v>0</v>
      </c>
      <c r="AO57">
        <v>2.1951216000000002</v>
      </c>
      <c r="AP57">
        <v>2.8130760000000001</v>
      </c>
      <c r="AQ57">
        <v>0</v>
      </c>
      <c r="AR57">
        <v>9.6975359999999995</v>
      </c>
      <c r="AS57">
        <v>6.9715797120000005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24.482378367681019</v>
      </c>
      <c r="BB57">
        <f t="shared" si="0"/>
        <v>630.12626488288777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212.99605215280639</v>
      </c>
      <c r="L58">
        <v>0</v>
      </c>
      <c r="M58">
        <v>31.883027696425984</v>
      </c>
      <c r="N58">
        <v>51.877512914334908</v>
      </c>
      <c r="O58">
        <v>73.283955187499998</v>
      </c>
      <c r="P58">
        <v>24.090500196045003</v>
      </c>
      <c r="Q58">
        <v>0</v>
      </c>
      <c r="R58">
        <v>9.3081236366521818</v>
      </c>
      <c r="S58">
        <v>11.580703393881453</v>
      </c>
      <c r="T58">
        <v>0</v>
      </c>
      <c r="U58">
        <v>51.756175901101514</v>
      </c>
      <c r="V58">
        <v>7.9695801717791399</v>
      </c>
      <c r="W58">
        <v>20.37488696508505</v>
      </c>
      <c r="X58">
        <v>64.790225261004508</v>
      </c>
      <c r="Y58">
        <v>0</v>
      </c>
      <c r="Z58">
        <v>0</v>
      </c>
      <c r="AA58">
        <v>0</v>
      </c>
      <c r="AB58">
        <v>0</v>
      </c>
      <c r="AC58">
        <v>0</v>
      </c>
      <c r="AD58">
        <v>4.0037560499999998</v>
      </c>
      <c r="AE58">
        <v>0</v>
      </c>
      <c r="AF58">
        <v>0</v>
      </c>
      <c r="AG58">
        <v>28.874874600000002</v>
      </c>
      <c r="AH58">
        <v>0</v>
      </c>
      <c r="AI58">
        <v>0</v>
      </c>
      <c r="AJ58">
        <v>0</v>
      </c>
      <c r="AK58">
        <v>22.797696809999998</v>
      </c>
      <c r="AL58">
        <v>17.337999999999997</v>
      </c>
      <c r="AM58">
        <v>0</v>
      </c>
      <c r="AN58">
        <v>0</v>
      </c>
      <c r="AO58">
        <v>2.1951216000000002</v>
      </c>
      <c r="AP58">
        <v>2.8130760000000001</v>
      </c>
      <c r="AQ58">
        <v>0</v>
      </c>
      <c r="AR58">
        <v>9.6975359999999995</v>
      </c>
      <c r="AS58">
        <v>6.9715797120000005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24.482144083299413</v>
      </c>
      <c r="BB58">
        <f t="shared" si="0"/>
        <v>630.12024016531666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214.26345294111258</v>
      </c>
      <c r="L59">
        <v>0</v>
      </c>
      <c r="M59">
        <v>31.883027696425984</v>
      </c>
      <c r="N59">
        <v>51.877512914334908</v>
      </c>
      <c r="O59">
        <v>73.283955187499998</v>
      </c>
      <c r="P59">
        <v>24.090500196045003</v>
      </c>
      <c r="Q59">
        <v>0</v>
      </c>
      <c r="R59">
        <v>9.4013973039215681</v>
      </c>
      <c r="S59">
        <v>11.686441512406461</v>
      </c>
      <c r="T59">
        <v>0</v>
      </c>
      <c r="U59">
        <v>51.756175901101514</v>
      </c>
      <c r="V59">
        <v>7.9695801717791399</v>
      </c>
      <c r="W59">
        <v>20.37488696508505</v>
      </c>
      <c r="X59">
        <v>64.790225261004508</v>
      </c>
      <c r="Y59">
        <v>0</v>
      </c>
      <c r="Z59">
        <v>0</v>
      </c>
      <c r="AA59">
        <v>0</v>
      </c>
      <c r="AB59">
        <v>0</v>
      </c>
      <c r="AC59">
        <v>0</v>
      </c>
      <c r="AD59">
        <v>4.0037560499999998</v>
      </c>
      <c r="AE59">
        <v>0</v>
      </c>
      <c r="AF59">
        <v>0</v>
      </c>
      <c r="AG59">
        <v>28.874874600000002</v>
      </c>
      <c r="AH59">
        <v>0</v>
      </c>
      <c r="AI59">
        <v>0</v>
      </c>
      <c r="AJ59">
        <v>0</v>
      </c>
      <c r="AK59">
        <v>22.797696809999998</v>
      </c>
      <c r="AL59">
        <v>17.337999999999997</v>
      </c>
      <c r="AM59">
        <v>0</v>
      </c>
      <c r="AN59">
        <v>0</v>
      </c>
      <c r="AO59">
        <v>2.1951216000000002</v>
      </c>
      <c r="AP59">
        <v>2.8130760000000001</v>
      </c>
      <c r="AQ59">
        <v>0</v>
      </c>
      <c r="AR59">
        <v>9.6975359999999995</v>
      </c>
      <c r="AS59">
        <v>6.9715797120000005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24.536988271842585</v>
      </c>
      <c r="BB59">
        <f t="shared" si="0"/>
        <v>631.53180855087419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214.26345294111258</v>
      </c>
      <c r="L60">
        <v>0</v>
      </c>
      <c r="M60">
        <v>31.883027696425984</v>
      </c>
      <c r="N60">
        <v>51.877512914334908</v>
      </c>
      <c r="O60">
        <v>73.283955187499998</v>
      </c>
      <c r="P60">
        <v>24.090500196045003</v>
      </c>
      <c r="Q60">
        <v>0</v>
      </c>
      <c r="R60">
        <v>9.4013973039215681</v>
      </c>
      <c r="S60">
        <v>11.686441512406461</v>
      </c>
      <c r="T60">
        <v>0</v>
      </c>
      <c r="U60">
        <v>51.756175901101514</v>
      </c>
      <c r="V60">
        <v>7.9695801717791399</v>
      </c>
      <c r="W60">
        <v>20.37488696508505</v>
      </c>
      <c r="X60">
        <v>64.790225261004508</v>
      </c>
      <c r="Y60">
        <v>0</v>
      </c>
      <c r="Z60">
        <v>0</v>
      </c>
      <c r="AA60">
        <v>0</v>
      </c>
      <c r="AB60">
        <v>0</v>
      </c>
      <c r="AC60">
        <v>0</v>
      </c>
      <c r="AD60">
        <v>4.0037560499999998</v>
      </c>
      <c r="AE60">
        <v>0</v>
      </c>
      <c r="AF60">
        <v>0</v>
      </c>
      <c r="AG60">
        <v>28.874874600000002</v>
      </c>
      <c r="AH60">
        <v>0</v>
      </c>
      <c r="AI60">
        <v>0</v>
      </c>
      <c r="AJ60">
        <v>0</v>
      </c>
      <c r="AK60">
        <v>22.797696809999998</v>
      </c>
      <c r="AL60">
        <v>17.337999999999997</v>
      </c>
      <c r="AM60">
        <v>0</v>
      </c>
      <c r="AN60">
        <v>0</v>
      </c>
      <c r="AO60">
        <v>2.1951216000000002</v>
      </c>
      <c r="AP60">
        <v>2.8130760000000001</v>
      </c>
      <c r="AQ60">
        <v>0</v>
      </c>
      <c r="AR60">
        <v>9.6975359999999995</v>
      </c>
      <c r="AS60">
        <v>6.9715797120000005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24.536988271842585</v>
      </c>
      <c r="BB60">
        <f t="shared" si="0"/>
        <v>631.53180855087419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213.00306071586388</v>
      </c>
      <c r="L61">
        <v>0</v>
      </c>
      <c r="M61">
        <v>31.883027696425984</v>
      </c>
      <c r="N61">
        <v>51.877512914334908</v>
      </c>
      <c r="O61">
        <v>73.283955187499998</v>
      </c>
      <c r="P61">
        <v>24.090500196045003</v>
      </c>
      <c r="Q61">
        <v>0</v>
      </c>
      <c r="R61">
        <v>9.3081236371663163</v>
      </c>
      <c r="S61">
        <v>11.57282363589564</v>
      </c>
      <c r="T61">
        <v>0</v>
      </c>
      <c r="U61">
        <v>51.756175901101514</v>
      </c>
      <c r="V61">
        <v>7.9695801717791399</v>
      </c>
      <c r="W61">
        <v>20.37488696508505</v>
      </c>
      <c r="X61">
        <v>64.790225261004508</v>
      </c>
      <c r="Y61">
        <v>0</v>
      </c>
      <c r="Z61">
        <v>0</v>
      </c>
      <c r="AA61">
        <v>0</v>
      </c>
      <c r="AB61">
        <v>0</v>
      </c>
      <c r="AC61">
        <v>0</v>
      </c>
      <c r="AD61">
        <v>4.0037560499999998</v>
      </c>
      <c r="AE61">
        <v>0</v>
      </c>
      <c r="AF61">
        <v>0</v>
      </c>
      <c r="AG61">
        <v>28.874874600000002</v>
      </c>
      <c r="AH61">
        <v>0</v>
      </c>
      <c r="AI61">
        <v>0</v>
      </c>
      <c r="AJ61">
        <v>0</v>
      </c>
      <c r="AK61">
        <v>22.797696809999998</v>
      </c>
      <c r="AL61">
        <v>17.337999999999997</v>
      </c>
      <c r="AM61">
        <v>0</v>
      </c>
      <c r="AN61">
        <v>0</v>
      </c>
      <c r="AO61">
        <v>2.5824959999999999</v>
      </c>
      <c r="AP61">
        <v>2.8130760000000001</v>
      </c>
      <c r="AQ61">
        <v>0</v>
      </c>
      <c r="AR61">
        <v>7.2731519999999996</v>
      </c>
      <c r="AS61">
        <v>6.9715797120000005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24.405927429881448</v>
      </c>
      <c r="BB61">
        <f t="shared" si="0"/>
        <v>628.1585760243205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213.00306071586388</v>
      </c>
      <c r="L62">
        <v>0</v>
      </c>
      <c r="M62">
        <v>31.883027696425984</v>
      </c>
      <c r="N62">
        <v>51.877512914334908</v>
      </c>
      <c r="O62">
        <v>73.283955187499998</v>
      </c>
      <c r="P62">
        <v>24.090500196045003</v>
      </c>
      <c r="Q62">
        <v>0</v>
      </c>
      <c r="R62">
        <v>9.3081236371663163</v>
      </c>
      <c r="S62">
        <v>11.57282363589564</v>
      </c>
      <c r="T62">
        <v>0</v>
      </c>
      <c r="U62">
        <v>51.756175901101514</v>
      </c>
      <c r="V62">
        <v>7.9695801717791399</v>
      </c>
      <c r="W62">
        <v>20.37488696508505</v>
      </c>
      <c r="X62">
        <v>64.790225261004508</v>
      </c>
      <c r="Y62">
        <v>0</v>
      </c>
      <c r="Z62">
        <v>0</v>
      </c>
      <c r="AA62">
        <v>0</v>
      </c>
      <c r="AB62">
        <v>0</v>
      </c>
      <c r="AC62">
        <v>0</v>
      </c>
      <c r="AD62">
        <v>4.0037560499999998</v>
      </c>
      <c r="AE62">
        <v>0</v>
      </c>
      <c r="AF62">
        <v>0</v>
      </c>
      <c r="AG62">
        <v>28.874874600000002</v>
      </c>
      <c r="AH62">
        <v>0</v>
      </c>
      <c r="AI62">
        <v>0</v>
      </c>
      <c r="AJ62">
        <v>0</v>
      </c>
      <c r="AK62">
        <v>22.797696809999998</v>
      </c>
      <c r="AL62">
        <v>17.337999999999997</v>
      </c>
      <c r="AM62">
        <v>0</v>
      </c>
      <c r="AN62">
        <v>0</v>
      </c>
      <c r="AO62">
        <v>2.5824959999999999</v>
      </c>
      <c r="AP62">
        <v>2.8130760000000001</v>
      </c>
      <c r="AQ62">
        <v>0</v>
      </c>
      <c r="AR62">
        <v>7.2731519999999996</v>
      </c>
      <c r="AS62">
        <v>6.9715797120000005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24.405927429881448</v>
      </c>
      <c r="BB62">
        <f t="shared" si="0"/>
        <v>628.1585760243205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212.99605215255986</v>
      </c>
      <c r="L63">
        <v>0</v>
      </c>
      <c r="M63">
        <v>31.883027696425984</v>
      </c>
      <c r="N63">
        <v>51.877512914334908</v>
      </c>
      <c r="O63">
        <v>73.283955187499998</v>
      </c>
      <c r="P63">
        <v>24.08844697008438</v>
      </c>
      <c r="Q63">
        <v>0</v>
      </c>
      <c r="R63">
        <v>9.3081236371663163</v>
      </c>
      <c r="S63">
        <v>11.57282363589564</v>
      </c>
      <c r="T63">
        <v>0</v>
      </c>
      <c r="U63">
        <v>51.756175901101514</v>
      </c>
      <c r="V63">
        <v>7.9695801717791399</v>
      </c>
      <c r="W63">
        <v>20.37488696508505</v>
      </c>
      <c r="X63">
        <v>64.790225261004508</v>
      </c>
      <c r="Y63">
        <v>0</v>
      </c>
      <c r="Z63">
        <v>0</v>
      </c>
      <c r="AA63">
        <v>0</v>
      </c>
      <c r="AB63">
        <v>0</v>
      </c>
      <c r="AC63">
        <v>0</v>
      </c>
      <c r="AD63">
        <v>4.0037560499999998</v>
      </c>
      <c r="AE63">
        <v>0</v>
      </c>
      <c r="AF63">
        <v>0</v>
      </c>
      <c r="AG63">
        <v>28.874874600000002</v>
      </c>
      <c r="AH63">
        <v>0</v>
      </c>
      <c r="AI63">
        <v>0</v>
      </c>
      <c r="AJ63">
        <v>0</v>
      </c>
      <c r="AK63">
        <v>22.797696809999998</v>
      </c>
      <c r="AL63">
        <v>17.337999999999997</v>
      </c>
      <c r="AM63">
        <v>0</v>
      </c>
      <c r="AN63">
        <v>0</v>
      </c>
      <c r="AO63">
        <v>2.5824959999999999</v>
      </c>
      <c r="AP63">
        <v>2.8130760000000001</v>
      </c>
      <c r="AQ63">
        <v>0</v>
      </c>
      <c r="AR63">
        <v>9.6975359999999995</v>
      </c>
      <c r="AS63">
        <v>6.9715797120000005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24.496260480304631</v>
      </c>
      <c r="BB63">
        <f t="shared" si="0"/>
        <v>630.48356518463265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212.99605215255986</v>
      </c>
      <c r="L64">
        <v>0</v>
      </c>
      <c r="M64">
        <v>31.883027696425984</v>
      </c>
      <c r="N64">
        <v>51.877512914334908</v>
      </c>
      <c r="O64">
        <v>73.283955187499998</v>
      </c>
      <c r="P64">
        <v>24.08844697008438</v>
      </c>
      <c r="Q64">
        <v>0</v>
      </c>
      <c r="R64">
        <v>9.3081236371663163</v>
      </c>
      <c r="S64">
        <v>11.57282363589564</v>
      </c>
      <c r="T64">
        <v>0</v>
      </c>
      <c r="U64">
        <v>51.756175901101514</v>
      </c>
      <c r="V64">
        <v>7.9695801717791399</v>
      </c>
      <c r="W64">
        <v>20.37488696508505</v>
      </c>
      <c r="X64">
        <v>64.790225261004508</v>
      </c>
      <c r="Y64">
        <v>0</v>
      </c>
      <c r="Z64">
        <v>0</v>
      </c>
      <c r="AA64">
        <v>0</v>
      </c>
      <c r="AB64">
        <v>0</v>
      </c>
      <c r="AC64">
        <v>0</v>
      </c>
      <c r="AD64">
        <v>4.0037560499999998</v>
      </c>
      <c r="AE64">
        <v>0</v>
      </c>
      <c r="AF64">
        <v>0</v>
      </c>
      <c r="AG64">
        <v>28.874874600000002</v>
      </c>
      <c r="AH64">
        <v>0</v>
      </c>
      <c r="AI64">
        <v>0</v>
      </c>
      <c r="AJ64">
        <v>0</v>
      </c>
      <c r="AK64">
        <v>22.797696809999998</v>
      </c>
      <c r="AL64">
        <v>17.337999999999997</v>
      </c>
      <c r="AM64">
        <v>0</v>
      </c>
      <c r="AN64">
        <v>0</v>
      </c>
      <c r="AO64">
        <v>2.5824959999999999</v>
      </c>
      <c r="AP64">
        <v>2.8130760000000001</v>
      </c>
      <c r="AQ64">
        <v>0</v>
      </c>
      <c r="AR64">
        <v>9.6975359999999995</v>
      </c>
      <c r="AS64">
        <v>6.9715797120000005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24.496260480304631</v>
      </c>
      <c r="BB64">
        <f t="shared" si="0"/>
        <v>630.48356518463265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212.99937742615828</v>
      </c>
      <c r="L65">
        <v>0</v>
      </c>
      <c r="M65">
        <v>31.883027696425984</v>
      </c>
      <c r="N65">
        <v>51.877512914334908</v>
      </c>
      <c r="O65">
        <v>73.283955187499998</v>
      </c>
      <c r="P65">
        <v>24.16372320025247</v>
      </c>
      <c r="Q65">
        <v>0</v>
      </c>
      <c r="R65">
        <v>9.3079027450980405</v>
      </c>
      <c r="S65">
        <v>11.578001968503939</v>
      </c>
      <c r="T65">
        <v>0</v>
      </c>
      <c r="U65">
        <v>51.756175901101514</v>
      </c>
      <c r="V65">
        <v>6.8683577811387906</v>
      </c>
      <c r="W65">
        <v>20.37488696508505</v>
      </c>
      <c r="X65">
        <v>64.790225261004508</v>
      </c>
      <c r="Y65">
        <v>0</v>
      </c>
      <c r="Z65">
        <v>0</v>
      </c>
      <c r="AA65">
        <v>0</v>
      </c>
      <c r="AB65">
        <v>0</v>
      </c>
      <c r="AC65">
        <v>0</v>
      </c>
      <c r="AD65">
        <v>4.0037560499999998</v>
      </c>
      <c r="AE65">
        <v>0</v>
      </c>
      <c r="AF65">
        <v>0</v>
      </c>
      <c r="AG65">
        <v>28.874874600000002</v>
      </c>
      <c r="AH65">
        <v>0</v>
      </c>
      <c r="AI65">
        <v>0</v>
      </c>
      <c r="AJ65">
        <v>0</v>
      </c>
      <c r="AK65">
        <v>22.797696809999998</v>
      </c>
      <c r="AL65">
        <v>17.337999999999997</v>
      </c>
      <c r="AM65">
        <v>0</v>
      </c>
      <c r="AN65">
        <v>0</v>
      </c>
      <c r="AO65">
        <v>2.5824959999999999</v>
      </c>
      <c r="AP65">
        <v>2.8130760000000001</v>
      </c>
      <c r="AQ65">
        <v>0</v>
      </c>
      <c r="AR65">
        <v>14.546303999999999</v>
      </c>
      <c r="AS65">
        <v>6.9715797120000005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24.639544163201482</v>
      </c>
      <c r="BB65">
        <f t="shared" si="0"/>
        <v>634.17138605540208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215.99944352320742</v>
      </c>
      <c r="L66">
        <v>0</v>
      </c>
      <c r="M66">
        <v>31.883027696425984</v>
      </c>
      <c r="N66">
        <v>51.877512914334908</v>
      </c>
      <c r="O66">
        <v>73.283955187499998</v>
      </c>
      <c r="P66">
        <v>24.16372320025247</v>
      </c>
      <c r="Q66">
        <v>0</v>
      </c>
      <c r="R66">
        <v>9.3079027450980405</v>
      </c>
      <c r="S66">
        <v>11.578001968503939</v>
      </c>
      <c r="T66">
        <v>0</v>
      </c>
      <c r="U66">
        <v>51.756175901101514</v>
      </c>
      <c r="V66">
        <v>6.8683577811387906</v>
      </c>
      <c r="W66">
        <v>20.37488696508505</v>
      </c>
      <c r="X66">
        <v>64.790225261004508</v>
      </c>
      <c r="Y66">
        <v>0</v>
      </c>
      <c r="Z66">
        <v>0</v>
      </c>
      <c r="AA66">
        <v>0</v>
      </c>
      <c r="AB66">
        <v>0</v>
      </c>
      <c r="AC66">
        <v>0</v>
      </c>
      <c r="AD66">
        <v>4.0037560499999998</v>
      </c>
      <c r="AE66">
        <v>0</v>
      </c>
      <c r="AF66">
        <v>0</v>
      </c>
      <c r="AG66">
        <v>28.874874600000002</v>
      </c>
      <c r="AH66">
        <v>0</v>
      </c>
      <c r="AI66">
        <v>0</v>
      </c>
      <c r="AJ66">
        <v>0</v>
      </c>
      <c r="AK66">
        <v>22.797696809999998</v>
      </c>
      <c r="AL66">
        <v>17.337999999999997</v>
      </c>
      <c r="AM66">
        <v>0</v>
      </c>
      <c r="AN66">
        <v>0</v>
      </c>
      <c r="AO66">
        <v>2.5824959999999999</v>
      </c>
      <c r="AP66">
        <v>2.8130760000000001</v>
      </c>
      <c r="AQ66">
        <v>0</v>
      </c>
      <c r="AR66">
        <v>14.546303999999999</v>
      </c>
      <c r="AS66">
        <v>6.9715797120000005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24.751746634542503</v>
      </c>
      <c r="BB66">
        <f t="shared" si="0"/>
        <v>637.05924968111015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256.16935714761144</v>
      </c>
      <c r="L67">
        <v>0</v>
      </c>
      <c r="M67">
        <v>31.883027696425984</v>
      </c>
      <c r="N67">
        <v>51.877512914334908</v>
      </c>
      <c r="O67">
        <v>73.283955187499998</v>
      </c>
      <c r="P67">
        <v>24.16372320025247</v>
      </c>
      <c r="Q67">
        <v>0</v>
      </c>
      <c r="R67">
        <v>9.3079027450980405</v>
      </c>
      <c r="S67">
        <v>11.578001968503939</v>
      </c>
      <c r="T67">
        <v>0</v>
      </c>
      <c r="U67">
        <v>51.756175901101514</v>
      </c>
      <c r="V67">
        <v>5.1195099902048078</v>
      </c>
      <c r="W67">
        <v>20.37488696508505</v>
      </c>
      <c r="X67">
        <v>64.790225261004508</v>
      </c>
      <c r="Y67">
        <v>0</v>
      </c>
      <c r="Z67">
        <v>0</v>
      </c>
      <c r="AA67">
        <v>0</v>
      </c>
      <c r="AB67">
        <v>0</v>
      </c>
      <c r="AC67">
        <v>0</v>
      </c>
      <c r="AD67">
        <v>4.0037560499999998</v>
      </c>
      <c r="AE67">
        <v>6.7624751999999999</v>
      </c>
      <c r="AF67">
        <v>6.1510581000000011</v>
      </c>
      <c r="AG67">
        <v>28.874874600000002</v>
      </c>
      <c r="AH67">
        <v>0</v>
      </c>
      <c r="AI67">
        <v>0</v>
      </c>
      <c r="AJ67">
        <v>0</v>
      </c>
      <c r="AK67">
        <v>22.797696809999998</v>
      </c>
      <c r="AL67">
        <v>8.6689999999999987</v>
      </c>
      <c r="AM67">
        <v>0</v>
      </c>
      <c r="AN67">
        <v>0</v>
      </c>
      <c r="AO67">
        <v>2.0659967999999997</v>
      </c>
      <c r="AP67">
        <v>2.8130760000000001</v>
      </c>
      <c r="AQ67">
        <v>0</v>
      </c>
      <c r="AR67">
        <v>14.546303999999999</v>
      </c>
      <c r="AS67">
        <v>6.9715797120000005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26.328122645019736</v>
      </c>
      <c r="BB67">
        <f t="shared" si="0"/>
        <v>677.63197360410288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256.16935714761144</v>
      </c>
      <c r="L68">
        <v>0</v>
      </c>
      <c r="M68">
        <v>31.883027696425984</v>
      </c>
      <c r="N68">
        <v>51.877512914334908</v>
      </c>
      <c r="O68">
        <v>73.283955187499998</v>
      </c>
      <c r="P68">
        <v>24.16372320025247</v>
      </c>
      <c r="Q68">
        <v>0</v>
      </c>
      <c r="R68">
        <v>9.3079027450980405</v>
      </c>
      <c r="S68">
        <v>11.578001968503939</v>
      </c>
      <c r="T68">
        <v>0</v>
      </c>
      <c r="U68">
        <v>51.756175901101514</v>
      </c>
      <c r="V68">
        <v>5.1195099902048078</v>
      </c>
      <c r="W68">
        <v>20.37488696508505</v>
      </c>
      <c r="X68">
        <v>64.790225261004508</v>
      </c>
      <c r="Y68">
        <v>0</v>
      </c>
      <c r="Z68">
        <v>0</v>
      </c>
      <c r="AA68">
        <v>0</v>
      </c>
      <c r="AB68">
        <v>0</v>
      </c>
      <c r="AC68">
        <v>0</v>
      </c>
      <c r="AD68">
        <v>4.0037560499999998</v>
      </c>
      <c r="AE68">
        <v>6.7624751999999999</v>
      </c>
      <c r="AF68">
        <v>6.1510581000000011</v>
      </c>
      <c r="AG68">
        <v>28.874874600000002</v>
      </c>
      <c r="AH68">
        <v>0</v>
      </c>
      <c r="AI68">
        <v>0</v>
      </c>
      <c r="AJ68">
        <v>0</v>
      </c>
      <c r="AK68">
        <v>22.797696809999998</v>
      </c>
      <c r="AL68">
        <v>8.6689999999999987</v>
      </c>
      <c r="AM68">
        <v>0</v>
      </c>
      <c r="AN68">
        <v>0</v>
      </c>
      <c r="AO68">
        <v>2.0659967999999997</v>
      </c>
      <c r="AP68">
        <v>2.8130760000000001</v>
      </c>
      <c r="AQ68">
        <v>9.3010710000000003</v>
      </c>
      <c r="AR68">
        <v>14.546303999999999</v>
      </c>
      <c r="AS68">
        <v>6.9715797120000005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26.675982700419734</v>
      </c>
      <c r="BB68">
        <f t="shared" ref="BB68:BB99" si="1">SUM(B68:AZ68)-BA68</f>
        <v>686.58518454870295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256.16935714761144</v>
      </c>
      <c r="L69">
        <v>0</v>
      </c>
      <c r="M69">
        <v>31.883027696425984</v>
      </c>
      <c r="N69">
        <v>51.877512914334908</v>
      </c>
      <c r="O69">
        <v>73.283955187499998</v>
      </c>
      <c r="P69">
        <v>24.16372320025247</v>
      </c>
      <c r="Q69">
        <v>0</v>
      </c>
      <c r="R69">
        <v>9.3079027450980405</v>
      </c>
      <c r="S69">
        <v>11.578001968503939</v>
      </c>
      <c r="T69">
        <v>0</v>
      </c>
      <c r="U69">
        <v>51.756175901101514</v>
      </c>
      <c r="V69">
        <v>5.1195099902048078</v>
      </c>
      <c r="W69">
        <v>20.37488696508505</v>
      </c>
      <c r="X69">
        <v>64.790225261004508</v>
      </c>
      <c r="Y69">
        <v>0</v>
      </c>
      <c r="Z69">
        <v>0</v>
      </c>
      <c r="AA69">
        <v>0</v>
      </c>
      <c r="AB69">
        <v>0</v>
      </c>
      <c r="AC69">
        <v>0</v>
      </c>
      <c r="AD69">
        <v>4.0037560499999998</v>
      </c>
      <c r="AE69">
        <v>6.7624751999999999</v>
      </c>
      <c r="AF69">
        <v>6.1510581000000011</v>
      </c>
      <c r="AG69">
        <v>28.874874600000002</v>
      </c>
      <c r="AH69">
        <v>9.2331287400000015</v>
      </c>
      <c r="AI69">
        <v>0</v>
      </c>
      <c r="AJ69">
        <v>0</v>
      </c>
      <c r="AK69">
        <v>22.797696809999998</v>
      </c>
      <c r="AL69">
        <v>8.6689999999999987</v>
      </c>
      <c r="AM69">
        <v>0</v>
      </c>
      <c r="AN69">
        <v>0</v>
      </c>
      <c r="AO69">
        <v>2.0659967999999997</v>
      </c>
      <c r="AP69">
        <v>2.8130760000000001</v>
      </c>
      <c r="AQ69">
        <v>10.785748999999999</v>
      </c>
      <c r="AR69">
        <v>14.546303999999999</v>
      </c>
      <c r="AS69">
        <v>6.9715797120000005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27.076828775719743</v>
      </c>
      <c r="BB69">
        <f t="shared" si="1"/>
        <v>696.90214521340295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256.16935714761144</v>
      </c>
      <c r="L70">
        <v>0</v>
      </c>
      <c r="M70">
        <v>31.883027696425984</v>
      </c>
      <c r="N70">
        <v>51.877512914334908</v>
      </c>
      <c r="O70">
        <v>73.283955187499998</v>
      </c>
      <c r="P70">
        <v>24.16372320025247</v>
      </c>
      <c r="Q70">
        <v>0</v>
      </c>
      <c r="R70">
        <v>9.3079027450980405</v>
      </c>
      <c r="S70">
        <v>11.578001968503939</v>
      </c>
      <c r="T70">
        <v>0</v>
      </c>
      <c r="U70">
        <v>51.756175901101514</v>
      </c>
      <c r="V70">
        <v>5.1195099902048078</v>
      </c>
      <c r="W70">
        <v>20.37488696508505</v>
      </c>
      <c r="X70">
        <v>64.790225261004508</v>
      </c>
      <c r="Y70">
        <v>0</v>
      </c>
      <c r="Z70">
        <v>0</v>
      </c>
      <c r="AA70">
        <v>0</v>
      </c>
      <c r="AB70">
        <v>0</v>
      </c>
      <c r="AC70">
        <v>0</v>
      </c>
      <c r="AD70">
        <v>4.0037560499999998</v>
      </c>
      <c r="AE70">
        <v>6.7624751999999999</v>
      </c>
      <c r="AF70">
        <v>6.1510581000000011</v>
      </c>
      <c r="AG70">
        <v>28.874874600000002</v>
      </c>
      <c r="AH70">
        <v>10.27289549</v>
      </c>
      <c r="AI70">
        <v>0</v>
      </c>
      <c r="AJ70">
        <v>0</v>
      </c>
      <c r="AK70">
        <v>22.797696809999998</v>
      </c>
      <c r="AL70">
        <v>8.6689999999999987</v>
      </c>
      <c r="AM70">
        <v>0</v>
      </c>
      <c r="AN70">
        <v>0</v>
      </c>
      <c r="AO70">
        <v>2.0659967999999997</v>
      </c>
      <c r="AP70">
        <v>2.8130760000000001</v>
      </c>
      <c r="AQ70">
        <v>21.571497999999998</v>
      </c>
      <c r="AR70">
        <v>14.546303999999999</v>
      </c>
      <c r="AS70">
        <v>6.9715797120000005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27.51910284971974</v>
      </c>
      <c r="BB70">
        <f t="shared" si="1"/>
        <v>708.28538688940296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256.16935714761144</v>
      </c>
      <c r="L71">
        <v>0</v>
      </c>
      <c r="M71">
        <v>31.883027696425984</v>
      </c>
      <c r="N71">
        <v>51.877512914334908</v>
      </c>
      <c r="O71">
        <v>73.283955187499998</v>
      </c>
      <c r="P71">
        <v>24.16372320025247</v>
      </c>
      <c r="Q71">
        <v>0</v>
      </c>
      <c r="R71">
        <v>9.3079027450980405</v>
      </c>
      <c r="S71">
        <v>11.578001968503939</v>
      </c>
      <c r="T71">
        <v>0</v>
      </c>
      <c r="U71">
        <v>51.756175901101514</v>
      </c>
      <c r="V71">
        <v>5.1195099902048078</v>
      </c>
      <c r="W71">
        <v>20.37488696508505</v>
      </c>
      <c r="X71">
        <v>64.790225261004508</v>
      </c>
      <c r="Y71">
        <v>0</v>
      </c>
      <c r="Z71">
        <v>2.8784289599999995</v>
      </c>
      <c r="AA71">
        <v>0</v>
      </c>
      <c r="AB71">
        <v>0</v>
      </c>
      <c r="AC71">
        <v>0</v>
      </c>
      <c r="AD71">
        <v>4.0037560499999998</v>
      </c>
      <c r="AE71">
        <v>13.524950400000002</v>
      </c>
      <c r="AF71">
        <v>6.1510581000000011</v>
      </c>
      <c r="AG71">
        <v>28.874874600000002</v>
      </c>
      <c r="AH71">
        <v>10.27289549</v>
      </c>
      <c r="AI71">
        <v>1.3977932499999997</v>
      </c>
      <c r="AJ71">
        <v>0</v>
      </c>
      <c r="AK71">
        <v>22.797696809999998</v>
      </c>
      <c r="AL71">
        <v>8.6689999999999987</v>
      </c>
      <c r="AM71">
        <v>2.1075436800000005</v>
      </c>
      <c r="AN71">
        <v>0</v>
      </c>
      <c r="AO71">
        <v>2.0659967999999997</v>
      </c>
      <c r="AP71">
        <v>2.8130760000000001</v>
      </c>
      <c r="AQ71">
        <v>21.571497999999998</v>
      </c>
      <c r="AR71">
        <v>9.6975359999999995</v>
      </c>
      <c r="AS71">
        <v>9.4529894399999979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27.922233067519741</v>
      </c>
      <c r="BB71">
        <f t="shared" si="1"/>
        <v>718.66113948960287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256.16935714761144</v>
      </c>
      <c r="L72">
        <v>0</v>
      </c>
      <c r="M72">
        <v>31.883027696425984</v>
      </c>
      <c r="N72">
        <v>51.877512914334908</v>
      </c>
      <c r="O72">
        <v>73.283955187499998</v>
      </c>
      <c r="P72">
        <v>24.16372320025247</v>
      </c>
      <c r="Q72">
        <v>0</v>
      </c>
      <c r="R72">
        <v>9.3079027450980405</v>
      </c>
      <c r="S72">
        <v>11.578001968503939</v>
      </c>
      <c r="T72">
        <v>0</v>
      </c>
      <c r="U72">
        <v>51.756175901101514</v>
      </c>
      <c r="V72">
        <v>5.1195099902048078</v>
      </c>
      <c r="W72">
        <v>20.37488696508505</v>
      </c>
      <c r="X72">
        <v>64.790225261004508</v>
      </c>
      <c r="Y72">
        <v>0</v>
      </c>
      <c r="Z72">
        <v>2.8784289599999995</v>
      </c>
      <c r="AA72">
        <v>0</v>
      </c>
      <c r="AB72">
        <v>0</v>
      </c>
      <c r="AC72">
        <v>4.2505959439999996</v>
      </c>
      <c r="AD72">
        <v>4.0037560499999998</v>
      </c>
      <c r="AE72">
        <v>13.524950400000002</v>
      </c>
      <c r="AF72">
        <v>6.1510581000000011</v>
      </c>
      <c r="AG72">
        <v>28.874874600000002</v>
      </c>
      <c r="AH72">
        <v>20.545790979999996</v>
      </c>
      <c r="AI72">
        <v>3.3547037999999993</v>
      </c>
      <c r="AJ72">
        <v>0</v>
      </c>
      <c r="AK72">
        <v>22.797696809999998</v>
      </c>
      <c r="AL72">
        <v>8.6689999999999987</v>
      </c>
      <c r="AM72">
        <v>2.2831723199999998</v>
      </c>
      <c r="AN72">
        <v>0</v>
      </c>
      <c r="AO72">
        <v>2.0659967999999997</v>
      </c>
      <c r="AP72">
        <v>2.8130760000000001</v>
      </c>
      <c r="AQ72">
        <v>21.571497999999998</v>
      </c>
      <c r="AR72">
        <v>9.6975359999999995</v>
      </c>
      <c r="AS72">
        <v>9.4529894399999979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28.545168847019731</v>
      </c>
      <c r="BB72">
        <f t="shared" si="1"/>
        <v>734.69423433410293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256.16935714761144</v>
      </c>
      <c r="L73">
        <v>0</v>
      </c>
      <c r="M73">
        <v>31.883027696425984</v>
      </c>
      <c r="N73">
        <v>51.877512914334908</v>
      </c>
      <c r="O73">
        <v>73.283955187499998</v>
      </c>
      <c r="P73">
        <v>24.818210191082809</v>
      </c>
      <c r="Q73">
        <v>0</v>
      </c>
      <c r="R73">
        <v>9.3079027450980405</v>
      </c>
      <c r="S73">
        <v>11.578001968503939</v>
      </c>
      <c r="T73">
        <v>0</v>
      </c>
      <c r="U73">
        <v>51.756175901101514</v>
      </c>
      <c r="V73">
        <v>5.1195099902048078</v>
      </c>
      <c r="W73">
        <v>20.37488696508505</v>
      </c>
      <c r="X73">
        <v>64.790225261004508</v>
      </c>
      <c r="Y73">
        <v>0</v>
      </c>
      <c r="Z73">
        <v>2.8784289599999995</v>
      </c>
      <c r="AA73">
        <v>6.1413336000000003</v>
      </c>
      <c r="AB73">
        <v>0</v>
      </c>
      <c r="AC73">
        <v>8.5011918879999975</v>
      </c>
      <c r="AD73">
        <v>4.0037560499999998</v>
      </c>
      <c r="AE73">
        <v>13.524950400000002</v>
      </c>
      <c r="AF73">
        <v>6.1510581000000011</v>
      </c>
      <c r="AG73">
        <v>28.874874600000002</v>
      </c>
      <c r="AH73">
        <v>30.818686470000003</v>
      </c>
      <c r="AI73">
        <v>14.537049799999998</v>
      </c>
      <c r="AJ73">
        <v>0</v>
      </c>
      <c r="AK73">
        <v>22.797696809999998</v>
      </c>
      <c r="AL73">
        <v>8.6689999999999987</v>
      </c>
      <c r="AM73">
        <v>4.6248875199999997</v>
      </c>
      <c r="AN73">
        <v>0</v>
      </c>
      <c r="AO73">
        <v>1.6786224000000003</v>
      </c>
      <c r="AP73">
        <v>2.5317684000000003</v>
      </c>
      <c r="AQ73">
        <v>32.357247000000001</v>
      </c>
      <c r="AR73">
        <v>9.6975359999999995</v>
      </c>
      <c r="AS73">
        <v>9.4529894399999979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30.226689058037316</v>
      </c>
      <c r="BB73">
        <f t="shared" si="1"/>
        <v>777.97315434791562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256.16935714761144</v>
      </c>
      <c r="L74">
        <v>0</v>
      </c>
      <c r="M74">
        <v>31.883027696425984</v>
      </c>
      <c r="N74">
        <v>51.877512914334908</v>
      </c>
      <c r="O74">
        <v>73.283955187499998</v>
      </c>
      <c r="P74">
        <v>24.818210191082809</v>
      </c>
      <c r="Q74">
        <v>0</v>
      </c>
      <c r="R74">
        <v>9.3079027450980405</v>
      </c>
      <c r="S74">
        <v>11.578001968503939</v>
      </c>
      <c r="T74">
        <v>0</v>
      </c>
      <c r="U74">
        <v>51.756175901101514</v>
      </c>
      <c r="V74">
        <v>5.1195099902048078</v>
      </c>
      <c r="W74">
        <v>20.37488696508505</v>
      </c>
      <c r="X74">
        <v>64.790225261004508</v>
      </c>
      <c r="Y74">
        <v>0</v>
      </c>
      <c r="Z74">
        <v>2.8784289599999995</v>
      </c>
      <c r="AA74">
        <v>12.317364000000003</v>
      </c>
      <c r="AB74">
        <v>5.7369297999999986</v>
      </c>
      <c r="AC74">
        <v>8.5011918879999975</v>
      </c>
      <c r="AD74">
        <v>4.0037560499999998</v>
      </c>
      <c r="AE74">
        <v>13.524950400000002</v>
      </c>
      <c r="AF74">
        <v>6.1510581000000011</v>
      </c>
      <c r="AG74">
        <v>28.874874600000002</v>
      </c>
      <c r="AH74">
        <v>41.091581959999992</v>
      </c>
      <c r="AI74">
        <v>14.537049799999998</v>
      </c>
      <c r="AJ74">
        <v>0</v>
      </c>
      <c r="AK74">
        <v>22.797696809999998</v>
      </c>
      <c r="AL74">
        <v>8.6689999999999987</v>
      </c>
      <c r="AM74">
        <v>6.9127432704</v>
      </c>
      <c r="AN74">
        <v>0</v>
      </c>
      <c r="AO74">
        <v>1.6786224000000003</v>
      </c>
      <c r="AP74">
        <v>2.5317684000000003</v>
      </c>
      <c r="AQ74">
        <v>32.357247000000001</v>
      </c>
      <c r="AR74">
        <v>9.6975359999999995</v>
      </c>
      <c r="AS74">
        <v>9.4529894399999979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31.142006036337307</v>
      </c>
      <c r="BB74">
        <f t="shared" si="1"/>
        <v>801.53154881001558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256.16935714761144</v>
      </c>
      <c r="L75">
        <v>0</v>
      </c>
      <c r="M75">
        <v>31.883027696425984</v>
      </c>
      <c r="N75">
        <v>51.877512914334908</v>
      </c>
      <c r="O75">
        <v>73.283955187499998</v>
      </c>
      <c r="P75">
        <v>24.818210191082809</v>
      </c>
      <c r="Q75">
        <v>0</v>
      </c>
      <c r="R75">
        <v>9.3079027450980405</v>
      </c>
      <c r="S75">
        <v>11.578001968503939</v>
      </c>
      <c r="T75">
        <v>0</v>
      </c>
      <c r="U75">
        <v>51.756175901101514</v>
      </c>
      <c r="V75">
        <v>5.1195099902048078</v>
      </c>
      <c r="W75">
        <v>20.37488696508505</v>
      </c>
      <c r="X75">
        <v>64.790225261004508</v>
      </c>
      <c r="Y75">
        <v>0</v>
      </c>
      <c r="Z75">
        <v>2.8784289599999995</v>
      </c>
      <c r="AA75">
        <v>12.317364000000003</v>
      </c>
      <c r="AB75">
        <v>5.7369297999999986</v>
      </c>
      <c r="AC75">
        <v>12.751787832</v>
      </c>
      <c r="AD75">
        <v>8.0075120999999996</v>
      </c>
      <c r="AE75">
        <v>13.524950400000002</v>
      </c>
      <c r="AF75">
        <v>6.1510581000000011</v>
      </c>
      <c r="AG75">
        <v>28.874874600000002</v>
      </c>
      <c r="AH75">
        <v>51.364477449999995</v>
      </c>
      <c r="AI75">
        <v>14.537049799999998</v>
      </c>
      <c r="AJ75">
        <v>0</v>
      </c>
      <c r="AK75">
        <v>22.797696809999998</v>
      </c>
      <c r="AL75">
        <v>17.337999999999997</v>
      </c>
      <c r="AM75">
        <v>6.9127432704</v>
      </c>
      <c r="AN75">
        <v>0</v>
      </c>
      <c r="AO75">
        <v>1.6786224000000003</v>
      </c>
      <c r="AP75">
        <v>2.5317684000000003</v>
      </c>
      <c r="AQ75">
        <v>43.142995999999997</v>
      </c>
      <c r="AR75">
        <v>9.6975359999999995</v>
      </c>
      <c r="AS75">
        <v>8.2713657600000001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32.518339645537324</v>
      </c>
      <c r="BB75">
        <f t="shared" si="1"/>
        <v>836.95558800481547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256.16935714761144</v>
      </c>
      <c r="L76">
        <v>0</v>
      </c>
      <c r="M76">
        <v>31.883027696425984</v>
      </c>
      <c r="N76">
        <v>51.877512914334908</v>
      </c>
      <c r="O76">
        <v>73.283955187499998</v>
      </c>
      <c r="P76">
        <v>24.818210191082809</v>
      </c>
      <c r="Q76">
        <v>0</v>
      </c>
      <c r="R76">
        <v>9.3079027450980405</v>
      </c>
      <c r="S76">
        <v>11.578001968503939</v>
      </c>
      <c r="T76">
        <v>0</v>
      </c>
      <c r="U76">
        <v>51.756175901101514</v>
      </c>
      <c r="V76">
        <v>5.1195099902048078</v>
      </c>
      <c r="W76">
        <v>20.37488696508505</v>
      </c>
      <c r="X76">
        <v>64.790225261004508</v>
      </c>
      <c r="Y76">
        <v>0</v>
      </c>
      <c r="Z76">
        <v>5.756857919999999</v>
      </c>
      <c r="AA76">
        <v>18.511436736</v>
      </c>
      <c r="AB76">
        <v>17.351285640000004</v>
      </c>
      <c r="AC76">
        <v>12.751787832</v>
      </c>
      <c r="AD76">
        <v>8.0075120999999996</v>
      </c>
      <c r="AE76">
        <v>21.714307867200002</v>
      </c>
      <c r="AF76">
        <v>13.669018000000003</v>
      </c>
      <c r="AG76">
        <v>28.874874600000002</v>
      </c>
      <c r="AH76">
        <v>61.637372940000006</v>
      </c>
      <c r="AI76">
        <v>14.537049799999998</v>
      </c>
      <c r="AJ76">
        <v>0</v>
      </c>
      <c r="AK76">
        <v>22.797696809999998</v>
      </c>
      <c r="AL76">
        <v>52.013999999999989</v>
      </c>
      <c r="AM76">
        <v>6.9127432704</v>
      </c>
      <c r="AN76">
        <v>0</v>
      </c>
      <c r="AO76">
        <v>1.6786224000000003</v>
      </c>
      <c r="AP76">
        <v>2.5317684000000003</v>
      </c>
      <c r="AQ76">
        <v>43.142995999999997</v>
      </c>
      <c r="AR76">
        <v>9.6975359999999995</v>
      </c>
      <c r="AS76">
        <v>8.2713657600000001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35.560570701337333</v>
      </c>
      <c r="BB76">
        <f t="shared" si="1"/>
        <v>915.2564273422156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256.16935714761144</v>
      </c>
      <c r="L77">
        <v>0</v>
      </c>
      <c r="M77">
        <v>31.883027696425984</v>
      </c>
      <c r="N77">
        <v>51.877512914334908</v>
      </c>
      <c r="O77">
        <v>73.283955187499998</v>
      </c>
      <c r="P77">
        <v>24.818210191082809</v>
      </c>
      <c r="Q77">
        <v>0</v>
      </c>
      <c r="R77">
        <v>9.3079027450980405</v>
      </c>
      <c r="S77">
        <v>11.578001968503939</v>
      </c>
      <c r="T77">
        <v>0</v>
      </c>
      <c r="U77">
        <v>51.756175901101514</v>
      </c>
      <c r="V77">
        <v>5.1195099902048078</v>
      </c>
      <c r="W77">
        <v>20.37488696508505</v>
      </c>
      <c r="X77">
        <v>64.790225261004508</v>
      </c>
      <c r="Y77">
        <v>0</v>
      </c>
      <c r="Z77">
        <v>5.756857919999999</v>
      </c>
      <c r="AA77">
        <v>18.511436736</v>
      </c>
      <c r="AB77">
        <v>17.351285640000004</v>
      </c>
      <c r="AC77">
        <v>12.751787832</v>
      </c>
      <c r="AD77">
        <v>8.0075120999999996</v>
      </c>
      <c r="AE77">
        <v>21.714307867200002</v>
      </c>
      <c r="AF77">
        <v>13.669018000000003</v>
      </c>
      <c r="AG77">
        <v>28.874874600000002</v>
      </c>
      <c r="AH77">
        <v>61.637372940000006</v>
      </c>
      <c r="AI77">
        <v>14.537049799999998</v>
      </c>
      <c r="AJ77">
        <v>0</v>
      </c>
      <c r="AK77">
        <v>22.797696809999998</v>
      </c>
      <c r="AL77">
        <v>52.013999999999989</v>
      </c>
      <c r="AM77">
        <v>6.9127432704</v>
      </c>
      <c r="AN77">
        <v>0</v>
      </c>
      <c r="AO77">
        <v>1.6786224000000003</v>
      </c>
      <c r="AP77">
        <v>2.5317684000000003</v>
      </c>
      <c r="AQ77">
        <v>43.142995999999997</v>
      </c>
      <c r="AR77">
        <v>9.6975359999999995</v>
      </c>
      <c r="AS77">
        <v>8.2713657600000001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35.560570701337333</v>
      </c>
      <c r="BB77">
        <f t="shared" si="1"/>
        <v>915.2564273422156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256.16935714761144</v>
      </c>
      <c r="L78">
        <v>0</v>
      </c>
      <c r="M78">
        <v>31.883027696425984</v>
      </c>
      <c r="N78">
        <v>51.877512914334908</v>
      </c>
      <c r="O78">
        <v>73.283955187499998</v>
      </c>
      <c r="P78">
        <v>24.818210191082809</v>
      </c>
      <c r="Q78">
        <v>0</v>
      </c>
      <c r="R78">
        <v>9.3079027450980405</v>
      </c>
      <c r="S78">
        <v>11.578001968503939</v>
      </c>
      <c r="T78">
        <v>0</v>
      </c>
      <c r="U78">
        <v>51.756175901101514</v>
      </c>
      <c r="V78">
        <v>5.1195099902048078</v>
      </c>
      <c r="W78">
        <v>20.37488696508505</v>
      </c>
      <c r="X78">
        <v>64.790225261004508</v>
      </c>
      <c r="Y78">
        <v>0</v>
      </c>
      <c r="Z78">
        <v>5.756857919999999</v>
      </c>
      <c r="AA78">
        <v>18.511436736</v>
      </c>
      <c r="AB78">
        <v>17.351285640000004</v>
      </c>
      <c r="AC78">
        <v>12.751787832</v>
      </c>
      <c r="AD78">
        <v>8.0075120999999996</v>
      </c>
      <c r="AE78">
        <v>21.714307867200002</v>
      </c>
      <c r="AF78">
        <v>13.669018000000003</v>
      </c>
      <c r="AG78">
        <v>28.874874600000002</v>
      </c>
      <c r="AH78">
        <v>61.637372940000006</v>
      </c>
      <c r="AI78">
        <v>7.2685249000000001</v>
      </c>
      <c r="AJ78">
        <v>0</v>
      </c>
      <c r="AK78">
        <v>22.797696809999998</v>
      </c>
      <c r="AL78">
        <v>52.013999999999989</v>
      </c>
      <c r="AM78">
        <v>6.9127432704</v>
      </c>
      <c r="AN78">
        <v>0</v>
      </c>
      <c r="AO78">
        <v>1.6786224000000003</v>
      </c>
      <c r="AP78">
        <v>2.5317684000000003</v>
      </c>
      <c r="AQ78">
        <v>43.142995999999997</v>
      </c>
      <c r="AR78">
        <v>9.6975359999999995</v>
      </c>
      <c r="AS78">
        <v>8.2713657600000001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35.288728127537333</v>
      </c>
      <c r="BB78">
        <f t="shared" si="1"/>
        <v>908.2597450160157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256.16935714761144</v>
      </c>
      <c r="L79">
        <v>0</v>
      </c>
      <c r="M79">
        <v>31.883027696425984</v>
      </c>
      <c r="N79">
        <v>51.877512914334908</v>
      </c>
      <c r="O79">
        <v>73.283955187499998</v>
      </c>
      <c r="P79">
        <v>24.818210191082809</v>
      </c>
      <c r="Q79">
        <v>0</v>
      </c>
      <c r="R79">
        <v>9.3079027450980405</v>
      </c>
      <c r="S79">
        <v>11.578001968503939</v>
      </c>
      <c r="T79">
        <v>0</v>
      </c>
      <c r="U79">
        <v>51.756175901101514</v>
      </c>
      <c r="V79">
        <v>5.1195099902048078</v>
      </c>
      <c r="W79">
        <v>20.37488696508505</v>
      </c>
      <c r="X79">
        <v>64.790225261004508</v>
      </c>
      <c r="Y79">
        <v>0</v>
      </c>
      <c r="Z79">
        <v>5.756857919999999</v>
      </c>
      <c r="AA79">
        <v>18.511436736</v>
      </c>
      <c r="AB79">
        <v>17.351285640000004</v>
      </c>
      <c r="AC79">
        <v>12.751787832</v>
      </c>
      <c r="AD79">
        <v>8.0075120999999996</v>
      </c>
      <c r="AE79">
        <v>21.714307867200002</v>
      </c>
      <c r="AF79">
        <v>13.669018000000003</v>
      </c>
      <c r="AG79">
        <v>28.874874600000002</v>
      </c>
      <c r="AH79">
        <v>61.637372940000006</v>
      </c>
      <c r="AI79">
        <v>1.6773518999999995</v>
      </c>
      <c r="AJ79">
        <v>0</v>
      </c>
      <c r="AK79">
        <v>22.797696809999998</v>
      </c>
      <c r="AL79">
        <v>52.013999999999989</v>
      </c>
      <c r="AM79">
        <v>6.9127432704</v>
      </c>
      <c r="AN79">
        <v>0</v>
      </c>
      <c r="AO79">
        <v>1.6786224000000003</v>
      </c>
      <c r="AP79">
        <v>2.5317684000000003</v>
      </c>
      <c r="AQ79">
        <v>43.142995999999997</v>
      </c>
      <c r="AR79">
        <v>9.6975359999999995</v>
      </c>
      <c r="AS79">
        <v>6.9715797120000005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35.031006283737327</v>
      </c>
      <c r="BB79">
        <f t="shared" si="1"/>
        <v>901.6265078118156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256.16935714761144</v>
      </c>
      <c r="L80">
        <v>0</v>
      </c>
      <c r="M80">
        <v>31.883027696425984</v>
      </c>
      <c r="N80">
        <v>51.877512914334908</v>
      </c>
      <c r="O80">
        <v>73.283955187499998</v>
      </c>
      <c r="P80">
        <v>24.818210191082809</v>
      </c>
      <c r="Q80">
        <v>0</v>
      </c>
      <c r="R80">
        <v>9.3079027450980405</v>
      </c>
      <c r="S80">
        <v>11.578001968503939</v>
      </c>
      <c r="T80">
        <v>0</v>
      </c>
      <c r="U80">
        <v>51.756175901101514</v>
      </c>
      <c r="V80">
        <v>5.1195099902048078</v>
      </c>
      <c r="W80">
        <v>20.37488696508505</v>
      </c>
      <c r="X80">
        <v>64.790225261004508</v>
      </c>
      <c r="Y80">
        <v>0</v>
      </c>
      <c r="Z80">
        <v>5.756857919999999</v>
      </c>
      <c r="AA80">
        <v>18.511436736</v>
      </c>
      <c r="AB80">
        <v>17.351285640000004</v>
      </c>
      <c r="AC80">
        <v>12.751787832</v>
      </c>
      <c r="AD80">
        <v>8.0075120999999996</v>
      </c>
      <c r="AE80">
        <v>21.714307867200002</v>
      </c>
      <c r="AF80">
        <v>13.669018000000003</v>
      </c>
      <c r="AG80">
        <v>28.874874600000002</v>
      </c>
      <c r="AH80">
        <v>61.637372940000006</v>
      </c>
      <c r="AI80">
        <v>0</v>
      </c>
      <c r="AJ80">
        <v>0</v>
      </c>
      <c r="AK80">
        <v>22.797696809999998</v>
      </c>
      <c r="AL80">
        <v>52.013999999999989</v>
      </c>
      <c r="AM80">
        <v>6.9127432704</v>
      </c>
      <c r="AN80">
        <v>0</v>
      </c>
      <c r="AO80">
        <v>1.6786224000000003</v>
      </c>
      <c r="AP80">
        <v>2.5317684000000003</v>
      </c>
      <c r="AQ80">
        <v>43.142995999999997</v>
      </c>
      <c r="AR80">
        <v>9.6975359999999995</v>
      </c>
      <c r="AS80">
        <v>6.9715797120000005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34.968273151037337</v>
      </c>
      <c r="BB80">
        <f t="shared" si="1"/>
        <v>900.01188904451567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256.16935714761144</v>
      </c>
      <c r="L81">
        <v>0</v>
      </c>
      <c r="M81">
        <v>31.883027696425984</v>
      </c>
      <c r="N81">
        <v>51.877512914334908</v>
      </c>
      <c r="O81">
        <v>73.283955187499998</v>
      </c>
      <c r="P81">
        <v>24.818210191082809</v>
      </c>
      <c r="Q81">
        <v>0</v>
      </c>
      <c r="R81">
        <v>9.3079027450980405</v>
      </c>
      <c r="S81">
        <v>11.578001968503939</v>
      </c>
      <c r="T81">
        <v>0</v>
      </c>
      <c r="U81">
        <v>51.756175901101514</v>
      </c>
      <c r="V81">
        <v>5.3550146530612244</v>
      </c>
      <c r="W81">
        <v>20.37488696508505</v>
      </c>
      <c r="X81">
        <v>64.790225261004508</v>
      </c>
      <c r="Y81">
        <v>0</v>
      </c>
      <c r="Z81">
        <v>5.756857919999999</v>
      </c>
      <c r="AA81">
        <v>18.511436736</v>
      </c>
      <c r="AB81">
        <v>17.351285640000004</v>
      </c>
      <c r="AC81">
        <v>12.751787832</v>
      </c>
      <c r="AD81">
        <v>8.0075120999999996</v>
      </c>
      <c r="AE81">
        <v>21.714307867200002</v>
      </c>
      <c r="AF81">
        <v>13.669018000000003</v>
      </c>
      <c r="AG81">
        <v>28.874874600000002</v>
      </c>
      <c r="AH81">
        <v>61.637372940000006</v>
      </c>
      <c r="AI81">
        <v>0</v>
      </c>
      <c r="AJ81">
        <v>0</v>
      </c>
      <c r="AK81">
        <v>22.797696809999998</v>
      </c>
      <c r="AL81">
        <v>52.013999999999989</v>
      </c>
      <c r="AM81">
        <v>6.9127432704</v>
      </c>
      <c r="AN81">
        <v>0</v>
      </c>
      <c r="AO81">
        <v>1.9368720000000004</v>
      </c>
      <c r="AP81">
        <v>2.5317684000000003</v>
      </c>
      <c r="AQ81">
        <v>43.142995999999997</v>
      </c>
      <c r="AR81">
        <v>9.6975359999999995</v>
      </c>
      <c r="AS81">
        <v>6.9715797120000005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34.986739665413452</v>
      </c>
      <c r="BB81">
        <f t="shared" si="1"/>
        <v>900.48717679299602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256.16879975218563</v>
      </c>
      <c r="L82">
        <v>0</v>
      </c>
      <c r="M82">
        <v>31.883027696425984</v>
      </c>
      <c r="N82">
        <v>51.877512914334908</v>
      </c>
      <c r="O82">
        <v>73.283955187499998</v>
      </c>
      <c r="P82">
        <v>24.818210191082809</v>
      </c>
      <c r="Q82">
        <v>0</v>
      </c>
      <c r="R82">
        <v>9.3079027450980405</v>
      </c>
      <c r="S82">
        <v>11.578001968503939</v>
      </c>
      <c r="T82">
        <v>0</v>
      </c>
      <c r="U82">
        <v>51.756175901101514</v>
      </c>
      <c r="V82">
        <v>5.3550146530612244</v>
      </c>
      <c r="W82">
        <v>20.37488696508505</v>
      </c>
      <c r="X82">
        <v>64.790225261004508</v>
      </c>
      <c r="Y82">
        <v>0</v>
      </c>
      <c r="Z82">
        <v>5.756857919999999</v>
      </c>
      <c r="AA82">
        <v>18.511436736</v>
      </c>
      <c r="AB82">
        <v>17.351285640000004</v>
      </c>
      <c r="AC82">
        <v>12.751787832</v>
      </c>
      <c r="AD82">
        <v>8.0075120999999996</v>
      </c>
      <c r="AE82">
        <v>21.714307867200002</v>
      </c>
      <c r="AF82">
        <v>6.1510581000000011</v>
      </c>
      <c r="AG82">
        <v>28.874874600000002</v>
      </c>
      <c r="AH82">
        <v>61.637372940000006</v>
      </c>
      <c r="AI82">
        <v>0</v>
      </c>
      <c r="AJ82">
        <v>0</v>
      </c>
      <c r="AK82">
        <v>22.797696809999998</v>
      </c>
      <c r="AL82">
        <v>17.337999999999997</v>
      </c>
      <c r="AM82">
        <v>6.9127432704</v>
      </c>
      <c r="AN82">
        <v>0</v>
      </c>
      <c r="AO82">
        <v>1.9368720000000004</v>
      </c>
      <c r="AP82">
        <v>2.5317684000000003</v>
      </c>
      <c r="AQ82">
        <v>32.313580000000002</v>
      </c>
      <c r="AR82">
        <v>9.6975359999999995</v>
      </c>
      <c r="AS82">
        <v>6.9715797120000005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33.003644680674071</v>
      </c>
      <c r="BB82">
        <f t="shared" si="1"/>
        <v>849.44633848230944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256.16879975218563</v>
      </c>
      <c r="L83">
        <v>0</v>
      </c>
      <c r="M83">
        <v>31.883027696425984</v>
      </c>
      <c r="N83">
        <v>51.877512914334908</v>
      </c>
      <c r="O83">
        <v>73.283955187499998</v>
      </c>
      <c r="P83">
        <v>24.818210191082809</v>
      </c>
      <c r="Q83">
        <v>0</v>
      </c>
      <c r="R83">
        <v>9.3081236366521818</v>
      </c>
      <c r="S83">
        <v>11.580703393881453</v>
      </c>
      <c r="T83">
        <v>0</v>
      </c>
      <c r="U83">
        <v>51.756175901101514</v>
      </c>
      <c r="V83">
        <v>5.3661775607476629</v>
      </c>
      <c r="W83">
        <v>20.37488696508505</v>
      </c>
      <c r="X83">
        <v>64.790225261004508</v>
      </c>
      <c r="Y83">
        <v>0</v>
      </c>
      <c r="Z83">
        <v>2.8504080000000007</v>
      </c>
      <c r="AA83">
        <v>12.3520608</v>
      </c>
      <c r="AB83">
        <v>17.351285640000004</v>
      </c>
      <c r="AC83">
        <v>12.751787832</v>
      </c>
      <c r="AD83">
        <v>8.0075120999999996</v>
      </c>
      <c r="AE83">
        <v>21.714307867200002</v>
      </c>
      <c r="AF83">
        <v>6.1510581000000011</v>
      </c>
      <c r="AG83">
        <v>28.874874600000002</v>
      </c>
      <c r="AH83">
        <v>61.637372940000006</v>
      </c>
      <c r="AI83">
        <v>0</v>
      </c>
      <c r="AJ83">
        <v>0</v>
      </c>
      <c r="AK83">
        <v>22.797696809999998</v>
      </c>
      <c r="AL83">
        <v>8.6689999999999987</v>
      </c>
      <c r="AM83">
        <v>6.9127432704</v>
      </c>
      <c r="AN83">
        <v>0</v>
      </c>
      <c r="AO83">
        <v>1.9368720000000004</v>
      </c>
      <c r="AP83">
        <v>2.8130760000000001</v>
      </c>
      <c r="AQ83">
        <v>20.960160000000002</v>
      </c>
      <c r="AR83">
        <v>9.6975359999999995</v>
      </c>
      <c r="AS83">
        <v>6.9715797120000005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31.926791690778035</v>
      </c>
      <c r="BB83">
        <f t="shared" si="1"/>
        <v>821.73033844082363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256.16879975218563</v>
      </c>
      <c r="L84">
        <v>0</v>
      </c>
      <c r="M84">
        <v>31.883027696425984</v>
      </c>
      <c r="N84">
        <v>51.877512914334908</v>
      </c>
      <c r="O84">
        <v>73.283955187499998</v>
      </c>
      <c r="P84">
        <v>24.818210191082809</v>
      </c>
      <c r="Q84">
        <v>0</v>
      </c>
      <c r="R84">
        <v>9.3081236366521818</v>
      </c>
      <c r="S84">
        <v>11.580703393881453</v>
      </c>
      <c r="T84">
        <v>0</v>
      </c>
      <c r="U84">
        <v>51.756175901101514</v>
      </c>
      <c r="V84">
        <v>5.3661775607476629</v>
      </c>
      <c r="W84">
        <v>20.37488696508505</v>
      </c>
      <c r="X84">
        <v>64.790225261004508</v>
      </c>
      <c r="Y84">
        <v>0</v>
      </c>
      <c r="Z84">
        <v>2.8504080000000007</v>
      </c>
      <c r="AA84">
        <v>12.317364000000003</v>
      </c>
      <c r="AB84">
        <v>17.351285640000004</v>
      </c>
      <c r="AC84">
        <v>8.5011918879999975</v>
      </c>
      <c r="AD84">
        <v>8.0075120999999996</v>
      </c>
      <c r="AE84">
        <v>21.714307867200002</v>
      </c>
      <c r="AF84">
        <v>6.1510581000000011</v>
      </c>
      <c r="AG84">
        <v>28.874874600000002</v>
      </c>
      <c r="AH84">
        <v>51.364477449999995</v>
      </c>
      <c r="AI84">
        <v>0</v>
      </c>
      <c r="AJ84">
        <v>0</v>
      </c>
      <c r="AK84">
        <v>22.797696809999998</v>
      </c>
      <c r="AL84">
        <v>8.6689999999999987</v>
      </c>
      <c r="AM84">
        <v>4.5663446399999996</v>
      </c>
      <c r="AN84">
        <v>0</v>
      </c>
      <c r="AO84">
        <v>1.9368720000000004</v>
      </c>
      <c r="AP84">
        <v>2.8130760000000001</v>
      </c>
      <c r="AQ84">
        <v>10.480080000000001</v>
      </c>
      <c r="AR84">
        <v>9.6975359999999995</v>
      </c>
      <c r="AS84">
        <v>6.9715797120000005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30.902604623778021</v>
      </c>
      <c r="BB84">
        <f t="shared" si="1"/>
        <v>795.36985864342364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254.99688322921452</v>
      </c>
      <c r="L85">
        <v>0</v>
      </c>
      <c r="M85">
        <v>31.883027696425984</v>
      </c>
      <c r="N85">
        <v>51.877512914334908</v>
      </c>
      <c r="O85">
        <v>73.283955187499998</v>
      </c>
      <c r="P85">
        <v>24.818210191082809</v>
      </c>
      <c r="Q85">
        <v>0</v>
      </c>
      <c r="R85">
        <v>9.3081236366521818</v>
      </c>
      <c r="S85">
        <v>11.580703393881453</v>
      </c>
      <c r="T85">
        <v>0</v>
      </c>
      <c r="U85">
        <v>51.756175901101514</v>
      </c>
      <c r="V85">
        <v>5.3037822628865987</v>
      </c>
      <c r="W85">
        <v>20.37488696508505</v>
      </c>
      <c r="X85">
        <v>64.790225261004508</v>
      </c>
      <c r="Y85">
        <v>0</v>
      </c>
      <c r="Z85">
        <v>2.8504080000000007</v>
      </c>
      <c r="AA85">
        <v>6.1413336000000003</v>
      </c>
      <c r="AB85">
        <v>11.532399700000001</v>
      </c>
      <c r="AC85">
        <v>8.5011918879999975</v>
      </c>
      <c r="AD85">
        <v>8.0075120999999996</v>
      </c>
      <c r="AE85">
        <v>21.714307867200002</v>
      </c>
      <c r="AF85">
        <v>6.1510581000000011</v>
      </c>
      <c r="AG85">
        <v>28.874874600000002</v>
      </c>
      <c r="AH85">
        <v>41.091581959999992</v>
      </c>
      <c r="AI85">
        <v>0</v>
      </c>
      <c r="AJ85">
        <v>0</v>
      </c>
      <c r="AK85">
        <v>22.797696809999998</v>
      </c>
      <c r="AL85">
        <v>8.6689999999999987</v>
      </c>
      <c r="AM85">
        <v>2.2831723199999998</v>
      </c>
      <c r="AN85">
        <v>0</v>
      </c>
      <c r="AO85">
        <v>1.9368720000000004</v>
      </c>
      <c r="AP85">
        <v>2.8130760000000001</v>
      </c>
      <c r="AQ85">
        <v>10.480080000000001</v>
      </c>
      <c r="AR85">
        <v>7.2731519999999996</v>
      </c>
      <c r="AS85">
        <v>6.9715797120000005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29.847563100068722</v>
      </c>
      <c r="BB85">
        <f t="shared" si="1"/>
        <v>768.21522019630083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254.99688344068144</v>
      </c>
      <c r="L86">
        <v>0</v>
      </c>
      <c r="M86">
        <v>31.883027696425984</v>
      </c>
      <c r="N86">
        <v>51.877512914334908</v>
      </c>
      <c r="O86">
        <v>73.283955187499998</v>
      </c>
      <c r="P86">
        <v>24.818210191082809</v>
      </c>
      <c r="Q86">
        <v>0</v>
      </c>
      <c r="R86">
        <v>9.3081236366521818</v>
      </c>
      <c r="S86">
        <v>11.580703393881453</v>
      </c>
      <c r="T86">
        <v>0</v>
      </c>
      <c r="U86">
        <v>51.756175901101514</v>
      </c>
      <c r="V86">
        <v>5.3037822628865987</v>
      </c>
      <c r="W86">
        <v>20.37488696508505</v>
      </c>
      <c r="X86">
        <v>64.790225261004508</v>
      </c>
      <c r="Y86">
        <v>0</v>
      </c>
      <c r="Z86">
        <v>1.69092</v>
      </c>
      <c r="AA86">
        <v>0</v>
      </c>
      <c r="AB86">
        <v>5.7369297999999986</v>
      </c>
      <c r="AC86">
        <v>4.2505959439999996</v>
      </c>
      <c r="AD86">
        <v>8.0075120999999996</v>
      </c>
      <c r="AE86">
        <v>21.714307867200002</v>
      </c>
      <c r="AF86">
        <v>6.1510581000000011</v>
      </c>
      <c r="AG86">
        <v>28.874874600000002</v>
      </c>
      <c r="AH86">
        <v>41.091581959999992</v>
      </c>
      <c r="AI86">
        <v>0</v>
      </c>
      <c r="AJ86">
        <v>0</v>
      </c>
      <c r="AK86">
        <v>22.797696809999998</v>
      </c>
      <c r="AL86">
        <v>8.6689999999999987</v>
      </c>
      <c r="AM86">
        <v>0</v>
      </c>
      <c r="AN86">
        <v>0</v>
      </c>
      <c r="AO86">
        <v>1.9368720000000004</v>
      </c>
      <c r="AP86">
        <v>2.8130760000000001</v>
      </c>
      <c r="AQ86">
        <v>0</v>
      </c>
      <c r="AR86">
        <v>7.2731519999999996</v>
      </c>
      <c r="AS86">
        <v>6.9715797120000005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28.721443596935647</v>
      </c>
      <c r="BB86">
        <f t="shared" si="1"/>
        <v>739.23120014690073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254.99688344068144</v>
      </c>
      <c r="L87">
        <v>0</v>
      </c>
      <c r="M87">
        <v>31.883027696425984</v>
      </c>
      <c r="N87">
        <v>51.877512914334908</v>
      </c>
      <c r="O87">
        <v>73.283955187499998</v>
      </c>
      <c r="P87">
        <v>24.818210191082809</v>
      </c>
      <c r="Q87">
        <v>0</v>
      </c>
      <c r="R87">
        <v>9.3081236366521818</v>
      </c>
      <c r="S87">
        <v>11.580703393881453</v>
      </c>
      <c r="T87">
        <v>0</v>
      </c>
      <c r="U87">
        <v>51.756175901101514</v>
      </c>
      <c r="V87">
        <v>5.3037822628865987</v>
      </c>
      <c r="W87">
        <v>20.37488696508505</v>
      </c>
      <c r="X87">
        <v>64.790225261004508</v>
      </c>
      <c r="Y87">
        <v>0</v>
      </c>
      <c r="Z87">
        <v>2.8784289599999995</v>
      </c>
      <c r="AA87">
        <v>0</v>
      </c>
      <c r="AB87">
        <v>5.7369297999999986</v>
      </c>
      <c r="AC87">
        <v>4.2505959439999996</v>
      </c>
      <c r="AD87">
        <v>8.0075120999999996</v>
      </c>
      <c r="AE87">
        <v>21.714307867200002</v>
      </c>
      <c r="AF87">
        <v>6.1510581000000011</v>
      </c>
      <c r="AG87">
        <v>28.874874600000002</v>
      </c>
      <c r="AH87">
        <v>30.818686470000003</v>
      </c>
      <c r="AI87">
        <v>0</v>
      </c>
      <c r="AJ87">
        <v>0</v>
      </c>
      <c r="AK87">
        <v>22.797696809999998</v>
      </c>
      <c r="AL87">
        <v>8.6689999999999987</v>
      </c>
      <c r="AM87">
        <v>0</v>
      </c>
      <c r="AN87">
        <v>0</v>
      </c>
      <c r="AO87">
        <v>1.9368720000000004</v>
      </c>
      <c r="AP87">
        <v>2.8130760000000001</v>
      </c>
      <c r="AQ87">
        <v>0</v>
      </c>
      <c r="AR87">
        <v>7.2731519999999996</v>
      </c>
      <c r="AS87">
        <v>6.9715797120000005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28.381650199835661</v>
      </c>
      <c r="BB87">
        <f t="shared" si="1"/>
        <v>730.48560701400061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254.99688344068144</v>
      </c>
      <c r="L88">
        <v>0</v>
      </c>
      <c r="M88">
        <v>31.883027696425984</v>
      </c>
      <c r="N88">
        <v>51.877512914334908</v>
      </c>
      <c r="O88">
        <v>73.283955187499998</v>
      </c>
      <c r="P88">
        <v>24.818210191082809</v>
      </c>
      <c r="Q88">
        <v>0</v>
      </c>
      <c r="R88">
        <v>9.3081236366521818</v>
      </c>
      <c r="S88">
        <v>11.580703393881453</v>
      </c>
      <c r="T88">
        <v>0</v>
      </c>
      <c r="U88">
        <v>51.756175901101514</v>
      </c>
      <c r="V88">
        <v>5.3037822628865987</v>
      </c>
      <c r="W88">
        <v>20.37488696508505</v>
      </c>
      <c r="X88">
        <v>64.790225261004508</v>
      </c>
      <c r="Y88">
        <v>0</v>
      </c>
      <c r="Z88">
        <v>2.8784289599999995</v>
      </c>
      <c r="AA88">
        <v>0</v>
      </c>
      <c r="AB88">
        <v>5.7369297999999986</v>
      </c>
      <c r="AC88">
        <v>4.2505959439999996</v>
      </c>
      <c r="AD88">
        <v>8.0075120999999996</v>
      </c>
      <c r="AE88">
        <v>21.714307867200002</v>
      </c>
      <c r="AF88">
        <v>6.1510581000000011</v>
      </c>
      <c r="AG88">
        <v>28.874874600000002</v>
      </c>
      <c r="AH88">
        <v>20.545790979999996</v>
      </c>
      <c r="AI88">
        <v>0</v>
      </c>
      <c r="AJ88">
        <v>0</v>
      </c>
      <c r="AK88">
        <v>22.797696809999998</v>
      </c>
      <c r="AL88">
        <v>8.6689999999999987</v>
      </c>
      <c r="AM88">
        <v>0</v>
      </c>
      <c r="AN88">
        <v>0</v>
      </c>
      <c r="AO88">
        <v>1.9368720000000004</v>
      </c>
      <c r="AP88">
        <v>2.8130760000000001</v>
      </c>
      <c r="AQ88">
        <v>0</v>
      </c>
      <c r="AR88">
        <v>7.2731519999999996</v>
      </c>
      <c r="AS88">
        <v>6.9715797120000005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27.997444020335653</v>
      </c>
      <c r="BB88">
        <f t="shared" si="1"/>
        <v>720.59691770350059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254.99688344068144</v>
      </c>
      <c r="L89">
        <v>0</v>
      </c>
      <c r="M89">
        <v>31.883027696425984</v>
      </c>
      <c r="N89">
        <v>51.877512914334908</v>
      </c>
      <c r="O89">
        <v>73.283955187499998</v>
      </c>
      <c r="P89">
        <v>24.818210191082809</v>
      </c>
      <c r="Q89">
        <v>0</v>
      </c>
      <c r="R89">
        <v>9.3081236366521818</v>
      </c>
      <c r="S89">
        <v>11.580703393881453</v>
      </c>
      <c r="T89">
        <v>0</v>
      </c>
      <c r="U89">
        <v>51.756175901101514</v>
      </c>
      <c r="V89">
        <v>5.3037822628865987</v>
      </c>
      <c r="W89">
        <v>20.37488696508505</v>
      </c>
      <c r="X89">
        <v>64.790225261004508</v>
      </c>
      <c r="Y89">
        <v>0</v>
      </c>
      <c r="Z89">
        <v>2.8784289599999995</v>
      </c>
      <c r="AA89">
        <v>0</v>
      </c>
      <c r="AB89">
        <v>5.7369297999999986</v>
      </c>
      <c r="AC89">
        <v>4.2505959439999996</v>
      </c>
      <c r="AD89">
        <v>8.0075120999999996</v>
      </c>
      <c r="AE89">
        <v>21.714307867200002</v>
      </c>
      <c r="AF89">
        <v>6.1510581000000011</v>
      </c>
      <c r="AG89">
        <v>28.874874600000002</v>
      </c>
      <c r="AH89">
        <v>10.27289549</v>
      </c>
      <c r="AI89">
        <v>0</v>
      </c>
      <c r="AJ89">
        <v>0</v>
      </c>
      <c r="AK89">
        <v>22.797696809999998</v>
      </c>
      <c r="AL89">
        <v>8.6689999999999987</v>
      </c>
      <c r="AM89">
        <v>0</v>
      </c>
      <c r="AN89">
        <v>0</v>
      </c>
      <c r="AO89">
        <v>2.4533711999999999</v>
      </c>
      <c r="AP89">
        <v>2.8130760000000001</v>
      </c>
      <c r="AQ89">
        <v>0</v>
      </c>
      <c r="AR89">
        <v>7.2731519999999996</v>
      </c>
      <c r="AS89">
        <v>6.9715797120000005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27.632554305135656</v>
      </c>
      <c r="BB89">
        <f t="shared" si="1"/>
        <v>711.20541112870069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254.99688344068144</v>
      </c>
      <c r="L90">
        <v>0</v>
      </c>
      <c r="M90">
        <v>31.883027696425984</v>
      </c>
      <c r="N90">
        <v>51.877512914334908</v>
      </c>
      <c r="O90">
        <v>73.283955187499998</v>
      </c>
      <c r="P90">
        <v>24.818210191082809</v>
      </c>
      <c r="Q90">
        <v>0</v>
      </c>
      <c r="R90">
        <v>9.3081236366521818</v>
      </c>
      <c r="S90">
        <v>11.580703393881453</v>
      </c>
      <c r="T90">
        <v>0</v>
      </c>
      <c r="U90">
        <v>51.756175901101514</v>
      </c>
      <c r="V90">
        <v>5.3037822628865987</v>
      </c>
      <c r="W90">
        <v>20.37488696508505</v>
      </c>
      <c r="X90">
        <v>64.790225261004508</v>
      </c>
      <c r="Y90">
        <v>0</v>
      </c>
      <c r="Z90">
        <v>2.8784289599999995</v>
      </c>
      <c r="AA90">
        <v>0</v>
      </c>
      <c r="AB90">
        <v>0</v>
      </c>
      <c r="AC90">
        <v>0</v>
      </c>
      <c r="AD90">
        <v>8.0075120999999996</v>
      </c>
      <c r="AE90">
        <v>20.569195400000002</v>
      </c>
      <c r="AF90">
        <v>6.1510581000000011</v>
      </c>
      <c r="AG90">
        <v>28.874874600000002</v>
      </c>
      <c r="AH90">
        <v>10.27289549</v>
      </c>
      <c r="AI90">
        <v>0</v>
      </c>
      <c r="AJ90">
        <v>0</v>
      </c>
      <c r="AK90">
        <v>22.797696809999998</v>
      </c>
      <c r="AL90">
        <v>8.6689999999999987</v>
      </c>
      <c r="AM90">
        <v>0</v>
      </c>
      <c r="AN90">
        <v>0</v>
      </c>
      <c r="AO90">
        <v>2.4533711999999999</v>
      </c>
      <c r="AP90">
        <v>2.8130760000000001</v>
      </c>
      <c r="AQ90">
        <v>0</v>
      </c>
      <c r="AR90">
        <v>7.2731519999999996</v>
      </c>
      <c r="AS90">
        <v>6.9715797120000005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27.216193898935654</v>
      </c>
      <c r="BB90">
        <f t="shared" si="1"/>
        <v>700.48913332370068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214.99850480944846</v>
      </c>
      <c r="L91">
        <v>0</v>
      </c>
      <c r="M91">
        <v>31.883027696425984</v>
      </c>
      <c r="N91">
        <v>51.877512914334908</v>
      </c>
      <c r="O91">
        <v>73.283955187499998</v>
      </c>
      <c r="P91">
        <v>24.818210191082809</v>
      </c>
      <c r="Q91">
        <v>0</v>
      </c>
      <c r="R91">
        <v>9.3081236366521818</v>
      </c>
      <c r="S91">
        <v>11.580703393881453</v>
      </c>
      <c r="T91">
        <v>0</v>
      </c>
      <c r="U91">
        <v>51.756175901101514</v>
      </c>
      <c r="V91">
        <v>7.9695801717791399</v>
      </c>
      <c r="W91">
        <v>20.37488696508505</v>
      </c>
      <c r="X91">
        <v>64.790225261004508</v>
      </c>
      <c r="Y91">
        <v>0</v>
      </c>
      <c r="Z91">
        <v>2.8784289599999995</v>
      </c>
      <c r="AA91">
        <v>0</v>
      </c>
      <c r="AB91">
        <v>0</v>
      </c>
      <c r="AC91">
        <v>0</v>
      </c>
      <c r="AD91">
        <v>8.0075120999999996</v>
      </c>
      <c r="AE91">
        <v>13.524950400000002</v>
      </c>
      <c r="AF91">
        <v>6.1510581000000011</v>
      </c>
      <c r="AG91">
        <v>28.874874600000002</v>
      </c>
      <c r="AH91">
        <v>10.27289549</v>
      </c>
      <c r="AI91">
        <v>0</v>
      </c>
      <c r="AJ91">
        <v>0</v>
      </c>
      <c r="AK91">
        <v>22.797696809999998</v>
      </c>
      <c r="AL91">
        <v>8.6689999999999987</v>
      </c>
      <c r="AM91">
        <v>0</v>
      </c>
      <c r="AN91">
        <v>0</v>
      </c>
      <c r="AO91">
        <v>2.4533711999999999</v>
      </c>
      <c r="AP91">
        <v>2.8130760000000001</v>
      </c>
      <c r="AQ91">
        <v>0</v>
      </c>
      <c r="AR91">
        <v>9.6975359999999995</v>
      </c>
      <c r="AS91">
        <v>6.9715797120000005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25.647172774883984</v>
      </c>
      <c r="BB91">
        <f t="shared" si="1"/>
        <v>660.10571272541199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214.99850480944846</v>
      </c>
      <c r="L92">
        <v>0</v>
      </c>
      <c r="M92">
        <v>31.883027696425984</v>
      </c>
      <c r="N92">
        <v>51.877512914334908</v>
      </c>
      <c r="O92">
        <v>73.283955187499998</v>
      </c>
      <c r="P92">
        <v>24.818210191082809</v>
      </c>
      <c r="Q92">
        <v>0</v>
      </c>
      <c r="R92">
        <v>9.3081236366521818</v>
      </c>
      <c r="S92">
        <v>11.580703393881453</v>
      </c>
      <c r="T92">
        <v>0</v>
      </c>
      <c r="U92">
        <v>51.756175901101514</v>
      </c>
      <c r="V92">
        <v>7.9695801717791399</v>
      </c>
      <c r="W92">
        <v>20.37488696508505</v>
      </c>
      <c r="X92">
        <v>64.790225261004508</v>
      </c>
      <c r="Y92">
        <v>0</v>
      </c>
      <c r="Z92">
        <v>2.8784289599999995</v>
      </c>
      <c r="AA92">
        <v>0</v>
      </c>
      <c r="AB92">
        <v>0</v>
      </c>
      <c r="AC92">
        <v>0</v>
      </c>
      <c r="AD92">
        <v>6.8470031000000002</v>
      </c>
      <c r="AE92">
        <v>13.524950400000002</v>
      </c>
      <c r="AF92">
        <v>6.1510581000000011</v>
      </c>
      <c r="AG92">
        <v>28.874874600000002</v>
      </c>
      <c r="AH92">
        <v>10.27289549</v>
      </c>
      <c r="AI92">
        <v>0</v>
      </c>
      <c r="AJ92">
        <v>0</v>
      </c>
      <c r="AK92">
        <v>22.797696809999998</v>
      </c>
      <c r="AL92">
        <v>8.6689999999999987</v>
      </c>
      <c r="AM92">
        <v>0</v>
      </c>
      <c r="AN92">
        <v>0</v>
      </c>
      <c r="AO92">
        <v>2.4533711999999999</v>
      </c>
      <c r="AP92">
        <v>2.8130760000000001</v>
      </c>
      <c r="AQ92">
        <v>0</v>
      </c>
      <c r="AR92">
        <v>9.6975359999999995</v>
      </c>
      <c r="AS92">
        <v>6.9715797120000005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25.603769652383985</v>
      </c>
      <c r="BB92">
        <f t="shared" si="1"/>
        <v>658.98860684791202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214.99850480944846</v>
      </c>
      <c r="L93">
        <v>0</v>
      </c>
      <c r="M93">
        <v>31.883027696425984</v>
      </c>
      <c r="N93">
        <v>51.877512914334908</v>
      </c>
      <c r="O93">
        <v>73.283955187499998</v>
      </c>
      <c r="P93">
        <v>24.818210191082809</v>
      </c>
      <c r="Q93">
        <v>0</v>
      </c>
      <c r="R93">
        <v>9.3081236366521818</v>
      </c>
      <c r="S93">
        <v>11.580703393881453</v>
      </c>
      <c r="T93">
        <v>0</v>
      </c>
      <c r="U93">
        <v>51.756175901101514</v>
      </c>
      <c r="V93">
        <v>7.9695801717791399</v>
      </c>
      <c r="W93">
        <v>20.37488696508505</v>
      </c>
      <c r="X93">
        <v>64.790225261004508</v>
      </c>
      <c r="Y93">
        <v>0</v>
      </c>
      <c r="Z93">
        <v>2.8784289599999995</v>
      </c>
      <c r="AA93">
        <v>0</v>
      </c>
      <c r="AB93">
        <v>0</v>
      </c>
      <c r="AC93">
        <v>0</v>
      </c>
      <c r="AD93">
        <v>4.0037560499999998</v>
      </c>
      <c r="AE93">
        <v>13.524950400000002</v>
      </c>
      <c r="AF93">
        <v>6.1510581000000011</v>
      </c>
      <c r="AG93">
        <v>28.874874600000002</v>
      </c>
      <c r="AH93">
        <v>7.8606366299999992</v>
      </c>
      <c r="AI93">
        <v>0</v>
      </c>
      <c r="AJ93">
        <v>0</v>
      </c>
      <c r="AK93">
        <v>22.797696809999998</v>
      </c>
      <c r="AL93">
        <v>8.6689999999999987</v>
      </c>
      <c r="AM93">
        <v>0</v>
      </c>
      <c r="AN93">
        <v>0</v>
      </c>
      <c r="AO93">
        <v>2.4533711999999999</v>
      </c>
      <c r="AP93">
        <v>2.5317684000000003</v>
      </c>
      <c r="AQ93">
        <v>0</v>
      </c>
      <c r="AR93">
        <v>7.2731519999999996</v>
      </c>
      <c r="AS93">
        <v>6.9715797120000005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25.306021120683983</v>
      </c>
      <c r="BB93">
        <f t="shared" si="1"/>
        <v>651.32515786961199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214.99850480944846</v>
      </c>
      <c r="L94">
        <v>0</v>
      </c>
      <c r="M94">
        <v>31.883027696425984</v>
      </c>
      <c r="N94">
        <v>51.877512914334908</v>
      </c>
      <c r="O94">
        <v>73.283955187499998</v>
      </c>
      <c r="P94">
        <v>24.818210191082809</v>
      </c>
      <c r="Q94">
        <v>0</v>
      </c>
      <c r="R94">
        <v>9.3081236366521818</v>
      </c>
      <c r="S94">
        <v>11.580703393881453</v>
      </c>
      <c r="T94">
        <v>0</v>
      </c>
      <c r="U94">
        <v>51.756175901101514</v>
      </c>
      <c r="V94">
        <v>7.9695801717791399</v>
      </c>
      <c r="W94">
        <v>20.37488696508505</v>
      </c>
      <c r="X94">
        <v>64.790225261004508</v>
      </c>
      <c r="Y94">
        <v>0</v>
      </c>
      <c r="Z94">
        <v>2.8784289599999995</v>
      </c>
      <c r="AA94">
        <v>0</v>
      </c>
      <c r="AB94">
        <v>0</v>
      </c>
      <c r="AC94">
        <v>0</v>
      </c>
      <c r="AD94">
        <v>4.0037560499999998</v>
      </c>
      <c r="AE94">
        <v>13.524950400000002</v>
      </c>
      <c r="AF94">
        <v>6.1510581000000011</v>
      </c>
      <c r="AG94">
        <v>28.874874600000002</v>
      </c>
      <c r="AH94">
        <v>0</v>
      </c>
      <c r="AI94">
        <v>0</v>
      </c>
      <c r="AJ94">
        <v>0</v>
      </c>
      <c r="AK94">
        <v>22.797696809999998</v>
      </c>
      <c r="AL94">
        <v>8.6689999999999987</v>
      </c>
      <c r="AM94">
        <v>0</v>
      </c>
      <c r="AN94">
        <v>0</v>
      </c>
      <c r="AO94">
        <v>2.4533711999999999</v>
      </c>
      <c r="AP94">
        <v>2.5317684000000003</v>
      </c>
      <c r="AQ94">
        <v>0</v>
      </c>
      <c r="AR94">
        <v>7.2731519999999996</v>
      </c>
      <c r="AS94">
        <v>6.9715797120000005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25.012033147283983</v>
      </c>
      <c r="BB94">
        <f t="shared" si="1"/>
        <v>643.75850921301196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214.99850480944846</v>
      </c>
      <c r="L95">
        <v>0</v>
      </c>
      <c r="M95">
        <v>31.883027696425984</v>
      </c>
      <c r="N95">
        <v>51.877512914334908</v>
      </c>
      <c r="O95">
        <v>73.283955187499998</v>
      </c>
      <c r="P95">
        <v>24.818210191082809</v>
      </c>
      <c r="Q95">
        <v>0</v>
      </c>
      <c r="R95">
        <v>9.3081236366521818</v>
      </c>
      <c r="S95">
        <v>11.580703393881453</v>
      </c>
      <c r="T95">
        <v>0</v>
      </c>
      <c r="U95">
        <v>51.756175901101514</v>
      </c>
      <c r="V95">
        <v>7.9695801717791399</v>
      </c>
      <c r="W95">
        <v>20.37488696508505</v>
      </c>
      <c r="X95">
        <v>64.790225261004508</v>
      </c>
      <c r="Y95">
        <v>0</v>
      </c>
      <c r="Z95">
        <v>2.8784289599999995</v>
      </c>
      <c r="AA95">
        <v>0</v>
      </c>
      <c r="AB95">
        <v>0</v>
      </c>
      <c r="AC95">
        <v>0</v>
      </c>
      <c r="AD95">
        <v>4.0037560499999998</v>
      </c>
      <c r="AE95">
        <v>13.524950400000002</v>
      </c>
      <c r="AF95">
        <v>6.1510581000000011</v>
      </c>
      <c r="AG95">
        <v>28.874874600000002</v>
      </c>
      <c r="AH95">
        <v>0</v>
      </c>
      <c r="AI95">
        <v>0</v>
      </c>
      <c r="AJ95">
        <v>0</v>
      </c>
      <c r="AK95">
        <v>22.797696809999998</v>
      </c>
      <c r="AL95">
        <v>8.6689999999999987</v>
      </c>
      <c r="AM95">
        <v>0</v>
      </c>
      <c r="AN95">
        <v>0</v>
      </c>
      <c r="AO95">
        <v>2.4533711999999999</v>
      </c>
      <c r="AP95">
        <v>2.5317684000000003</v>
      </c>
      <c r="AQ95">
        <v>0</v>
      </c>
      <c r="AR95">
        <v>7.2731519999999996</v>
      </c>
      <c r="AS95">
        <v>6.9715797120000005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25.012033147283983</v>
      </c>
      <c r="BB95">
        <f t="shared" si="1"/>
        <v>643.75850921301196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214.99850480944846</v>
      </c>
      <c r="L96">
        <v>0</v>
      </c>
      <c r="M96">
        <v>31.883027696425984</v>
      </c>
      <c r="N96">
        <v>51.877512914334908</v>
      </c>
      <c r="O96">
        <v>73.283955187499998</v>
      </c>
      <c r="P96">
        <v>24.818210191082809</v>
      </c>
      <c r="Q96">
        <v>0</v>
      </c>
      <c r="R96">
        <v>9.3081236366521818</v>
      </c>
      <c r="S96">
        <v>11.580703393881453</v>
      </c>
      <c r="T96">
        <v>0</v>
      </c>
      <c r="U96">
        <v>51.756175901101514</v>
      </c>
      <c r="V96">
        <v>7.9695801717791399</v>
      </c>
      <c r="W96">
        <v>20.37488696508505</v>
      </c>
      <c r="X96">
        <v>64.790225261004508</v>
      </c>
      <c r="Y96">
        <v>0</v>
      </c>
      <c r="Z96">
        <v>2.8784289599999995</v>
      </c>
      <c r="AA96">
        <v>0</v>
      </c>
      <c r="AB96">
        <v>0</v>
      </c>
      <c r="AC96">
        <v>0</v>
      </c>
      <c r="AD96">
        <v>4.0037560499999998</v>
      </c>
      <c r="AE96">
        <v>13.524950400000002</v>
      </c>
      <c r="AF96">
        <v>6.1510581000000011</v>
      </c>
      <c r="AG96">
        <v>28.874874600000002</v>
      </c>
      <c r="AH96">
        <v>0</v>
      </c>
      <c r="AI96">
        <v>0</v>
      </c>
      <c r="AJ96">
        <v>0</v>
      </c>
      <c r="AK96">
        <v>22.797696809999998</v>
      </c>
      <c r="AL96">
        <v>8.6689999999999987</v>
      </c>
      <c r="AM96">
        <v>0</v>
      </c>
      <c r="AN96">
        <v>0</v>
      </c>
      <c r="AO96">
        <v>2.4533711999999999</v>
      </c>
      <c r="AP96">
        <v>2.5317684000000003</v>
      </c>
      <c r="AQ96">
        <v>0</v>
      </c>
      <c r="AR96">
        <v>7.2731519999999996</v>
      </c>
      <c r="AS96">
        <v>6.9715797120000005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25.012033147283983</v>
      </c>
      <c r="BB96">
        <f t="shared" si="1"/>
        <v>643.75850921301196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214.99850480944846</v>
      </c>
      <c r="L97">
        <v>0</v>
      </c>
      <c r="M97">
        <v>31.883027696425984</v>
      </c>
      <c r="N97">
        <v>51.877512914334908</v>
      </c>
      <c r="O97">
        <v>73.283955187499998</v>
      </c>
      <c r="P97">
        <v>24.818210191082809</v>
      </c>
      <c r="Q97">
        <v>0</v>
      </c>
      <c r="R97">
        <v>9.3081236366521818</v>
      </c>
      <c r="S97">
        <v>11.580703393881453</v>
      </c>
      <c r="T97">
        <v>0</v>
      </c>
      <c r="U97">
        <v>51.756175901101514</v>
      </c>
      <c r="V97">
        <v>7.9695801717791399</v>
      </c>
      <c r="W97">
        <v>20.37488696508505</v>
      </c>
      <c r="X97">
        <v>64.790225261004508</v>
      </c>
      <c r="Y97">
        <v>0</v>
      </c>
      <c r="Z97">
        <v>2.8784289599999995</v>
      </c>
      <c r="AA97">
        <v>0</v>
      </c>
      <c r="AB97">
        <v>0</v>
      </c>
      <c r="AC97">
        <v>0</v>
      </c>
      <c r="AD97">
        <v>4.0037560499999998</v>
      </c>
      <c r="AE97">
        <v>13.524950400000002</v>
      </c>
      <c r="AF97">
        <v>6.1510581000000011</v>
      </c>
      <c r="AG97">
        <v>28.874874600000002</v>
      </c>
      <c r="AH97">
        <v>0</v>
      </c>
      <c r="AI97">
        <v>0</v>
      </c>
      <c r="AJ97">
        <v>0</v>
      </c>
      <c r="AK97">
        <v>22.797696809999998</v>
      </c>
      <c r="AL97">
        <v>8.6689999999999987</v>
      </c>
      <c r="AM97">
        <v>0</v>
      </c>
      <c r="AN97">
        <v>0</v>
      </c>
      <c r="AO97">
        <v>2.4533711999999999</v>
      </c>
      <c r="AP97">
        <v>2.5317684000000003</v>
      </c>
      <c r="AQ97">
        <v>0</v>
      </c>
      <c r="AR97">
        <v>7.2731519999999996</v>
      </c>
      <c r="AS97">
        <v>6.9715797120000005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25.012033147283983</v>
      </c>
      <c r="BB97">
        <f t="shared" si="1"/>
        <v>643.75850921301196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214.99850480944846</v>
      </c>
      <c r="L98">
        <v>0</v>
      </c>
      <c r="M98">
        <v>31.883027696425984</v>
      </c>
      <c r="N98">
        <v>51.877512914334908</v>
      </c>
      <c r="O98">
        <v>73.283955187499998</v>
      </c>
      <c r="P98">
        <v>24.818210191082809</v>
      </c>
      <c r="Q98">
        <v>0</v>
      </c>
      <c r="R98">
        <v>9.3081236366521818</v>
      </c>
      <c r="S98">
        <v>11.580703393881453</v>
      </c>
      <c r="T98">
        <v>0</v>
      </c>
      <c r="U98">
        <v>51.756175901101514</v>
      </c>
      <c r="V98">
        <v>7.9695801717791399</v>
      </c>
      <c r="W98">
        <v>20.37488696508505</v>
      </c>
      <c r="X98">
        <v>64.790225261004508</v>
      </c>
      <c r="Y98">
        <v>0</v>
      </c>
      <c r="Z98">
        <v>2.8784289599999995</v>
      </c>
      <c r="AA98">
        <v>0</v>
      </c>
      <c r="AB98">
        <v>0</v>
      </c>
      <c r="AC98">
        <v>0</v>
      </c>
      <c r="AD98">
        <v>4.0037560499999998</v>
      </c>
      <c r="AE98">
        <v>13.524950400000002</v>
      </c>
      <c r="AF98">
        <v>6.1510581000000011</v>
      </c>
      <c r="AG98">
        <v>28.874874600000002</v>
      </c>
      <c r="AH98">
        <v>0</v>
      </c>
      <c r="AI98">
        <v>0</v>
      </c>
      <c r="AJ98">
        <v>0</v>
      </c>
      <c r="AK98">
        <v>22.797696809999998</v>
      </c>
      <c r="AL98">
        <v>8.6689999999999987</v>
      </c>
      <c r="AM98">
        <v>0</v>
      </c>
      <c r="AN98">
        <v>0</v>
      </c>
      <c r="AO98">
        <v>2.4533711999999999</v>
      </c>
      <c r="AP98">
        <v>2.5317684000000003</v>
      </c>
      <c r="AQ98">
        <v>0</v>
      </c>
      <c r="AR98">
        <v>7.2731519999999996</v>
      </c>
      <c r="AS98">
        <v>6.9715797120000005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25.012033147283983</v>
      </c>
      <c r="BB98">
        <f t="shared" si="1"/>
        <v>643.75850921301196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5.6450770194633648</v>
      </c>
      <c r="L99">
        <f t="shared" si="2"/>
        <v>0</v>
      </c>
      <c r="M99">
        <f t="shared" si="2"/>
        <v>0.76519266471422176</v>
      </c>
      <c r="N99">
        <f t="shared" si="2"/>
        <v>1.2450603099440396</v>
      </c>
      <c r="O99">
        <f t="shared" si="2"/>
        <v>1.7588149245000033</v>
      </c>
      <c r="P99">
        <f t="shared" si="2"/>
        <v>0.58850536403104392</v>
      </c>
      <c r="Q99">
        <f t="shared" si="2"/>
        <v>0</v>
      </c>
      <c r="R99">
        <f t="shared" si="2"/>
        <v>0.20539772465914755</v>
      </c>
      <c r="S99">
        <f t="shared" si="2"/>
        <v>0.25544664920399418</v>
      </c>
      <c r="T99">
        <f t="shared" si="2"/>
        <v>0</v>
      </c>
      <c r="U99">
        <f t="shared" si="2"/>
        <v>1.2135768376038636</v>
      </c>
      <c r="V99">
        <f t="shared" si="2"/>
        <v>0.13493088731148134</v>
      </c>
      <c r="W99">
        <f t="shared" si="2"/>
        <v>0.48902317793527217</v>
      </c>
      <c r="X99">
        <f t="shared" si="2"/>
        <v>1.5547499040239303</v>
      </c>
      <c r="Y99">
        <f t="shared" si="2"/>
        <v>0</v>
      </c>
      <c r="Z99">
        <f t="shared" si="2"/>
        <v>5.2926037559999965E-2</v>
      </c>
      <c r="AA99">
        <f t="shared" si="2"/>
        <v>6.9388395480000017E-2</v>
      </c>
      <c r="AB99">
        <f t="shared" si="2"/>
        <v>9.3787094210000019E-2</v>
      </c>
      <c r="AC99">
        <f t="shared" si="2"/>
        <v>7.4407941000574962E-2</v>
      </c>
      <c r="AD99">
        <f t="shared" si="2"/>
        <v>0.11838642436249985</v>
      </c>
      <c r="AE99">
        <f t="shared" si="2"/>
        <v>0.20076774497519989</v>
      </c>
      <c r="AF99">
        <f t="shared" si="2"/>
        <v>0.1271218674</v>
      </c>
      <c r="AG99">
        <f t="shared" si="2"/>
        <v>0.69299699040000162</v>
      </c>
      <c r="AH99">
        <f t="shared" si="2"/>
        <v>0.41590670000000007</v>
      </c>
      <c r="AI99">
        <f t="shared" si="2"/>
        <v>4.4589604674999998E-2</v>
      </c>
      <c r="AJ99">
        <f t="shared" si="2"/>
        <v>0</v>
      </c>
      <c r="AK99">
        <f t="shared" si="2"/>
        <v>0.54714472343999976</v>
      </c>
      <c r="AL99">
        <f t="shared" si="2"/>
        <v>0.38143600000000005</v>
      </c>
      <c r="AM99">
        <f t="shared" si="2"/>
        <v>3.5119873712000003E-2</v>
      </c>
      <c r="AN99">
        <f t="shared" si="2"/>
        <v>0</v>
      </c>
      <c r="AO99">
        <f t="shared" si="2"/>
        <v>5.850644687999991E-2</v>
      </c>
      <c r="AP99">
        <f t="shared" si="2"/>
        <v>7.3139975999999982E-2</v>
      </c>
      <c r="AQ99">
        <f t="shared" si="2"/>
        <v>0.24453520000000009</v>
      </c>
      <c r="AR99">
        <f t="shared" si="2"/>
        <v>0.2160126144</v>
      </c>
      <c r="AS99">
        <f t="shared" si="2"/>
        <v>0.18297442684799992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0.65393662327373725</v>
      </c>
      <c r="BB99">
        <f t="shared" si="1"/>
        <v>16.830986901459905</v>
      </c>
    </row>
  </sheetData>
  <mergeCells count="3">
    <mergeCell ref="A1:A2"/>
    <mergeCell ref="BB1:BB2"/>
    <mergeCell ref="BA1:B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5" t="s">
        <v>189</v>
      </c>
      <c r="BB1" s="219" t="s">
        <v>142</v>
      </c>
    </row>
    <row r="2" spans="1:54">
      <c r="A2" s="219"/>
      <c r="AS2" s="20"/>
      <c r="AT2" s="169"/>
      <c r="AU2" s="169"/>
      <c r="AV2" s="169"/>
      <c r="AW2" s="169"/>
      <c r="AX2" s="169"/>
      <c r="AY2" s="169"/>
      <c r="AZ2" s="169"/>
      <c r="BA2" s="235"/>
      <c r="BB2" s="219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39.995786242940824</v>
      </c>
      <c r="L3">
        <v>0</v>
      </c>
      <c r="M3">
        <v>0</v>
      </c>
      <c r="N3">
        <v>30.000452001721907</v>
      </c>
      <c r="O3">
        <v>50.384375701013447</v>
      </c>
      <c r="P3">
        <v>62.237713375796176</v>
      </c>
      <c r="Q3">
        <v>0</v>
      </c>
      <c r="R3">
        <v>5.3812589073012695</v>
      </c>
      <c r="S3">
        <v>6.6988014204545454</v>
      </c>
      <c r="T3">
        <v>0</v>
      </c>
      <c r="U3">
        <v>217.83433683853463</v>
      </c>
      <c r="V3">
        <v>4.6081390683760679</v>
      </c>
      <c r="W3">
        <v>11.786695568487017</v>
      </c>
      <c r="X3">
        <v>37.469671719808126</v>
      </c>
      <c r="Y3">
        <v>0</v>
      </c>
      <c r="Z3">
        <v>1.6646652</v>
      </c>
      <c r="AA3">
        <v>0</v>
      </c>
      <c r="AB3">
        <v>0</v>
      </c>
      <c r="AC3">
        <v>0</v>
      </c>
      <c r="AD3">
        <v>2.07981046</v>
      </c>
      <c r="AE3">
        <v>3.5847525999999994</v>
      </c>
      <c r="AF3">
        <v>0</v>
      </c>
      <c r="AG3">
        <v>0</v>
      </c>
      <c r="AH3">
        <v>0</v>
      </c>
      <c r="AI3">
        <v>0</v>
      </c>
      <c r="AJ3">
        <v>0</v>
      </c>
      <c r="AK3">
        <v>13.18132971</v>
      </c>
      <c r="AL3">
        <v>2.9509999999999996</v>
      </c>
      <c r="AM3">
        <v>0</v>
      </c>
      <c r="AN3">
        <v>0</v>
      </c>
      <c r="AO3">
        <v>1.7772888</v>
      </c>
      <c r="AP3">
        <v>2.928366</v>
      </c>
      <c r="AQ3">
        <v>0</v>
      </c>
      <c r="AR3">
        <v>4.2062399999999993</v>
      </c>
      <c r="AS3">
        <v>6.2527586399999988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18.887877001534576</v>
      </c>
      <c r="BB3">
        <f>SUM(B3:AZ3)-BA3</f>
        <v>486.13556525289937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39.995786242940824</v>
      </c>
      <c r="L4">
        <v>0</v>
      </c>
      <c r="M4">
        <v>0</v>
      </c>
      <c r="N4">
        <v>30.000452001721907</v>
      </c>
      <c r="O4">
        <v>50.384375701013447</v>
      </c>
      <c r="P4">
        <v>62.237713375796176</v>
      </c>
      <c r="Q4">
        <v>0</v>
      </c>
      <c r="R4">
        <v>5.3812589073012695</v>
      </c>
      <c r="S4">
        <v>6.6988014204545454</v>
      </c>
      <c r="T4">
        <v>0</v>
      </c>
      <c r="U4">
        <v>217.83433683853463</v>
      </c>
      <c r="V4">
        <v>4.6081390683760679</v>
      </c>
      <c r="W4">
        <v>11.786695568487017</v>
      </c>
      <c r="X4">
        <v>37.469671719808126</v>
      </c>
      <c r="Y4">
        <v>0</v>
      </c>
      <c r="Z4">
        <v>1.6646652</v>
      </c>
      <c r="AA4">
        <v>0</v>
      </c>
      <c r="AB4">
        <v>0</v>
      </c>
      <c r="AC4">
        <v>0</v>
      </c>
      <c r="AD4">
        <v>2.07981046</v>
      </c>
      <c r="AE4">
        <v>3.5847525999999994</v>
      </c>
      <c r="AF4">
        <v>0</v>
      </c>
      <c r="AG4">
        <v>0</v>
      </c>
      <c r="AH4">
        <v>0</v>
      </c>
      <c r="AI4">
        <v>0</v>
      </c>
      <c r="AJ4">
        <v>0</v>
      </c>
      <c r="AK4">
        <v>13.18132971</v>
      </c>
      <c r="AL4">
        <v>2.9509999999999996</v>
      </c>
      <c r="AM4">
        <v>0</v>
      </c>
      <c r="AN4">
        <v>0</v>
      </c>
      <c r="AO4">
        <v>1.7772888</v>
      </c>
      <c r="AP4">
        <v>2.928366</v>
      </c>
      <c r="AQ4">
        <v>0</v>
      </c>
      <c r="AR4">
        <v>4.2062399999999993</v>
      </c>
      <c r="AS4">
        <v>6.2527586399999988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18.887877001534576</v>
      </c>
      <c r="BB4">
        <f t="shared" ref="BB4:BB67" si="0">SUM(B4:AZ4)-BA4</f>
        <v>486.13556525289937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39.995786242940824</v>
      </c>
      <c r="L5">
        <v>0</v>
      </c>
      <c r="M5">
        <v>0</v>
      </c>
      <c r="N5">
        <v>30.000452001721907</v>
      </c>
      <c r="O5">
        <v>50.384375701013447</v>
      </c>
      <c r="P5">
        <v>62.237713375796176</v>
      </c>
      <c r="Q5">
        <v>0</v>
      </c>
      <c r="R5">
        <v>5.3812589073012695</v>
      </c>
      <c r="S5">
        <v>6.6988014204545454</v>
      </c>
      <c r="T5">
        <v>0</v>
      </c>
      <c r="U5">
        <v>217.83433683853463</v>
      </c>
      <c r="V5">
        <v>4.6081390683760679</v>
      </c>
      <c r="W5">
        <v>11.786695568487017</v>
      </c>
      <c r="X5">
        <v>37.469671719808126</v>
      </c>
      <c r="Y5">
        <v>0</v>
      </c>
      <c r="Z5">
        <v>1.6646652</v>
      </c>
      <c r="AA5">
        <v>0</v>
      </c>
      <c r="AB5">
        <v>0</v>
      </c>
      <c r="AC5">
        <v>0</v>
      </c>
      <c r="AD5">
        <v>2.07981046</v>
      </c>
      <c r="AE5">
        <v>3.5847525999999994</v>
      </c>
      <c r="AF5">
        <v>0</v>
      </c>
      <c r="AG5">
        <v>0</v>
      </c>
      <c r="AH5">
        <v>0</v>
      </c>
      <c r="AI5">
        <v>0</v>
      </c>
      <c r="AJ5">
        <v>0</v>
      </c>
      <c r="AK5">
        <v>13.18132971</v>
      </c>
      <c r="AL5">
        <v>2.9509999999999996</v>
      </c>
      <c r="AM5">
        <v>0</v>
      </c>
      <c r="AN5">
        <v>0</v>
      </c>
      <c r="AO5">
        <v>1.7772888</v>
      </c>
      <c r="AP5">
        <v>2.928366</v>
      </c>
      <c r="AQ5">
        <v>0</v>
      </c>
      <c r="AR5">
        <v>2.80416</v>
      </c>
      <c r="AS5">
        <v>6.2527586399999988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18.835439209534577</v>
      </c>
      <c r="BB5">
        <f t="shared" si="0"/>
        <v>484.78592304489945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39.995786242940824</v>
      </c>
      <c r="L6">
        <v>0</v>
      </c>
      <c r="M6">
        <v>0</v>
      </c>
      <c r="N6">
        <v>30.000452001721907</v>
      </c>
      <c r="O6">
        <v>50.384375701013447</v>
      </c>
      <c r="P6">
        <v>62.237713375796176</v>
      </c>
      <c r="Q6">
        <v>0</v>
      </c>
      <c r="R6">
        <v>3.0014052320675106</v>
      </c>
      <c r="S6">
        <v>2.0770280346820811</v>
      </c>
      <c r="T6">
        <v>0</v>
      </c>
      <c r="U6">
        <v>217.83433683853463</v>
      </c>
      <c r="V6">
        <v>4.6081390683760679</v>
      </c>
      <c r="W6">
        <v>11.789185997764111</v>
      </c>
      <c r="X6">
        <v>37.469671719808126</v>
      </c>
      <c r="Y6">
        <v>0</v>
      </c>
      <c r="Z6">
        <v>1.6646652</v>
      </c>
      <c r="AA6">
        <v>0</v>
      </c>
      <c r="AB6">
        <v>0</v>
      </c>
      <c r="AC6">
        <v>0</v>
      </c>
      <c r="AD6">
        <v>2.07981046</v>
      </c>
      <c r="AE6">
        <v>3.5847525999999994</v>
      </c>
      <c r="AF6">
        <v>0</v>
      </c>
      <c r="AG6">
        <v>0</v>
      </c>
      <c r="AH6">
        <v>0</v>
      </c>
      <c r="AI6">
        <v>0</v>
      </c>
      <c r="AJ6">
        <v>0</v>
      </c>
      <c r="AK6">
        <v>13.18132971</v>
      </c>
      <c r="AL6">
        <v>2.9509999999999996</v>
      </c>
      <c r="AM6">
        <v>0</v>
      </c>
      <c r="AN6">
        <v>0</v>
      </c>
      <c r="AO6">
        <v>1.7772888</v>
      </c>
      <c r="AP6">
        <v>2.928366</v>
      </c>
      <c r="AQ6">
        <v>0</v>
      </c>
      <c r="AR6">
        <v>2.80416</v>
      </c>
      <c r="AS6">
        <v>6.2527586399999988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18.573671279031821</v>
      </c>
      <c r="BB6">
        <f t="shared" si="0"/>
        <v>478.04855434367306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39.995483288166213</v>
      </c>
      <c r="L7">
        <v>0</v>
      </c>
      <c r="M7">
        <v>0</v>
      </c>
      <c r="N7">
        <v>30.000452001721907</v>
      </c>
      <c r="O7">
        <v>50.384375701013447</v>
      </c>
      <c r="P7">
        <v>62.237713375796176</v>
      </c>
      <c r="Q7">
        <v>0</v>
      </c>
      <c r="R7">
        <v>3.0014052320675106</v>
      </c>
      <c r="S7">
        <v>2.0770280346820811</v>
      </c>
      <c r="T7">
        <v>0</v>
      </c>
      <c r="U7">
        <v>222.27621518800325</v>
      </c>
      <c r="V7">
        <v>4.6081390683760679</v>
      </c>
      <c r="W7">
        <v>11.789185997764111</v>
      </c>
      <c r="X7">
        <v>37.469671719808126</v>
      </c>
      <c r="Y7">
        <v>0</v>
      </c>
      <c r="Z7">
        <v>1.6646652</v>
      </c>
      <c r="AA7">
        <v>0</v>
      </c>
      <c r="AB7">
        <v>0</v>
      </c>
      <c r="AC7">
        <v>0</v>
      </c>
      <c r="AD7">
        <v>2.07981046</v>
      </c>
      <c r="AE7">
        <v>3.5847525999999994</v>
      </c>
      <c r="AF7">
        <v>0</v>
      </c>
      <c r="AG7">
        <v>0</v>
      </c>
      <c r="AH7">
        <v>0</v>
      </c>
      <c r="AI7">
        <v>0</v>
      </c>
      <c r="AJ7">
        <v>0</v>
      </c>
      <c r="AK7">
        <v>13.18132971</v>
      </c>
      <c r="AL7">
        <v>2.9509999999999996</v>
      </c>
      <c r="AM7">
        <v>0</v>
      </c>
      <c r="AN7">
        <v>0</v>
      </c>
      <c r="AO7">
        <v>1.7772888</v>
      </c>
      <c r="AP7">
        <v>2.928366</v>
      </c>
      <c r="AQ7">
        <v>0</v>
      </c>
      <c r="AR7">
        <v>10.094975999999999</v>
      </c>
      <c r="AS7">
        <v>6.2527586399999988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19.01246280258794</v>
      </c>
      <c r="BB7">
        <f t="shared" si="0"/>
        <v>489.34215421481093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39.995483288166213</v>
      </c>
      <c r="L8">
        <v>0</v>
      </c>
      <c r="M8">
        <v>0</v>
      </c>
      <c r="N8">
        <v>30.000452001721907</v>
      </c>
      <c r="O8">
        <v>50.384375701013447</v>
      </c>
      <c r="P8">
        <v>62.237713375796176</v>
      </c>
      <c r="Q8">
        <v>0</v>
      </c>
      <c r="R8">
        <v>3.0014052320675106</v>
      </c>
      <c r="S8">
        <v>2.0770280346820811</v>
      </c>
      <c r="T8">
        <v>0</v>
      </c>
      <c r="U8">
        <v>225.82588821940578</v>
      </c>
      <c r="V8">
        <v>4.6081390683760679</v>
      </c>
      <c r="W8">
        <v>11.789185997764111</v>
      </c>
      <c r="X8">
        <v>37.469671719808126</v>
      </c>
      <c r="Y8">
        <v>0</v>
      </c>
      <c r="Z8">
        <v>1.6646652</v>
      </c>
      <c r="AA8">
        <v>0</v>
      </c>
      <c r="AB8">
        <v>0</v>
      </c>
      <c r="AC8">
        <v>0</v>
      </c>
      <c r="AD8">
        <v>2.07981046</v>
      </c>
      <c r="AE8">
        <v>3.5847525999999994</v>
      </c>
      <c r="AF8">
        <v>0</v>
      </c>
      <c r="AG8">
        <v>0</v>
      </c>
      <c r="AH8">
        <v>0</v>
      </c>
      <c r="AI8">
        <v>0</v>
      </c>
      <c r="AJ8">
        <v>0</v>
      </c>
      <c r="AK8">
        <v>13.18132971</v>
      </c>
      <c r="AL8">
        <v>2.9509999999999996</v>
      </c>
      <c r="AM8">
        <v>0</v>
      </c>
      <c r="AN8">
        <v>0</v>
      </c>
      <c r="AO8">
        <v>1.7772888</v>
      </c>
      <c r="AP8">
        <v>2.928366</v>
      </c>
      <c r="AQ8">
        <v>0</v>
      </c>
      <c r="AR8">
        <v>10.094975999999999</v>
      </c>
      <c r="AS8">
        <v>6.2527586399999988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19.145220573962398</v>
      </c>
      <c r="BB8">
        <f t="shared" si="0"/>
        <v>492.75906947483901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39.995483288166213</v>
      </c>
      <c r="L9">
        <v>0</v>
      </c>
      <c r="M9">
        <v>0</v>
      </c>
      <c r="N9">
        <v>30.000452001721907</v>
      </c>
      <c r="O9">
        <v>50.384375701013447</v>
      </c>
      <c r="P9">
        <v>62.237713375796176</v>
      </c>
      <c r="Q9">
        <v>0</v>
      </c>
      <c r="R9">
        <v>3.0014052320675106</v>
      </c>
      <c r="S9">
        <v>2.0770280346820811</v>
      </c>
      <c r="T9">
        <v>0</v>
      </c>
      <c r="U9">
        <v>231.1655931851237</v>
      </c>
      <c r="V9">
        <v>4.6081390683760679</v>
      </c>
      <c r="W9">
        <v>11.789185997764111</v>
      </c>
      <c r="X9">
        <v>37.469671719808126</v>
      </c>
      <c r="Y9">
        <v>0</v>
      </c>
      <c r="Z9">
        <v>0</v>
      </c>
      <c r="AA9">
        <v>0</v>
      </c>
      <c r="AB9">
        <v>0</v>
      </c>
      <c r="AC9">
        <v>0</v>
      </c>
      <c r="AD9">
        <v>2.07981046</v>
      </c>
      <c r="AE9">
        <v>3.5847525999999994</v>
      </c>
      <c r="AF9">
        <v>0</v>
      </c>
      <c r="AG9">
        <v>0</v>
      </c>
      <c r="AH9">
        <v>0</v>
      </c>
      <c r="AI9">
        <v>0</v>
      </c>
      <c r="AJ9">
        <v>0</v>
      </c>
      <c r="AK9">
        <v>13.18132971</v>
      </c>
      <c r="AL9">
        <v>2.9509999999999996</v>
      </c>
      <c r="AM9">
        <v>0</v>
      </c>
      <c r="AN9">
        <v>0</v>
      </c>
      <c r="AO9">
        <v>1.7772888</v>
      </c>
      <c r="AP9">
        <v>1.62687</v>
      </c>
      <c r="AQ9">
        <v>0</v>
      </c>
      <c r="AR9">
        <v>2.80416</v>
      </c>
      <c r="AS9">
        <v>6.2527586399999988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18.961314419680292</v>
      </c>
      <c r="BB9">
        <f t="shared" si="0"/>
        <v>488.02570339483907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39.995483288166213</v>
      </c>
      <c r="L10">
        <v>0</v>
      </c>
      <c r="M10">
        <v>0</v>
      </c>
      <c r="N10">
        <v>30.000452001721907</v>
      </c>
      <c r="O10">
        <v>50.384375701013447</v>
      </c>
      <c r="P10">
        <v>62.237713375796176</v>
      </c>
      <c r="Q10">
        <v>0</v>
      </c>
      <c r="R10">
        <v>3.0014052320675106</v>
      </c>
      <c r="S10">
        <v>2.0770280346820811</v>
      </c>
      <c r="T10">
        <v>0</v>
      </c>
      <c r="U10">
        <v>231.1655931851237</v>
      </c>
      <c r="V10">
        <v>2.5338079549135375E-3</v>
      </c>
      <c r="W10">
        <v>4.9980839959471322</v>
      </c>
      <c r="X10">
        <v>19.997381943332798</v>
      </c>
      <c r="Y10">
        <v>0</v>
      </c>
      <c r="Z10">
        <v>0</v>
      </c>
      <c r="AA10">
        <v>0</v>
      </c>
      <c r="AB10">
        <v>0</v>
      </c>
      <c r="AC10">
        <v>0</v>
      </c>
      <c r="AD10">
        <v>2.07981046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13.18132971</v>
      </c>
      <c r="AL10">
        <v>2.9509999999999996</v>
      </c>
      <c r="AM10">
        <v>0</v>
      </c>
      <c r="AN10">
        <v>0</v>
      </c>
      <c r="AO10">
        <v>1.7772888</v>
      </c>
      <c r="AP10">
        <v>1.62687</v>
      </c>
      <c r="AQ10">
        <v>0</v>
      </c>
      <c r="AR10">
        <v>2.80416</v>
      </c>
      <c r="AS10">
        <v>6.2527586399999988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17.747544259316491</v>
      </c>
      <c r="BB10">
        <f t="shared" si="0"/>
        <v>456.78572391648942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39.995483288166213</v>
      </c>
      <c r="L11">
        <v>0</v>
      </c>
      <c r="M11">
        <v>0</v>
      </c>
      <c r="N11">
        <v>30.000452001721907</v>
      </c>
      <c r="O11">
        <v>50.384375701013447</v>
      </c>
      <c r="P11">
        <v>62.237713375796176</v>
      </c>
      <c r="Q11">
        <v>0</v>
      </c>
      <c r="R11">
        <v>3.1155945000000003</v>
      </c>
      <c r="S11">
        <v>2.9629096166675826</v>
      </c>
      <c r="T11">
        <v>0</v>
      </c>
      <c r="U11">
        <v>231.1655931851237</v>
      </c>
      <c r="V11">
        <v>0</v>
      </c>
      <c r="W11">
        <v>4.9980839959471322</v>
      </c>
      <c r="X11">
        <v>19.997381943332798</v>
      </c>
      <c r="Y11">
        <v>0</v>
      </c>
      <c r="Z11">
        <v>0</v>
      </c>
      <c r="AA11">
        <v>0</v>
      </c>
      <c r="AB11">
        <v>0</v>
      </c>
      <c r="AC11">
        <v>0</v>
      </c>
      <c r="AD11">
        <v>2.07981046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13.18132971</v>
      </c>
      <c r="AL11">
        <v>2.9509999999999996</v>
      </c>
      <c r="AM11">
        <v>0</v>
      </c>
      <c r="AN11">
        <v>0</v>
      </c>
      <c r="AO11">
        <v>1.7772888</v>
      </c>
      <c r="AP11">
        <v>1.62687</v>
      </c>
      <c r="AQ11">
        <v>0</v>
      </c>
      <c r="AR11">
        <v>4.2062399999999993</v>
      </c>
      <c r="AS11">
        <v>4.1001695999999992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17.756783209565601</v>
      </c>
      <c r="BB11">
        <f t="shared" si="0"/>
        <v>457.02351296820336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39.995483288166213</v>
      </c>
      <c r="L12">
        <v>0</v>
      </c>
      <c r="M12">
        <v>0</v>
      </c>
      <c r="N12">
        <v>30.000452001721907</v>
      </c>
      <c r="O12">
        <v>50.384375701013447</v>
      </c>
      <c r="P12">
        <v>62.237713375796176</v>
      </c>
      <c r="Q12">
        <v>0</v>
      </c>
      <c r="R12">
        <v>3.1155945000000003</v>
      </c>
      <c r="S12">
        <v>2.9629096166675826</v>
      </c>
      <c r="T12">
        <v>0</v>
      </c>
      <c r="U12">
        <v>231.1655931851237</v>
      </c>
      <c r="V12">
        <v>0</v>
      </c>
      <c r="W12">
        <v>4.9980839959471322</v>
      </c>
      <c r="X12">
        <v>19.997381943332798</v>
      </c>
      <c r="Y12">
        <v>0</v>
      </c>
      <c r="Z12">
        <v>0</v>
      </c>
      <c r="AA12">
        <v>0</v>
      </c>
      <c r="AB12">
        <v>0</v>
      </c>
      <c r="AC12">
        <v>0</v>
      </c>
      <c r="AD12">
        <v>2.07981046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13.18132971</v>
      </c>
      <c r="AL12">
        <v>2.9509999999999996</v>
      </c>
      <c r="AM12">
        <v>0</v>
      </c>
      <c r="AN12">
        <v>0</v>
      </c>
      <c r="AO12">
        <v>1.7772888</v>
      </c>
      <c r="AP12">
        <v>1.62687</v>
      </c>
      <c r="AQ12">
        <v>0</v>
      </c>
      <c r="AR12">
        <v>4.2062399999999993</v>
      </c>
      <c r="AS12">
        <v>4.1001695999999992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17.756783209565601</v>
      </c>
      <c r="BB12">
        <f t="shared" si="0"/>
        <v>457.02351296820336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39.995483288166213</v>
      </c>
      <c r="L13">
        <v>0</v>
      </c>
      <c r="M13">
        <v>0</v>
      </c>
      <c r="N13">
        <v>30.000452001721907</v>
      </c>
      <c r="O13">
        <v>50.384375701013447</v>
      </c>
      <c r="P13">
        <v>62.237713375796176</v>
      </c>
      <c r="Q13">
        <v>0</v>
      </c>
      <c r="R13">
        <v>3.1155945000000003</v>
      </c>
      <c r="S13">
        <v>2.9629096166675826</v>
      </c>
      <c r="T13">
        <v>0</v>
      </c>
      <c r="U13">
        <v>244.50446706835655</v>
      </c>
      <c r="V13">
        <v>0</v>
      </c>
      <c r="W13">
        <v>3.9996153802202756</v>
      </c>
      <c r="X13">
        <v>11.99832599795292</v>
      </c>
      <c r="Y13">
        <v>0</v>
      </c>
      <c r="Z13">
        <v>0</v>
      </c>
      <c r="AA13">
        <v>0</v>
      </c>
      <c r="AB13">
        <v>0</v>
      </c>
      <c r="AC13">
        <v>0</v>
      </c>
      <c r="AD13">
        <v>2.07981046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13.18132971</v>
      </c>
      <c r="AL13">
        <v>2.9509999999999996</v>
      </c>
      <c r="AM13">
        <v>0</v>
      </c>
      <c r="AN13">
        <v>0</v>
      </c>
      <c r="AO13">
        <v>1.7772888</v>
      </c>
      <c r="AP13">
        <v>1.62687</v>
      </c>
      <c r="AQ13">
        <v>0</v>
      </c>
      <c r="AR13">
        <v>2.80416</v>
      </c>
      <c r="AS13">
        <v>4.1001695999999992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17.866724057853784</v>
      </c>
      <c r="BB13">
        <f t="shared" si="0"/>
        <v>459.85284144204132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39.995483288166213</v>
      </c>
      <c r="L14">
        <v>0</v>
      </c>
      <c r="M14">
        <v>0</v>
      </c>
      <c r="N14">
        <v>30.000452001721907</v>
      </c>
      <c r="O14">
        <v>50.384375701013447</v>
      </c>
      <c r="P14">
        <v>62.237713375796176</v>
      </c>
      <c r="Q14">
        <v>0</v>
      </c>
      <c r="R14">
        <v>3.1155945000000003</v>
      </c>
      <c r="S14">
        <v>2.9629096166675826</v>
      </c>
      <c r="T14">
        <v>0</v>
      </c>
      <c r="U14">
        <v>253.39704965717846</v>
      </c>
      <c r="V14">
        <v>0</v>
      </c>
      <c r="W14">
        <v>3.9996153802202756</v>
      </c>
      <c r="X14">
        <v>11.99832599795292</v>
      </c>
      <c r="Y14">
        <v>0</v>
      </c>
      <c r="Z14">
        <v>0</v>
      </c>
      <c r="AA14">
        <v>0</v>
      </c>
      <c r="AB14">
        <v>0</v>
      </c>
      <c r="AC14">
        <v>0</v>
      </c>
      <c r="AD14">
        <v>2.07981046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13.18132971</v>
      </c>
      <c r="AL14">
        <v>2.9509999999999996</v>
      </c>
      <c r="AM14">
        <v>0</v>
      </c>
      <c r="AN14">
        <v>0</v>
      </c>
      <c r="AO14">
        <v>1.7772888</v>
      </c>
      <c r="AP14">
        <v>1.62687</v>
      </c>
      <c r="AQ14">
        <v>0</v>
      </c>
      <c r="AR14">
        <v>2.80416</v>
      </c>
      <c r="AS14">
        <v>4.1001695999999992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18.199306646675719</v>
      </c>
      <c r="BB14">
        <f t="shared" si="0"/>
        <v>468.41284144204127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39.995483288166213</v>
      </c>
      <c r="L15">
        <v>0</v>
      </c>
      <c r="M15">
        <v>0</v>
      </c>
      <c r="N15">
        <v>30.000452001721907</v>
      </c>
      <c r="O15">
        <v>50.384375701013447</v>
      </c>
      <c r="P15">
        <v>62.237713375796176</v>
      </c>
      <c r="Q15">
        <v>0</v>
      </c>
      <c r="R15">
        <v>3.1155945000000003</v>
      </c>
      <c r="S15">
        <v>2.9629096166675826</v>
      </c>
      <c r="T15">
        <v>0</v>
      </c>
      <c r="U15">
        <v>258.72950910706351</v>
      </c>
      <c r="V15">
        <v>0</v>
      </c>
      <c r="W15">
        <v>3.9996153802202756</v>
      </c>
      <c r="X15">
        <v>11.99832599795292</v>
      </c>
      <c r="Y15">
        <v>0</v>
      </c>
      <c r="Z15">
        <v>0</v>
      </c>
      <c r="AA15">
        <v>0</v>
      </c>
      <c r="AB15">
        <v>0</v>
      </c>
      <c r="AC15">
        <v>0</v>
      </c>
      <c r="AD15">
        <v>2.07981046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13.18132971</v>
      </c>
      <c r="AL15">
        <v>2.9509999999999996</v>
      </c>
      <c r="AM15">
        <v>0</v>
      </c>
      <c r="AN15">
        <v>0</v>
      </c>
      <c r="AO15">
        <v>1.7772888</v>
      </c>
      <c r="AP15">
        <v>1.62687</v>
      </c>
      <c r="AQ15">
        <v>0</v>
      </c>
      <c r="AR15">
        <v>10.094975999999999</v>
      </c>
      <c r="AS15">
        <v>4.1001695999999992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18.671417250101399</v>
      </c>
      <c r="BB15">
        <f t="shared" si="0"/>
        <v>480.56400628850059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39.995483288166213</v>
      </c>
      <c r="L16">
        <v>0</v>
      </c>
      <c r="M16">
        <v>0</v>
      </c>
      <c r="N16">
        <v>30.000452001721907</v>
      </c>
      <c r="O16">
        <v>50.384375701013447</v>
      </c>
      <c r="P16">
        <v>62.237713375796176</v>
      </c>
      <c r="Q16">
        <v>0</v>
      </c>
      <c r="R16">
        <v>3.1155945000000003</v>
      </c>
      <c r="S16">
        <v>2.9629096166675826</v>
      </c>
      <c r="T16">
        <v>0</v>
      </c>
      <c r="U16">
        <v>263.17959756668228</v>
      </c>
      <c r="V16">
        <v>0</v>
      </c>
      <c r="W16">
        <v>3.9996153802202756</v>
      </c>
      <c r="X16">
        <v>11.99832599795292</v>
      </c>
      <c r="Y16">
        <v>0</v>
      </c>
      <c r="Z16">
        <v>0</v>
      </c>
      <c r="AA16">
        <v>0</v>
      </c>
      <c r="AB16">
        <v>0</v>
      </c>
      <c r="AC16">
        <v>0</v>
      </c>
      <c r="AD16">
        <v>2.07981046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13.18132971</v>
      </c>
      <c r="AL16">
        <v>2.9509999999999996</v>
      </c>
      <c r="AM16">
        <v>0</v>
      </c>
      <c r="AN16">
        <v>0</v>
      </c>
      <c r="AO16">
        <v>1.7772888</v>
      </c>
      <c r="AP16">
        <v>1.62687</v>
      </c>
      <c r="AQ16">
        <v>0</v>
      </c>
      <c r="AR16">
        <v>10.094975999999999</v>
      </c>
      <c r="AS16">
        <v>4.1001695999999992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18.837850558491198</v>
      </c>
      <c r="BB16">
        <f t="shared" si="0"/>
        <v>484.84766143972956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39.995483288166213</v>
      </c>
      <c r="L17">
        <v>0</v>
      </c>
      <c r="M17">
        <v>0</v>
      </c>
      <c r="N17">
        <v>30.000452001721907</v>
      </c>
      <c r="O17">
        <v>50.384375701013447</v>
      </c>
      <c r="P17">
        <v>62.237713375796176</v>
      </c>
      <c r="Q17">
        <v>0</v>
      </c>
      <c r="R17">
        <v>3.1155945000000003</v>
      </c>
      <c r="S17">
        <v>2.9629096166675826</v>
      </c>
      <c r="T17">
        <v>0</v>
      </c>
      <c r="U17">
        <v>267.62147590269041</v>
      </c>
      <c r="V17">
        <v>0</v>
      </c>
      <c r="W17">
        <v>3.9996153802202756</v>
      </c>
      <c r="X17">
        <v>11.99832599795292</v>
      </c>
      <c r="Y17">
        <v>0</v>
      </c>
      <c r="Z17">
        <v>0</v>
      </c>
      <c r="AA17">
        <v>0</v>
      </c>
      <c r="AB17">
        <v>0</v>
      </c>
      <c r="AC17">
        <v>0</v>
      </c>
      <c r="AD17">
        <v>2.07981046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13.18132971</v>
      </c>
      <c r="AL17">
        <v>2.9509999999999996</v>
      </c>
      <c r="AM17">
        <v>0</v>
      </c>
      <c r="AN17">
        <v>0</v>
      </c>
      <c r="AO17">
        <v>1.7772888</v>
      </c>
      <c r="AP17">
        <v>1.62687</v>
      </c>
      <c r="AQ17">
        <v>0</v>
      </c>
      <c r="AR17">
        <v>2.80416</v>
      </c>
      <c r="AS17">
        <v>6.2527586399999988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18.811807012257901</v>
      </c>
      <c r="BB17">
        <f t="shared" si="0"/>
        <v>484.17735636197108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39.995483288166213</v>
      </c>
      <c r="L18">
        <v>0</v>
      </c>
      <c r="M18">
        <v>0</v>
      </c>
      <c r="N18">
        <v>30.000452001721907</v>
      </c>
      <c r="O18">
        <v>50.384375701013447</v>
      </c>
      <c r="P18">
        <v>62.237713375796176</v>
      </c>
      <c r="Q18">
        <v>0</v>
      </c>
      <c r="R18">
        <v>3.1155945000000003</v>
      </c>
      <c r="S18">
        <v>2.9629096166675826</v>
      </c>
      <c r="T18">
        <v>0</v>
      </c>
      <c r="U18">
        <v>272.07156436719174</v>
      </c>
      <c r="V18">
        <v>0</v>
      </c>
      <c r="W18">
        <v>3.9996153802202756</v>
      </c>
      <c r="X18">
        <v>11.99832599795292</v>
      </c>
      <c r="Y18">
        <v>0</v>
      </c>
      <c r="Z18">
        <v>0</v>
      </c>
      <c r="AA18">
        <v>0</v>
      </c>
      <c r="AB18">
        <v>0</v>
      </c>
      <c r="AC18">
        <v>0</v>
      </c>
      <c r="AD18">
        <v>2.07981046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13.18132971</v>
      </c>
      <c r="AL18">
        <v>2.9509999999999996</v>
      </c>
      <c r="AM18">
        <v>0</v>
      </c>
      <c r="AN18">
        <v>0</v>
      </c>
      <c r="AO18">
        <v>1.7772888</v>
      </c>
      <c r="AP18">
        <v>1.62687</v>
      </c>
      <c r="AQ18">
        <v>0</v>
      </c>
      <c r="AR18">
        <v>2.80416</v>
      </c>
      <c r="AS18">
        <v>6.2527586399999988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18.978240320830224</v>
      </c>
      <c r="BB18">
        <f t="shared" si="0"/>
        <v>488.46101151790015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39.995483288166213</v>
      </c>
      <c r="L19">
        <v>0</v>
      </c>
      <c r="M19">
        <v>0</v>
      </c>
      <c r="N19">
        <v>30.000452001721907</v>
      </c>
      <c r="O19">
        <v>50.384375701013447</v>
      </c>
      <c r="P19">
        <v>62.237713375796176</v>
      </c>
      <c r="Q19">
        <v>0</v>
      </c>
      <c r="R19">
        <v>3.1155945000000003</v>
      </c>
      <c r="S19">
        <v>2.9629096166675826</v>
      </c>
      <c r="T19">
        <v>0</v>
      </c>
      <c r="U19">
        <v>275.80511115728245</v>
      </c>
      <c r="V19">
        <v>0</v>
      </c>
      <c r="W19">
        <v>3.9996153802202756</v>
      </c>
      <c r="X19">
        <v>11.99832599795292</v>
      </c>
      <c r="Y19">
        <v>0</v>
      </c>
      <c r="Z19">
        <v>0</v>
      </c>
      <c r="AA19">
        <v>0</v>
      </c>
      <c r="AB19">
        <v>0</v>
      </c>
      <c r="AC19">
        <v>0</v>
      </c>
      <c r="AD19">
        <v>2.07981046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13.18132971</v>
      </c>
      <c r="AL19">
        <v>2.9509999999999996</v>
      </c>
      <c r="AM19">
        <v>0</v>
      </c>
      <c r="AN19">
        <v>0</v>
      </c>
      <c r="AO19">
        <v>1.7772888</v>
      </c>
      <c r="AP19">
        <v>1.62687</v>
      </c>
      <c r="AQ19">
        <v>0</v>
      </c>
      <c r="AR19">
        <v>2.80416</v>
      </c>
      <c r="AS19">
        <v>6.2527586399999988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19.117874970779695</v>
      </c>
      <c r="BB19">
        <f t="shared" si="0"/>
        <v>492.05492365804139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39.995483288166213</v>
      </c>
      <c r="L20">
        <v>0</v>
      </c>
      <c r="M20">
        <v>0</v>
      </c>
      <c r="N20">
        <v>30.000452001721907</v>
      </c>
      <c r="O20">
        <v>50.384375701013447</v>
      </c>
      <c r="P20">
        <v>62.237713375796176</v>
      </c>
      <c r="Q20">
        <v>0</v>
      </c>
      <c r="R20">
        <v>3.1155945000000003</v>
      </c>
      <c r="S20">
        <v>2.9629096166675826</v>
      </c>
      <c r="T20">
        <v>0</v>
      </c>
      <c r="U20">
        <v>275.80511115728245</v>
      </c>
      <c r="V20">
        <v>0</v>
      </c>
      <c r="W20">
        <v>3.9996153802202756</v>
      </c>
      <c r="X20">
        <v>11.99832599795292</v>
      </c>
      <c r="Y20">
        <v>0</v>
      </c>
      <c r="Z20">
        <v>0</v>
      </c>
      <c r="AA20">
        <v>0</v>
      </c>
      <c r="AB20">
        <v>0</v>
      </c>
      <c r="AC20">
        <v>0</v>
      </c>
      <c r="AD20">
        <v>2.07981046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13.18132971</v>
      </c>
      <c r="AL20">
        <v>2.9509999999999996</v>
      </c>
      <c r="AM20">
        <v>0</v>
      </c>
      <c r="AN20">
        <v>0</v>
      </c>
      <c r="AO20">
        <v>1.7772888</v>
      </c>
      <c r="AP20">
        <v>1.62687</v>
      </c>
      <c r="AQ20">
        <v>0</v>
      </c>
      <c r="AR20">
        <v>2.80416</v>
      </c>
      <c r="AS20">
        <v>6.2527586399999988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19.117874970779695</v>
      </c>
      <c r="BB20">
        <f t="shared" si="0"/>
        <v>492.05492365804139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39.995483288166213</v>
      </c>
      <c r="L21">
        <v>0</v>
      </c>
      <c r="M21">
        <v>0</v>
      </c>
      <c r="N21">
        <v>30.000452001721907</v>
      </c>
      <c r="O21">
        <v>50.384375701013447</v>
      </c>
      <c r="P21">
        <v>62.237713375796176</v>
      </c>
      <c r="Q21">
        <v>0</v>
      </c>
      <c r="R21">
        <v>3.1155945000000003</v>
      </c>
      <c r="S21">
        <v>2.9629096166675826</v>
      </c>
      <c r="T21">
        <v>0</v>
      </c>
      <c r="U21">
        <v>275.80511115728245</v>
      </c>
      <c r="V21">
        <v>0</v>
      </c>
      <c r="W21">
        <v>11.789185997764111</v>
      </c>
      <c r="X21">
        <v>36.97152511826112</v>
      </c>
      <c r="Y21">
        <v>0</v>
      </c>
      <c r="Z21">
        <v>0</v>
      </c>
      <c r="AA21">
        <v>0</v>
      </c>
      <c r="AB21">
        <v>0</v>
      </c>
      <c r="AC21">
        <v>0</v>
      </c>
      <c r="AD21">
        <v>2.07981046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13.18132971</v>
      </c>
      <c r="AL21">
        <v>2.9509999999999996</v>
      </c>
      <c r="AM21">
        <v>0</v>
      </c>
      <c r="AN21">
        <v>0</v>
      </c>
      <c r="AO21">
        <v>1.7772888</v>
      </c>
      <c r="AP21">
        <v>1.62687</v>
      </c>
      <c r="AQ21">
        <v>0</v>
      </c>
      <c r="AR21">
        <v>4.2062399999999993</v>
      </c>
      <c r="AS21">
        <v>4.1001695999999992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20.315121298575985</v>
      </c>
      <c r="BB21">
        <f t="shared" si="0"/>
        <v>522.86993802809695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39.995483288166213</v>
      </c>
      <c r="L22">
        <v>0</v>
      </c>
      <c r="M22">
        <v>0</v>
      </c>
      <c r="N22">
        <v>30.000452001721907</v>
      </c>
      <c r="O22">
        <v>50.384375701013447</v>
      </c>
      <c r="P22">
        <v>62.237713375796176</v>
      </c>
      <c r="Q22">
        <v>0</v>
      </c>
      <c r="R22">
        <v>3.1155945000000003</v>
      </c>
      <c r="S22">
        <v>2.9629096166675826</v>
      </c>
      <c r="T22">
        <v>0</v>
      </c>
      <c r="U22">
        <v>275.80511115728245</v>
      </c>
      <c r="V22">
        <v>0</v>
      </c>
      <c r="W22">
        <v>11.786695568487017</v>
      </c>
      <c r="X22">
        <v>37.469671719808126</v>
      </c>
      <c r="Y22">
        <v>0</v>
      </c>
      <c r="Z22">
        <v>0</v>
      </c>
      <c r="AA22">
        <v>0</v>
      </c>
      <c r="AB22">
        <v>0</v>
      </c>
      <c r="AC22">
        <v>0</v>
      </c>
      <c r="AD22">
        <v>2.07981046</v>
      </c>
      <c r="AE22">
        <v>0</v>
      </c>
      <c r="AF22">
        <v>0</v>
      </c>
      <c r="AG22">
        <v>0</v>
      </c>
      <c r="AH22">
        <v>2.4049290000000001</v>
      </c>
      <c r="AI22">
        <v>0</v>
      </c>
      <c r="AJ22">
        <v>0</v>
      </c>
      <c r="AK22">
        <v>13.18132971</v>
      </c>
      <c r="AL22">
        <v>2.9509999999999996</v>
      </c>
      <c r="AM22">
        <v>0</v>
      </c>
      <c r="AN22">
        <v>0</v>
      </c>
      <c r="AO22">
        <v>1.7772888</v>
      </c>
      <c r="AP22">
        <v>1.62687</v>
      </c>
      <c r="AQ22">
        <v>0</v>
      </c>
      <c r="AR22">
        <v>4.2062399999999993</v>
      </c>
      <c r="AS22">
        <v>4.1001695999999992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20.423603391572822</v>
      </c>
      <c r="BB22">
        <f t="shared" si="0"/>
        <v>525.6620411073701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39.995483288166213</v>
      </c>
      <c r="L23">
        <v>0</v>
      </c>
      <c r="M23">
        <v>0</v>
      </c>
      <c r="N23">
        <v>30.000452001721907</v>
      </c>
      <c r="O23">
        <v>50.384375701013447</v>
      </c>
      <c r="P23">
        <v>62.237713375796176</v>
      </c>
      <c r="Q23">
        <v>0</v>
      </c>
      <c r="R23">
        <v>3.1155840597758409</v>
      </c>
      <c r="S23">
        <v>2.378012910367171</v>
      </c>
      <c r="T23">
        <v>0</v>
      </c>
      <c r="U23">
        <v>275.80511115728245</v>
      </c>
      <c r="V23">
        <v>4.6125076173544244</v>
      </c>
      <c r="W23">
        <v>11.786695568487017</v>
      </c>
      <c r="X23">
        <v>37.469671719808126</v>
      </c>
      <c r="Y23">
        <v>0</v>
      </c>
      <c r="Z23">
        <v>0</v>
      </c>
      <c r="AA23">
        <v>0</v>
      </c>
      <c r="AB23">
        <v>0</v>
      </c>
      <c r="AC23">
        <v>0</v>
      </c>
      <c r="AD23">
        <v>2.07981046</v>
      </c>
      <c r="AE23">
        <v>0</v>
      </c>
      <c r="AF23">
        <v>0</v>
      </c>
      <c r="AG23">
        <v>0</v>
      </c>
      <c r="AH23">
        <v>4.8098580000000002</v>
      </c>
      <c r="AI23">
        <v>0</v>
      </c>
      <c r="AJ23">
        <v>0</v>
      </c>
      <c r="AK23">
        <v>13.18132971</v>
      </c>
      <c r="AL23">
        <v>2.9509999999999996</v>
      </c>
      <c r="AM23">
        <v>0</v>
      </c>
      <c r="AN23">
        <v>0</v>
      </c>
      <c r="AO23">
        <v>1.7772888</v>
      </c>
      <c r="AP23">
        <v>1.62687</v>
      </c>
      <c r="AQ23">
        <v>0</v>
      </c>
      <c r="AR23">
        <v>4.2062399999999993</v>
      </c>
      <c r="AS23">
        <v>4.1001695999999992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20.664179828706683</v>
      </c>
      <c r="BB23">
        <f t="shared" si="0"/>
        <v>531.85399414106598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39.995483288166213</v>
      </c>
      <c r="L24">
        <v>0</v>
      </c>
      <c r="M24">
        <v>0</v>
      </c>
      <c r="N24">
        <v>30.000452001721907</v>
      </c>
      <c r="O24">
        <v>50.384375701013447</v>
      </c>
      <c r="P24">
        <v>62.237713375796176</v>
      </c>
      <c r="Q24">
        <v>0</v>
      </c>
      <c r="R24">
        <v>5.5890296171467382</v>
      </c>
      <c r="S24">
        <v>6.958804078498293</v>
      </c>
      <c r="T24">
        <v>0</v>
      </c>
      <c r="U24">
        <v>275.80511115728245</v>
      </c>
      <c r="V24">
        <v>4.6125076173544244</v>
      </c>
      <c r="W24">
        <v>11.786695568487017</v>
      </c>
      <c r="X24">
        <v>37.469671719808126</v>
      </c>
      <c r="Y24">
        <v>0</v>
      </c>
      <c r="Z24">
        <v>0</v>
      </c>
      <c r="AA24">
        <v>0</v>
      </c>
      <c r="AB24">
        <v>0</v>
      </c>
      <c r="AC24">
        <v>0</v>
      </c>
      <c r="AD24">
        <v>2.07981046</v>
      </c>
      <c r="AE24">
        <v>3.9106391999999994</v>
      </c>
      <c r="AF24">
        <v>0</v>
      </c>
      <c r="AG24">
        <v>0</v>
      </c>
      <c r="AH24">
        <v>9.6197160000000004</v>
      </c>
      <c r="AI24">
        <v>0</v>
      </c>
      <c r="AJ24">
        <v>0</v>
      </c>
      <c r="AK24">
        <v>13.18132971</v>
      </c>
      <c r="AL24">
        <v>2.9509999999999996</v>
      </c>
      <c r="AM24">
        <v>0</v>
      </c>
      <c r="AN24">
        <v>0</v>
      </c>
      <c r="AO24">
        <v>1.7772888</v>
      </c>
      <c r="AP24">
        <v>1.62687</v>
      </c>
      <c r="AQ24">
        <v>0</v>
      </c>
      <c r="AR24">
        <v>4.2062399999999993</v>
      </c>
      <c r="AS24">
        <v>4.1001695999999992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21.254155018220455</v>
      </c>
      <c r="BB24">
        <f t="shared" si="0"/>
        <v>547.03875287705432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39.995483288166213</v>
      </c>
      <c r="L25">
        <v>0</v>
      </c>
      <c r="M25">
        <v>0</v>
      </c>
      <c r="N25">
        <v>30.000452001721907</v>
      </c>
      <c r="O25">
        <v>50.384375701013447</v>
      </c>
      <c r="P25">
        <v>62.237713375796176</v>
      </c>
      <c r="Q25">
        <v>0</v>
      </c>
      <c r="R25">
        <v>5.3812589073012695</v>
      </c>
      <c r="S25">
        <v>6.6988014204545454</v>
      </c>
      <c r="T25">
        <v>0</v>
      </c>
      <c r="U25">
        <v>275.80511115728245</v>
      </c>
      <c r="V25">
        <v>4.6081390683760679</v>
      </c>
      <c r="W25">
        <v>11.786695568487017</v>
      </c>
      <c r="X25">
        <v>37.469671719808126</v>
      </c>
      <c r="Y25">
        <v>0</v>
      </c>
      <c r="Z25">
        <v>1.6646652</v>
      </c>
      <c r="AA25">
        <v>0</v>
      </c>
      <c r="AB25">
        <v>0</v>
      </c>
      <c r="AC25">
        <v>2.4576389040000004</v>
      </c>
      <c r="AD25">
        <v>2.07981046</v>
      </c>
      <c r="AE25">
        <v>7.8212783999999997</v>
      </c>
      <c r="AF25">
        <v>0</v>
      </c>
      <c r="AG25">
        <v>0</v>
      </c>
      <c r="AH25">
        <v>16.834503000000002</v>
      </c>
      <c r="AI25">
        <v>0</v>
      </c>
      <c r="AJ25">
        <v>0</v>
      </c>
      <c r="AK25">
        <v>13.18132971</v>
      </c>
      <c r="AL25">
        <v>5.9019999999999992</v>
      </c>
      <c r="AM25">
        <v>0</v>
      </c>
      <c r="AN25">
        <v>0</v>
      </c>
      <c r="AO25">
        <v>1.5532607999999999</v>
      </c>
      <c r="AP25">
        <v>1.62687</v>
      </c>
      <c r="AQ25">
        <v>0</v>
      </c>
      <c r="AR25">
        <v>4.2062399999999993</v>
      </c>
      <c r="AS25">
        <v>4.1001695999999992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21.908750608541812</v>
      </c>
      <c r="BB25">
        <f t="shared" si="0"/>
        <v>563.88671767386529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39.995483288166213</v>
      </c>
      <c r="L26">
        <v>0</v>
      </c>
      <c r="M26">
        <v>0</v>
      </c>
      <c r="N26">
        <v>30.000452001721907</v>
      </c>
      <c r="O26">
        <v>50.384375701013447</v>
      </c>
      <c r="P26">
        <v>62.237713375796176</v>
      </c>
      <c r="Q26">
        <v>0</v>
      </c>
      <c r="R26">
        <v>5.3811312745098041</v>
      </c>
      <c r="S26">
        <v>6.6975885826771648</v>
      </c>
      <c r="T26">
        <v>0</v>
      </c>
      <c r="U26">
        <v>275.80511115728245</v>
      </c>
      <c r="V26">
        <v>4.6103653669147109</v>
      </c>
      <c r="W26">
        <v>11.786695568487017</v>
      </c>
      <c r="X26">
        <v>37.469671719808126</v>
      </c>
      <c r="Y26">
        <v>0</v>
      </c>
      <c r="Z26">
        <v>1.6646652</v>
      </c>
      <c r="AA26">
        <v>0</v>
      </c>
      <c r="AB26">
        <v>3.3189071999999995</v>
      </c>
      <c r="AC26">
        <v>2.4576389040000004</v>
      </c>
      <c r="AD26">
        <v>2.07981046</v>
      </c>
      <c r="AE26">
        <v>10.460959860000001</v>
      </c>
      <c r="AF26">
        <v>0</v>
      </c>
      <c r="AG26">
        <v>0</v>
      </c>
      <c r="AH26">
        <v>21.644361</v>
      </c>
      <c r="AI26">
        <v>0</v>
      </c>
      <c r="AJ26">
        <v>0</v>
      </c>
      <c r="AK26">
        <v>13.18132971</v>
      </c>
      <c r="AL26">
        <v>17.706000000000003</v>
      </c>
      <c r="AM26">
        <v>1.3203247200000003</v>
      </c>
      <c r="AN26">
        <v>0</v>
      </c>
      <c r="AO26">
        <v>1.5532607999999999</v>
      </c>
      <c r="AP26">
        <v>1.62687</v>
      </c>
      <c r="AQ26">
        <v>0</v>
      </c>
      <c r="AR26">
        <v>4.2062399999999993</v>
      </c>
      <c r="AS26">
        <v>4.1001695999999992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22.802373323450507</v>
      </c>
      <c r="BB26">
        <f t="shared" si="0"/>
        <v>586.88675216692639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39.997727158670379</v>
      </c>
      <c r="L27">
        <v>0</v>
      </c>
      <c r="M27">
        <v>0</v>
      </c>
      <c r="N27">
        <v>30.000452001721907</v>
      </c>
      <c r="O27">
        <v>50.384375701013447</v>
      </c>
      <c r="P27">
        <v>62.237713375796176</v>
      </c>
      <c r="Q27">
        <v>0</v>
      </c>
      <c r="R27">
        <v>5.3811312745098041</v>
      </c>
      <c r="S27">
        <v>6.6975885826771648</v>
      </c>
      <c r="T27">
        <v>0</v>
      </c>
      <c r="U27">
        <v>275.80511115728245</v>
      </c>
      <c r="V27">
        <v>3.2390285081433228</v>
      </c>
      <c r="W27">
        <v>11.786695568487017</v>
      </c>
      <c r="X27">
        <v>37.469671719808126</v>
      </c>
      <c r="Y27">
        <v>0</v>
      </c>
      <c r="Z27">
        <v>3.3293303999999999</v>
      </c>
      <c r="AA27">
        <v>3.5685374400000001</v>
      </c>
      <c r="AB27">
        <v>10.038000960000002</v>
      </c>
      <c r="AC27">
        <v>7.3803545019000003</v>
      </c>
      <c r="AD27">
        <v>4.6292555399999991</v>
      </c>
      <c r="AE27">
        <v>12.546634099999999</v>
      </c>
      <c r="AF27">
        <v>0</v>
      </c>
      <c r="AG27">
        <v>0</v>
      </c>
      <c r="AH27">
        <v>27.6566835</v>
      </c>
      <c r="AI27">
        <v>0.64654859999999992</v>
      </c>
      <c r="AJ27">
        <v>0</v>
      </c>
      <c r="AK27">
        <v>13.18132971</v>
      </c>
      <c r="AL27">
        <v>17.706000000000003</v>
      </c>
      <c r="AM27">
        <v>2.6406494400000007</v>
      </c>
      <c r="AN27">
        <v>0</v>
      </c>
      <c r="AO27">
        <v>1.5532607999999999</v>
      </c>
      <c r="AP27">
        <v>1.62687</v>
      </c>
      <c r="AQ27">
        <v>0</v>
      </c>
      <c r="AR27">
        <v>4.2062399999999993</v>
      </c>
      <c r="AS27">
        <v>4.0318334399999989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23.851514237147732</v>
      </c>
      <c r="BB27">
        <f t="shared" si="0"/>
        <v>613.889509242862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39.997727158670379</v>
      </c>
      <c r="L28">
        <v>0</v>
      </c>
      <c r="M28">
        <v>0</v>
      </c>
      <c r="N28">
        <v>30.000452001721907</v>
      </c>
      <c r="O28">
        <v>50.384375701013447</v>
      </c>
      <c r="P28">
        <v>62.237713375796176</v>
      </c>
      <c r="Q28">
        <v>0</v>
      </c>
      <c r="R28">
        <v>5.3811312745098041</v>
      </c>
      <c r="S28">
        <v>6.6975885826771648</v>
      </c>
      <c r="T28">
        <v>0</v>
      </c>
      <c r="U28">
        <v>275.80511115728245</v>
      </c>
      <c r="V28">
        <v>3.2390285081433228</v>
      </c>
      <c r="W28">
        <v>11.786695568487017</v>
      </c>
      <c r="X28">
        <v>37.469671719808126</v>
      </c>
      <c r="Y28">
        <v>0</v>
      </c>
      <c r="Z28">
        <v>3.3293303999999999</v>
      </c>
      <c r="AA28">
        <v>7.1370748800000001</v>
      </c>
      <c r="AB28">
        <v>10.038000960000002</v>
      </c>
      <c r="AC28">
        <v>7.3803545019000003</v>
      </c>
      <c r="AD28">
        <v>4.6292555399999991</v>
      </c>
      <c r="AE28">
        <v>12.546634099999999</v>
      </c>
      <c r="AF28">
        <v>0</v>
      </c>
      <c r="AG28">
        <v>0</v>
      </c>
      <c r="AH28">
        <v>35.641047780000008</v>
      </c>
      <c r="AI28">
        <v>1.2930972000000001</v>
      </c>
      <c r="AJ28">
        <v>0</v>
      </c>
      <c r="AK28">
        <v>13.18132971</v>
      </c>
      <c r="AL28">
        <v>17.706000000000003</v>
      </c>
      <c r="AM28">
        <v>4.0219122239999994</v>
      </c>
      <c r="AN28">
        <v>0</v>
      </c>
      <c r="AO28">
        <v>1.5532607999999999</v>
      </c>
      <c r="AP28">
        <v>1.62687</v>
      </c>
      <c r="AQ28">
        <v>0</v>
      </c>
      <c r="AR28">
        <v>4.2062399999999993</v>
      </c>
      <c r="AS28">
        <v>4.0318334399999989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24.359433276347744</v>
      </c>
      <c r="BB28">
        <f t="shared" si="0"/>
        <v>626.96230330766207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82.515641503040598</v>
      </c>
      <c r="L29">
        <v>0</v>
      </c>
      <c r="M29">
        <v>0</v>
      </c>
      <c r="N29">
        <v>30.000452001721907</v>
      </c>
      <c r="O29">
        <v>50.384375701013447</v>
      </c>
      <c r="P29">
        <v>62.237713375796176</v>
      </c>
      <c r="Q29">
        <v>0</v>
      </c>
      <c r="R29">
        <v>5.3811312745098041</v>
      </c>
      <c r="S29">
        <v>6.6975885826771648</v>
      </c>
      <c r="T29">
        <v>0</v>
      </c>
      <c r="U29">
        <v>275.80511115728245</v>
      </c>
      <c r="V29">
        <v>3.7261298041018382</v>
      </c>
      <c r="W29">
        <v>11.786695568487017</v>
      </c>
      <c r="X29">
        <v>37.469671719808126</v>
      </c>
      <c r="Y29">
        <v>0</v>
      </c>
      <c r="Z29">
        <v>3.3293303999999999</v>
      </c>
      <c r="AA29">
        <v>7.1370748800000001</v>
      </c>
      <c r="AB29">
        <v>10.038000960000002</v>
      </c>
      <c r="AC29">
        <v>7.3803545019000003</v>
      </c>
      <c r="AD29">
        <v>4.6292555399999991</v>
      </c>
      <c r="AE29">
        <v>12.546634099999999</v>
      </c>
      <c r="AF29">
        <v>0</v>
      </c>
      <c r="AG29">
        <v>0</v>
      </c>
      <c r="AH29">
        <v>35.641047780000008</v>
      </c>
      <c r="AI29">
        <v>8.4051317999999995</v>
      </c>
      <c r="AJ29">
        <v>0</v>
      </c>
      <c r="AK29">
        <v>13.18132971</v>
      </c>
      <c r="AL29">
        <v>17.706000000000003</v>
      </c>
      <c r="AM29">
        <v>4.0219122239999994</v>
      </c>
      <c r="AN29">
        <v>0</v>
      </c>
      <c r="AO29">
        <v>1.5532607999999999</v>
      </c>
      <c r="AP29">
        <v>1.62687</v>
      </c>
      <c r="AQ29">
        <v>0</v>
      </c>
      <c r="AR29">
        <v>4.2062399999999993</v>
      </c>
      <c r="AS29">
        <v>4.0318334399999989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26.233810828301444</v>
      </c>
      <c r="BB29">
        <f t="shared" si="0"/>
        <v>675.20497599603721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82.515641503040598</v>
      </c>
      <c r="L30">
        <v>0</v>
      </c>
      <c r="M30">
        <v>0</v>
      </c>
      <c r="N30">
        <v>30.000452001721907</v>
      </c>
      <c r="O30">
        <v>50.384375701013447</v>
      </c>
      <c r="P30">
        <v>62.237713375796176</v>
      </c>
      <c r="Q30">
        <v>0</v>
      </c>
      <c r="R30">
        <v>5.3811312745098041</v>
      </c>
      <c r="S30">
        <v>6.6975885826771648</v>
      </c>
      <c r="T30">
        <v>0</v>
      </c>
      <c r="U30">
        <v>275.80511115728245</v>
      </c>
      <c r="V30">
        <v>3.7261298041018382</v>
      </c>
      <c r="W30">
        <v>11.786695568487017</v>
      </c>
      <c r="X30">
        <v>37.469671719808126</v>
      </c>
      <c r="Y30">
        <v>0</v>
      </c>
      <c r="Z30">
        <v>3.3293303999999999</v>
      </c>
      <c r="AA30">
        <v>7.1370748800000001</v>
      </c>
      <c r="AB30">
        <v>10.038000960000002</v>
      </c>
      <c r="AC30">
        <v>7.3803545019000003</v>
      </c>
      <c r="AD30">
        <v>4.6292555399999991</v>
      </c>
      <c r="AE30">
        <v>12.546634099999999</v>
      </c>
      <c r="AF30">
        <v>0</v>
      </c>
      <c r="AG30">
        <v>0</v>
      </c>
      <c r="AH30">
        <v>35.641047780000008</v>
      </c>
      <c r="AI30">
        <v>8.4051317999999995</v>
      </c>
      <c r="AJ30">
        <v>0</v>
      </c>
      <c r="AK30">
        <v>13.18132971</v>
      </c>
      <c r="AL30">
        <v>17.706000000000003</v>
      </c>
      <c r="AM30">
        <v>4.0219122239999994</v>
      </c>
      <c r="AN30">
        <v>0</v>
      </c>
      <c r="AO30">
        <v>1.5532607999999999</v>
      </c>
      <c r="AP30">
        <v>1.62687</v>
      </c>
      <c r="AQ30">
        <v>0</v>
      </c>
      <c r="AR30">
        <v>4.2062399999999993</v>
      </c>
      <c r="AS30">
        <v>4.0318334399999989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26.233810828301444</v>
      </c>
      <c r="BB30">
        <f t="shared" si="0"/>
        <v>675.20497599603721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82.515641503040598</v>
      </c>
      <c r="L31">
        <v>0</v>
      </c>
      <c r="M31">
        <v>0</v>
      </c>
      <c r="N31">
        <v>30.000452001721907</v>
      </c>
      <c r="O31">
        <v>50.384375701013447</v>
      </c>
      <c r="P31">
        <v>62.237713375796176</v>
      </c>
      <c r="Q31">
        <v>0</v>
      </c>
      <c r="R31">
        <v>5.3811312745098041</v>
      </c>
      <c r="S31">
        <v>6.6975885826771648</v>
      </c>
      <c r="T31">
        <v>0</v>
      </c>
      <c r="U31">
        <v>275.80511115728245</v>
      </c>
      <c r="V31">
        <v>3.1449041924686192</v>
      </c>
      <c r="W31">
        <v>11.786695568487017</v>
      </c>
      <c r="X31">
        <v>37.469671719808126</v>
      </c>
      <c r="Y31">
        <v>0</v>
      </c>
      <c r="Z31">
        <v>3.3293303999999999</v>
      </c>
      <c r="AA31">
        <v>7.1370748800000001</v>
      </c>
      <c r="AB31">
        <v>10.038000960000002</v>
      </c>
      <c r="AC31">
        <v>7.3803545019000003</v>
      </c>
      <c r="AD31">
        <v>4.6292555399999991</v>
      </c>
      <c r="AE31">
        <v>12.546634099999999</v>
      </c>
      <c r="AF31">
        <v>0</v>
      </c>
      <c r="AG31">
        <v>0</v>
      </c>
      <c r="AH31">
        <v>35.641047780000008</v>
      </c>
      <c r="AI31">
        <v>8.4051317999999995</v>
      </c>
      <c r="AJ31">
        <v>0</v>
      </c>
      <c r="AK31">
        <v>13.18132971</v>
      </c>
      <c r="AL31">
        <v>17.706000000000003</v>
      </c>
      <c r="AM31">
        <v>4.0219122239999994</v>
      </c>
      <c r="AN31">
        <v>0</v>
      </c>
      <c r="AO31">
        <v>1.5532607999999999</v>
      </c>
      <c r="AP31">
        <v>1.62687</v>
      </c>
      <c r="AQ31">
        <v>0</v>
      </c>
      <c r="AR31">
        <v>4.2062399999999993</v>
      </c>
      <c r="AS31">
        <v>4.0318334399999989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26.212073107525342</v>
      </c>
      <c r="BB31">
        <f t="shared" si="0"/>
        <v>674.64548810518011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82.515641503040598</v>
      </c>
      <c r="L32">
        <v>0</v>
      </c>
      <c r="M32">
        <v>0</v>
      </c>
      <c r="N32">
        <v>30.000452001721907</v>
      </c>
      <c r="O32">
        <v>50.384375701013447</v>
      </c>
      <c r="P32">
        <v>62.237713375796176</v>
      </c>
      <c r="Q32">
        <v>0</v>
      </c>
      <c r="R32">
        <v>5.3811312745098041</v>
      </c>
      <c r="S32">
        <v>6.6975885826771648</v>
      </c>
      <c r="T32">
        <v>0</v>
      </c>
      <c r="U32">
        <v>275.80511115728245</v>
      </c>
      <c r="V32">
        <v>3.1449041924686192</v>
      </c>
      <c r="W32">
        <v>11.786695568487017</v>
      </c>
      <c r="X32">
        <v>37.469671719808126</v>
      </c>
      <c r="Y32">
        <v>0</v>
      </c>
      <c r="Z32">
        <v>3.3293303999999999</v>
      </c>
      <c r="AA32">
        <v>7.1370748800000001</v>
      </c>
      <c r="AB32">
        <v>10.038000960000002</v>
      </c>
      <c r="AC32">
        <v>7.3803545019000003</v>
      </c>
      <c r="AD32">
        <v>4.6292555399999991</v>
      </c>
      <c r="AE32">
        <v>12.546634099999999</v>
      </c>
      <c r="AF32">
        <v>0</v>
      </c>
      <c r="AG32">
        <v>0</v>
      </c>
      <c r="AH32">
        <v>35.641047780000008</v>
      </c>
      <c r="AI32">
        <v>8.4051317999999995</v>
      </c>
      <c r="AJ32">
        <v>0</v>
      </c>
      <c r="AK32">
        <v>13.18132971</v>
      </c>
      <c r="AL32">
        <v>5.9019999999999992</v>
      </c>
      <c r="AM32">
        <v>4.0219122239999994</v>
      </c>
      <c r="AN32">
        <v>0</v>
      </c>
      <c r="AO32">
        <v>1.5532607999999999</v>
      </c>
      <c r="AP32">
        <v>1.62687</v>
      </c>
      <c r="AQ32">
        <v>0</v>
      </c>
      <c r="AR32">
        <v>10.094975999999999</v>
      </c>
      <c r="AS32">
        <v>4.0318334399999989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25.990842335525347</v>
      </c>
      <c r="BB32">
        <f t="shared" si="0"/>
        <v>668.95145487718014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82.515641503040598</v>
      </c>
      <c r="L33">
        <v>0</v>
      </c>
      <c r="M33">
        <v>0</v>
      </c>
      <c r="N33">
        <v>30.000452001721907</v>
      </c>
      <c r="O33">
        <v>50.384375701013447</v>
      </c>
      <c r="P33">
        <v>60.397657671326279</v>
      </c>
      <c r="Q33">
        <v>0</v>
      </c>
      <c r="R33">
        <v>5.3811312745098041</v>
      </c>
      <c r="S33">
        <v>6.6975885826771648</v>
      </c>
      <c r="T33">
        <v>0</v>
      </c>
      <c r="U33">
        <v>275.80511115728245</v>
      </c>
      <c r="V33">
        <v>3.1449041924686192</v>
      </c>
      <c r="W33">
        <v>11.786695568487017</v>
      </c>
      <c r="X33">
        <v>37.469671719808126</v>
      </c>
      <c r="Y33">
        <v>0</v>
      </c>
      <c r="Z33">
        <v>3.3293303999999999</v>
      </c>
      <c r="AA33">
        <v>7.1370748800000001</v>
      </c>
      <c r="AB33">
        <v>10.038000960000002</v>
      </c>
      <c r="AC33">
        <v>7.3803545019000003</v>
      </c>
      <c r="AD33">
        <v>4.6292555399999991</v>
      </c>
      <c r="AE33">
        <v>12.546634099999999</v>
      </c>
      <c r="AF33">
        <v>0</v>
      </c>
      <c r="AG33">
        <v>0</v>
      </c>
      <c r="AH33">
        <v>35.641047780000008</v>
      </c>
      <c r="AI33">
        <v>8.4051317999999995</v>
      </c>
      <c r="AJ33">
        <v>0</v>
      </c>
      <c r="AK33">
        <v>13.18132971</v>
      </c>
      <c r="AL33">
        <v>2.9509999999999996</v>
      </c>
      <c r="AM33">
        <v>4.0219122239999994</v>
      </c>
      <c r="AN33">
        <v>0</v>
      </c>
      <c r="AO33">
        <v>1.5532607999999999</v>
      </c>
      <c r="AP33">
        <v>1.62687</v>
      </c>
      <c r="AQ33">
        <v>0</v>
      </c>
      <c r="AR33">
        <v>10.094975999999999</v>
      </c>
      <c r="AS33">
        <v>4.0318334399999989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25.811656663861076</v>
      </c>
      <c r="BB33">
        <f t="shared" si="0"/>
        <v>664.33958484437449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82.515641503040598</v>
      </c>
      <c r="L34">
        <v>0</v>
      </c>
      <c r="M34">
        <v>0</v>
      </c>
      <c r="N34">
        <v>30.000452001721907</v>
      </c>
      <c r="O34">
        <v>50.384375701013447</v>
      </c>
      <c r="P34">
        <v>60.397657671326279</v>
      </c>
      <c r="Q34">
        <v>0</v>
      </c>
      <c r="R34">
        <v>5.3811312745098041</v>
      </c>
      <c r="S34">
        <v>6.6975885826771648</v>
      </c>
      <c r="T34">
        <v>0</v>
      </c>
      <c r="U34">
        <v>275.80511115728245</v>
      </c>
      <c r="V34">
        <v>3.1449041924686192</v>
      </c>
      <c r="W34">
        <v>11.786695568487017</v>
      </c>
      <c r="X34">
        <v>37.469671719808126</v>
      </c>
      <c r="Y34">
        <v>0</v>
      </c>
      <c r="Z34">
        <v>1.64846</v>
      </c>
      <c r="AA34">
        <v>3.5685374400000001</v>
      </c>
      <c r="AB34">
        <v>6.6716808000000016</v>
      </c>
      <c r="AC34">
        <v>4.915277807999999</v>
      </c>
      <c r="AD34">
        <v>2.3146277699999995</v>
      </c>
      <c r="AE34">
        <v>12.546634099999999</v>
      </c>
      <c r="AF34">
        <v>0</v>
      </c>
      <c r="AG34">
        <v>0</v>
      </c>
      <c r="AH34">
        <v>29.700873150000003</v>
      </c>
      <c r="AI34">
        <v>8.4051317999999995</v>
      </c>
      <c r="AJ34">
        <v>0</v>
      </c>
      <c r="AK34">
        <v>13.18132971</v>
      </c>
      <c r="AL34">
        <v>2.9509999999999996</v>
      </c>
      <c r="AM34">
        <v>2.6745039200000003</v>
      </c>
      <c r="AN34">
        <v>0</v>
      </c>
      <c r="AO34">
        <v>1.5532607999999999</v>
      </c>
      <c r="AP34">
        <v>1.62687</v>
      </c>
      <c r="AQ34">
        <v>0</v>
      </c>
      <c r="AR34">
        <v>2.80416</v>
      </c>
      <c r="AS34">
        <v>4.0318334399999989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24.765435294061071</v>
      </c>
      <c r="BB34">
        <f t="shared" si="0"/>
        <v>637.41197481627466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82.515641503040598</v>
      </c>
      <c r="L35">
        <v>0</v>
      </c>
      <c r="M35">
        <v>0</v>
      </c>
      <c r="N35">
        <v>30.000452001721907</v>
      </c>
      <c r="O35">
        <v>50.384375701013447</v>
      </c>
      <c r="P35">
        <v>60.397657671326279</v>
      </c>
      <c r="Q35">
        <v>0</v>
      </c>
      <c r="R35">
        <v>5.3811312745098041</v>
      </c>
      <c r="S35">
        <v>6.6975885826771648</v>
      </c>
      <c r="T35">
        <v>0</v>
      </c>
      <c r="U35">
        <v>275.80511115728245</v>
      </c>
      <c r="V35">
        <v>3.2390285081433228</v>
      </c>
      <c r="W35">
        <v>11.786695568487017</v>
      </c>
      <c r="X35">
        <v>37.469671719808126</v>
      </c>
      <c r="Y35">
        <v>0</v>
      </c>
      <c r="Z35">
        <v>1.6646652</v>
      </c>
      <c r="AA35">
        <v>0</v>
      </c>
      <c r="AB35">
        <v>6.6716808000000016</v>
      </c>
      <c r="AC35">
        <v>4.915277807999999</v>
      </c>
      <c r="AD35">
        <v>2.3146277699999995</v>
      </c>
      <c r="AE35">
        <v>7.8212783999999997</v>
      </c>
      <c r="AF35">
        <v>0</v>
      </c>
      <c r="AG35">
        <v>0</v>
      </c>
      <c r="AH35">
        <v>28.859148000000005</v>
      </c>
      <c r="AI35">
        <v>0.80818574999999993</v>
      </c>
      <c r="AJ35">
        <v>0</v>
      </c>
      <c r="AK35">
        <v>13.18132971</v>
      </c>
      <c r="AL35">
        <v>2.9509999999999996</v>
      </c>
      <c r="AM35">
        <v>1.3203247200000003</v>
      </c>
      <c r="AN35">
        <v>0</v>
      </c>
      <c r="AO35">
        <v>1.5532607999999999</v>
      </c>
      <c r="AP35">
        <v>1.62687</v>
      </c>
      <c r="AQ35">
        <v>0</v>
      </c>
      <c r="AR35">
        <v>2.80416</v>
      </c>
      <c r="AS35">
        <v>4.0318334399999989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24.093117281267318</v>
      </c>
      <c r="BB35">
        <f t="shared" si="0"/>
        <v>620.107878804743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82.515641503040598</v>
      </c>
      <c r="L36">
        <v>0</v>
      </c>
      <c r="M36">
        <v>0</v>
      </c>
      <c r="N36">
        <v>30.000452001721907</v>
      </c>
      <c r="O36">
        <v>50.384375701013447</v>
      </c>
      <c r="P36">
        <v>60.397657671326279</v>
      </c>
      <c r="Q36">
        <v>0</v>
      </c>
      <c r="R36">
        <v>5.3811312745098041</v>
      </c>
      <c r="S36">
        <v>6.6975885826771648</v>
      </c>
      <c r="T36">
        <v>0</v>
      </c>
      <c r="U36">
        <v>275.80511115728245</v>
      </c>
      <c r="V36">
        <v>3.2390285081433228</v>
      </c>
      <c r="W36">
        <v>11.786695568487017</v>
      </c>
      <c r="X36">
        <v>37.469671719808126</v>
      </c>
      <c r="Y36">
        <v>0</v>
      </c>
      <c r="Z36">
        <v>1.6646652</v>
      </c>
      <c r="AA36">
        <v>0</v>
      </c>
      <c r="AB36">
        <v>6.6716808000000016</v>
      </c>
      <c r="AC36">
        <v>2.4576389040000004</v>
      </c>
      <c r="AD36">
        <v>2.3146277699999995</v>
      </c>
      <c r="AE36">
        <v>3.9106391999999994</v>
      </c>
      <c r="AF36">
        <v>0</v>
      </c>
      <c r="AG36">
        <v>0</v>
      </c>
      <c r="AH36">
        <v>26.454219000000002</v>
      </c>
      <c r="AI36">
        <v>0</v>
      </c>
      <c r="AJ36">
        <v>0</v>
      </c>
      <c r="AK36">
        <v>13.18132971</v>
      </c>
      <c r="AL36">
        <v>2.9509999999999996</v>
      </c>
      <c r="AM36">
        <v>0</v>
      </c>
      <c r="AN36">
        <v>0</v>
      </c>
      <c r="AO36">
        <v>1.5532607999999999</v>
      </c>
      <c r="AP36">
        <v>1.62687</v>
      </c>
      <c r="AQ36">
        <v>0</v>
      </c>
      <c r="AR36">
        <v>2.80416</v>
      </c>
      <c r="AS36">
        <v>4.0318334399999989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23.685392884167314</v>
      </c>
      <c r="BB36">
        <f t="shared" si="0"/>
        <v>609.61388562784282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52.00378944082879</v>
      </c>
      <c r="L37">
        <v>0</v>
      </c>
      <c r="M37">
        <v>0</v>
      </c>
      <c r="N37">
        <v>30.000452001721907</v>
      </c>
      <c r="O37">
        <v>50.384375701013447</v>
      </c>
      <c r="P37">
        <v>60.397657671326279</v>
      </c>
      <c r="Q37">
        <v>0</v>
      </c>
      <c r="R37">
        <v>5.3811312745098041</v>
      </c>
      <c r="S37">
        <v>6.6975885826771648</v>
      </c>
      <c r="T37">
        <v>0</v>
      </c>
      <c r="U37">
        <v>275.80511115728245</v>
      </c>
      <c r="V37">
        <v>3.2390285081433228</v>
      </c>
      <c r="W37">
        <v>11.786695568487017</v>
      </c>
      <c r="X37">
        <v>37.469671719808126</v>
      </c>
      <c r="Y37">
        <v>0</v>
      </c>
      <c r="Z37">
        <v>1.6646652</v>
      </c>
      <c r="AA37">
        <v>0</v>
      </c>
      <c r="AB37">
        <v>3.2511744</v>
      </c>
      <c r="AC37">
        <v>2.4576389040000004</v>
      </c>
      <c r="AD37">
        <v>2.3146277699999995</v>
      </c>
      <c r="AE37">
        <v>0</v>
      </c>
      <c r="AF37">
        <v>0</v>
      </c>
      <c r="AG37">
        <v>0</v>
      </c>
      <c r="AH37">
        <v>23.760698520000002</v>
      </c>
      <c r="AI37">
        <v>0</v>
      </c>
      <c r="AJ37">
        <v>0</v>
      </c>
      <c r="AK37">
        <v>13.18132971</v>
      </c>
      <c r="AL37">
        <v>2.9509999999999996</v>
      </c>
      <c r="AM37">
        <v>0</v>
      </c>
      <c r="AN37">
        <v>0</v>
      </c>
      <c r="AO37">
        <v>1.1798808000000001</v>
      </c>
      <c r="AP37">
        <v>1.62687</v>
      </c>
      <c r="AQ37">
        <v>0</v>
      </c>
      <c r="AR37">
        <v>2.80416</v>
      </c>
      <c r="AS37">
        <v>4.0318334399999989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22.155362828942984</v>
      </c>
      <c r="BB37">
        <f t="shared" si="0"/>
        <v>570.23401754085535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52.00378944082879</v>
      </c>
      <c r="L38">
        <v>0</v>
      </c>
      <c r="M38">
        <v>0</v>
      </c>
      <c r="N38">
        <v>30.000452001721907</v>
      </c>
      <c r="O38">
        <v>50.384375701013447</v>
      </c>
      <c r="P38">
        <v>60.397657671326279</v>
      </c>
      <c r="Q38">
        <v>0</v>
      </c>
      <c r="R38">
        <v>5.3811312745098041</v>
      </c>
      <c r="S38">
        <v>6.6975885826771648</v>
      </c>
      <c r="T38">
        <v>0</v>
      </c>
      <c r="U38">
        <v>275.80511115728245</v>
      </c>
      <c r="V38">
        <v>3.2390285081433228</v>
      </c>
      <c r="W38">
        <v>11.786695568487017</v>
      </c>
      <c r="X38">
        <v>37.469671719808126</v>
      </c>
      <c r="Y38">
        <v>0</v>
      </c>
      <c r="Z38">
        <v>1.6646652</v>
      </c>
      <c r="AA38">
        <v>0</v>
      </c>
      <c r="AB38">
        <v>3.2511744</v>
      </c>
      <c r="AC38">
        <v>2.4576389040000004</v>
      </c>
      <c r="AD38">
        <v>2.3146277699999995</v>
      </c>
      <c r="AE38">
        <v>0</v>
      </c>
      <c r="AF38">
        <v>0</v>
      </c>
      <c r="AG38">
        <v>0</v>
      </c>
      <c r="AH38">
        <v>17.820523890000004</v>
      </c>
      <c r="AI38">
        <v>0</v>
      </c>
      <c r="AJ38">
        <v>0</v>
      </c>
      <c r="AK38">
        <v>13.18132971</v>
      </c>
      <c r="AL38">
        <v>2.9509999999999996</v>
      </c>
      <c r="AM38">
        <v>0</v>
      </c>
      <c r="AN38">
        <v>0</v>
      </c>
      <c r="AO38">
        <v>1.1798808000000001</v>
      </c>
      <c r="AP38">
        <v>1.62687</v>
      </c>
      <c r="AQ38">
        <v>0</v>
      </c>
      <c r="AR38">
        <v>4.2062399999999993</v>
      </c>
      <c r="AS38">
        <v>4.0318334399999989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21.985638154442988</v>
      </c>
      <c r="BB38">
        <f t="shared" si="0"/>
        <v>565.8656475853553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52.00378944082879</v>
      </c>
      <c r="L39">
        <v>0</v>
      </c>
      <c r="M39">
        <v>0</v>
      </c>
      <c r="N39">
        <v>30.000452001721907</v>
      </c>
      <c r="O39">
        <v>50.384375701013447</v>
      </c>
      <c r="P39">
        <v>60.397657671326279</v>
      </c>
      <c r="Q39">
        <v>0</v>
      </c>
      <c r="R39">
        <v>5.3811312745098041</v>
      </c>
      <c r="S39">
        <v>6.6975885826771648</v>
      </c>
      <c r="T39">
        <v>0</v>
      </c>
      <c r="U39">
        <v>275.80511115728245</v>
      </c>
      <c r="V39">
        <v>3.1906580525179851</v>
      </c>
      <c r="W39">
        <v>11.786695568487017</v>
      </c>
      <c r="X39">
        <v>37.469671719808126</v>
      </c>
      <c r="Y39">
        <v>0</v>
      </c>
      <c r="Z39">
        <v>1.6646652</v>
      </c>
      <c r="AA39">
        <v>0</v>
      </c>
      <c r="AB39">
        <v>0</v>
      </c>
      <c r="AC39">
        <v>0</v>
      </c>
      <c r="AD39">
        <v>2.3146277699999995</v>
      </c>
      <c r="AE39">
        <v>0</v>
      </c>
      <c r="AF39">
        <v>0</v>
      </c>
      <c r="AG39">
        <v>0</v>
      </c>
      <c r="AH39">
        <v>11.880349260000001</v>
      </c>
      <c r="AI39">
        <v>0</v>
      </c>
      <c r="AJ39">
        <v>0</v>
      </c>
      <c r="AK39">
        <v>13.18132971</v>
      </c>
      <c r="AL39">
        <v>2.9509999999999996</v>
      </c>
      <c r="AM39">
        <v>0</v>
      </c>
      <c r="AN39">
        <v>0</v>
      </c>
      <c r="AO39">
        <v>1.1798808000000001</v>
      </c>
      <c r="AP39">
        <v>1.62687</v>
      </c>
      <c r="AQ39">
        <v>0</v>
      </c>
      <c r="AR39">
        <v>10.094975999999999</v>
      </c>
      <c r="AS39">
        <v>4.0318334399999989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21.768395869760685</v>
      </c>
      <c r="BB39">
        <f t="shared" si="0"/>
        <v>560.27426748041228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82.515641503040598</v>
      </c>
      <c r="L40">
        <v>0</v>
      </c>
      <c r="M40">
        <v>0</v>
      </c>
      <c r="N40">
        <v>30.000452001721907</v>
      </c>
      <c r="O40">
        <v>50.384375701013447</v>
      </c>
      <c r="P40">
        <v>60.397657671326279</v>
      </c>
      <c r="Q40">
        <v>0</v>
      </c>
      <c r="R40">
        <v>5.3811312745098041</v>
      </c>
      <c r="S40">
        <v>6.6975885826771648</v>
      </c>
      <c r="T40">
        <v>0</v>
      </c>
      <c r="U40">
        <v>275.80511115728245</v>
      </c>
      <c r="V40">
        <v>3.1906580525179851</v>
      </c>
      <c r="W40">
        <v>11.786695568487017</v>
      </c>
      <c r="X40">
        <v>37.469671719808126</v>
      </c>
      <c r="Y40">
        <v>0</v>
      </c>
      <c r="Z40">
        <v>1.6646652</v>
      </c>
      <c r="AA40">
        <v>0</v>
      </c>
      <c r="AB40">
        <v>0</v>
      </c>
      <c r="AC40">
        <v>0</v>
      </c>
      <c r="AD40">
        <v>2.3146277699999995</v>
      </c>
      <c r="AE40">
        <v>0</v>
      </c>
      <c r="AF40">
        <v>0</v>
      </c>
      <c r="AG40">
        <v>0</v>
      </c>
      <c r="AH40">
        <v>5.9401746300000013</v>
      </c>
      <c r="AI40">
        <v>0</v>
      </c>
      <c r="AJ40">
        <v>0</v>
      </c>
      <c r="AK40">
        <v>13.18132971</v>
      </c>
      <c r="AL40">
        <v>2.9509999999999996</v>
      </c>
      <c r="AM40">
        <v>0</v>
      </c>
      <c r="AN40">
        <v>0</v>
      </c>
      <c r="AO40">
        <v>1.1798808000000001</v>
      </c>
      <c r="AP40">
        <v>1.62687</v>
      </c>
      <c r="AQ40">
        <v>0</v>
      </c>
      <c r="AR40">
        <v>10.094975999999999</v>
      </c>
      <c r="AS40">
        <v>4.0318334399999989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22.687376326285015</v>
      </c>
      <c r="BB40">
        <f t="shared" si="0"/>
        <v>583.92696445609977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82.515641503040598</v>
      </c>
      <c r="L41">
        <v>0</v>
      </c>
      <c r="M41">
        <v>0</v>
      </c>
      <c r="N41">
        <v>30.000452001721907</v>
      </c>
      <c r="O41">
        <v>50.384375701013447</v>
      </c>
      <c r="P41">
        <v>60.397657671326279</v>
      </c>
      <c r="Q41">
        <v>0</v>
      </c>
      <c r="R41">
        <v>5.3811312745098041</v>
      </c>
      <c r="S41">
        <v>6.6975885826771648</v>
      </c>
      <c r="T41">
        <v>0</v>
      </c>
      <c r="U41">
        <v>275.80511115728245</v>
      </c>
      <c r="V41">
        <v>3.2479667021103888</v>
      </c>
      <c r="W41">
        <v>11.786695568487017</v>
      </c>
      <c r="X41">
        <v>37.469671719808126</v>
      </c>
      <c r="Y41">
        <v>0</v>
      </c>
      <c r="Z41">
        <v>1.6646652</v>
      </c>
      <c r="AA41">
        <v>0</v>
      </c>
      <c r="AB41">
        <v>0</v>
      </c>
      <c r="AC41">
        <v>0</v>
      </c>
      <c r="AD41">
        <v>2.3146277699999995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13.18132971</v>
      </c>
      <c r="AL41">
        <v>2.9509999999999996</v>
      </c>
      <c r="AM41">
        <v>0</v>
      </c>
      <c r="AN41">
        <v>0</v>
      </c>
      <c r="AO41">
        <v>1.1798808000000001</v>
      </c>
      <c r="AP41">
        <v>1.62687</v>
      </c>
      <c r="AQ41">
        <v>0</v>
      </c>
      <c r="AR41">
        <v>2.80416</v>
      </c>
      <c r="AS41">
        <v>4.0318334399999989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22.194680711486868</v>
      </c>
      <c r="BB41">
        <f t="shared" si="0"/>
        <v>571.24597809049044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82.515641503040598</v>
      </c>
      <c r="L42">
        <v>0</v>
      </c>
      <c r="M42">
        <v>0</v>
      </c>
      <c r="N42">
        <v>30.000452001721907</v>
      </c>
      <c r="O42">
        <v>50.384375701013447</v>
      </c>
      <c r="P42">
        <v>60.397657671326279</v>
      </c>
      <c r="Q42">
        <v>0</v>
      </c>
      <c r="R42">
        <v>5.3811312745098041</v>
      </c>
      <c r="S42">
        <v>6.6975885826771648</v>
      </c>
      <c r="T42">
        <v>0</v>
      </c>
      <c r="U42">
        <v>275.80511115728245</v>
      </c>
      <c r="V42">
        <v>3.2479667021103888</v>
      </c>
      <c r="W42">
        <v>11.786695568487017</v>
      </c>
      <c r="X42">
        <v>37.469671719808126</v>
      </c>
      <c r="Y42">
        <v>0</v>
      </c>
      <c r="Z42">
        <v>1.6646652</v>
      </c>
      <c r="AA42">
        <v>0</v>
      </c>
      <c r="AB42">
        <v>0</v>
      </c>
      <c r="AC42">
        <v>0</v>
      </c>
      <c r="AD42">
        <v>2.3146277699999995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13.18132971</v>
      </c>
      <c r="AL42">
        <v>2.9509999999999996</v>
      </c>
      <c r="AM42">
        <v>0</v>
      </c>
      <c r="AN42">
        <v>0</v>
      </c>
      <c r="AO42">
        <v>1.1798808000000001</v>
      </c>
      <c r="AP42">
        <v>1.62687</v>
      </c>
      <c r="AQ42">
        <v>0</v>
      </c>
      <c r="AR42">
        <v>2.80416</v>
      </c>
      <c r="AS42">
        <v>4.0318334399999989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22.194680711486868</v>
      </c>
      <c r="BB42">
        <f t="shared" si="0"/>
        <v>571.24597809049044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82.515641503040598</v>
      </c>
      <c r="L43">
        <v>0</v>
      </c>
      <c r="M43">
        <v>0</v>
      </c>
      <c r="N43">
        <v>30.000452001721907</v>
      </c>
      <c r="O43">
        <v>50.384375701013447</v>
      </c>
      <c r="P43">
        <v>60.397657671326279</v>
      </c>
      <c r="Q43">
        <v>0</v>
      </c>
      <c r="R43">
        <v>5.3811312745098041</v>
      </c>
      <c r="S43">
        <v>6.6975885826771648</v>
      </c>
      <c r="T43">
        <v>0</v>
      </c>
      <c r="U43">
        <v>275.80511115728245</v>
      </c>
      <c r="V43">
        <v>2.4251994052143973</v>
      </c>
      <c r="W43">
        <v>11.786695568487017</v>
      </c>
      <c r="X43">
        <v>37.469671719808126</v>
      </c>
      <c r="Y43">
        <v>0</v>
      </c>
      <c r="Z43">
        <v>1.6646652</v>
      </c>
      <c r="AA43">
        <v>0</v>
      </c>
      <c r="AB43">
        <v>0</v>
      </c>
      <c r="AC43">
        <v>0</v>
      </c>
      <c r="AD43">
        <v>2.3146277699999995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13.18132971</v>
      </c>
      <c r="AL43">
        <v>2.9509999999999996</v>
      </c>
      <c r="AM43">
        <v>0</v>
      </c>
      <c r="AN43">
        <v>0</v>
      </c>
      <c r="AO43">
        <v>1.1798808000000001</v>
      </c>
      <c r="AP43">
        <v>1.62687</v>
      </c>
      <c r="AQ43">
        <v>0</v>
      </c>
      <c r="AR43">
        <v>2.80416</v>
      </c>
      <c r="AS43">
        <v>4.0318334399999989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22.163909137805163</v>
      </c>
      <c r="BB43">
        <f t="shared" si="0"/>
        <v>570.45398236727613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82.515641503040598</v>
      </c>
      <c r="L44">
        <v>0</v>
      </c>
      <c r="M44">
        <v>0</v>
      </c>
      <c r="N44">
        <v>30.000452001721907</v>
      </c>
      <c r="O44">
        <v>50.384375701013447</v>
      </c>
      <c r="P44">
        <v>60.397657671326279</v>
      </c>
      <c r="Q44">
        <v>0</v>
      </c>
      <c r="R44">
        <v>5.3811312745098041</v>
      </c>
      <c r="S44">
        <v>6.6975885826771648</v>
      </c>
      <c r="T44">
        <v>0</v>
      </c>
      <c r="U44">
        <v>275.80511115728245</v>
      </c>
      <c r="V44">
        <v>2.4251994052143973</v>
      </c>
      <c r="W44">
        <v>11.786695568487017</v>
      </c>
      <c r="X44">
        <v>37.469671719808126</v>
      </c>
      <c r="Y44">
        <v>0</v>
      </c>
      <c r="Z44">
        <v>1.6646652</v>
      </c>
      <c r="AA44">
        <v>0</v>
      </c>
      <c r="AB44">
        <v>0</v>
      </c>
      <c r="AC44">
        <v>0</v>
      </c>
      <c r="AD44">
        <v>2.3146277699999995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13.18132971</v>
      </c>
      <c r="AL44">
        <v>2.9509999999999996</v>
      </c>
      <c r="AM44">
        <v>0</v>
      </c>
      <c r="AN44">
        <v>0</v>
      </c>
      <c r="AO44">
        <v>1.1798808000000001</v>
      </c>
      <c r="AP44">
        <v>1.62687</v>
      </c>
      <c r="AQ44">
        <v>0</v>
      </c>
      <c r="AR44">
        <v>2.80416</v>
      </c>
      <c r="AS44">
        <v>4.0318334399999989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22.163909137805163</v>
      </c>
      <c r="BB44">
        <f t="shared" si="0"/>
        <v>570.45398236727613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82.522598567424495</v>
      </c>
      <c r="L45">
        <v>0</v>
      </c>
      <c r="M45">
        <v>0</v>
      </c>
      <c r="N45">
        <v>30.000452001721907</v>
      </c>
      <c r="O45">
        <v>50.384375701013447</v>
      </c>
      <c r="P45">
        <v>60.397657671326279</v>
      </c>
      <c r="Q45">
        <v>0</v>
      </c>
      <c r="R45">
        <v>5.3811312745098041</v>
      </c>
      <c r="S45">
        <v>6.6975885826771648</v>
      </c>
      <c r="T45">
        <v>0</v>
      </c>
      <c r="U45">
        <v>275.80511115728245</v>
      </c>
      <c r="V45">
        <v>2.4251994052143973</v>
      </c>
      <c r="W45">
        <v>11.786695568487017</v>
      </c>
      <c r="X45">
        <v>37.469671719808126</v>
      </c>
      <c r="Y45">
        <v>0</v>
      </c>
      <c r="Z45">
        <v>1.6646652</v>
      </c>
      <c r="AA45">
        <v>0</v>
      </c>
      <c r="AB45">
        <v>0</v>
      </c>
      <c r="AC45">
        <v>0</v>
      </c>
      <c r="AD45">
        <v>2.3146277699999995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13.18132971</v>
      </c>
      <c r="AL45">
        <v>2.9509999999999996</v>
      </c>
      <c r="AM45">
        <v>0</v>
      </c>
      <c r="AN45">
        <v>0</v>
      </c>
      <c r="AO45">
        <v>1.1798808000000001</v>
      </c>
      <c r="AP45">
        <v>1.62687</v>
      </c>
      <c r="AQ45">
        <v>0</v>
      </c>
      <c r="AR45">
        <v>4.2062399999999993</v>
      </c>
      <c r="AS45">
        <v>4.0318334399999989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22.21660734931779</v>
      </c>
      <c r="BB45">
        <f t="shared" si="0"/>
        <v>571.81032122014733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82.522598567424495</v>
      </c>
      <c r="L46">
        <v>0</v>
      </c>
      <c r="M46">
        <v>0</v>
      </c>
      <c r="N46">
        <v>30.000452001721907</v>
      </c>
      <c r="O46">
        <v>50.384375701013447</v>
      </c>
      <c r="P46">
        <v>60.397657671326279</v>
      </c>
      <c r="Q46">
        <v>0</v>
      </c>
      <c r="R46">
        <v>5.3811312745098041</v>
      </c>
      <c r="S46">
        <v>6.6975885826771648</v>
      </c>
      <c r="T46">
        <v>0</v>
      </c>
      <c r="U46">
        <v>275.80511115728245</v>
      </c>
      <c r="V46">
        <v>2.4251994052143973</v>
      </c>
      <c r="W46">
        <v>11.786695568487017</v>
      </c>
      <c r="X46">
        <v>37.469671719808126</v>
      </c>
      <c r="Y46">
        <v>0</v>
      </c>
      <c r="Z46">
        <v>1.6646652</v>
      </c>
      <c r="AA46">
        <v>0</v>
      </c>
      <c r="AB46">
        <v>0</v>
      </c>
      <c r="AC46">
        <v>0</v>
      </c>
      <c r="AD46">
        <v>2.3146277699999995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13.18132971</v>
      </c>
      <c r="AL46">
        <v>2.9509999999999996</v>
      </c>
      <c r="AM46">
        <v>0</v>
      </c>
      <c r="AN46">
        <v>0</v>
      </c>
      <c r="AO46">
        <v>1.1798808000000001</v>
      </c>
      <c r="AP46">
        <v>1.62687</v>
      </c>
      <c r="AQ46">
        <v>0</v>
      </c>
      <c r="AR46">
        <v>4.2062399999999993</v>
      </c>
      <c r="AS46">
        <v>4.0318334399999989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22.21660734931779</v>
      </c>
      <c r="BB46">
        <f t="shared" si="0"/>
        <v>571.81032122014733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82.522598567424495</v>
      </c>
      <c r="L47">
        <v>0</v>
      </c>
      <c r="M47">
        <v>0</v>
      </c>
      <c r="N47">
        <v>30.000452001721907</v>
      </c>
      <c r="O47">
        <v>50.384375701013447</v>
      </c>
      <c r="P47">
        <v>60.397657671326279</v>
      </c>
      <c r="Q47">
        <v>0</v>
      </c>
      <c r="R47">
        <v>5.3811312745098041</v>
      </c>
      <c r="S47">
        <v>6.6975885826771648</v>
      </c>
      <c r="T47">
        <v>0</v>
      </c>
      <c r="U47">
        <v>275.80511115728245</v>
      </c>
      <c r="V47">
        <v>3.2916503154320989</v>
      </c>
      <c r="W47">
        <v>11.786695568487017</v>
      </c>
      <c r="X47">
        <v>37.469671719808126</v>
      </c>
      <c r="Y47">
        <v>0</v>
      </c>
      <c r="Z47">
        <v>1.6646652</v>
      </c>
      <c r="AA47">
        <v>0</v>
      </c>
      <c r="AB47">
        <v>0</v>
      </c>
      <c r="AC47">
        <v>0</v>
      </c>
      <c r="AD47">
        <v>2.3146277699999995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13.18132971</v>
      </c>
      <c r="AL47">
        <v>2.9509999999999996</v>
      </c>
      <c r="AM47">
        <v>0</v>
      </c>
      <c r="AN47">
        <v>0</v>
      </c>
      <c r="AO47">
        <v>1.1798808000000001</v>
      </c>
      <c r="AP47">
        <v>2.928366</v>
      </c>
      <c r="AQ47">
        <v>0</v>
      </c>
      <c r="AR47">
        <v>10.094975999999999</v>
      </c>
      <c r="AS47">
        <v>4.0318334399999989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22.517927556819451</v>
      </c>
      <c r="BB47">
        <f t="shared" si="0"/>
        <v>579.56568392286329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82.522598567424495</v>
      </c>
      <c r="L48">
        <v>0</v>
      </c>
      <c r="M48">
        <v>0</v>
      </c>
      <c r="N48">
        <v>30.000452001721907</v>
      </c>
      <c r="O48">
        <v>50.384375701013447</v>
      </c>
      <c r="P48">
        <v>60.397657671326279</v>
      </c>
      <c r="Q48">
        <v>0</v>
      </c>
      <c r="R48">
        <v>5.3811312745098041</v>
      </c>
      <c r="S48">
        <v>6.6975885826771648</v>
      </c>
      <c r="T48">
        <v>0</v>
      </c>
      <c r="U48">
        <v>275.80511115728245</v>
      </c>
      <c r="V48">
        <v>3.2916503154320989</v>
      </c>
      <c r="W48">
        <v>11.786695568487017</v>
      </c>
      <c r="X48">
        <v>37.469671719808126</v>
      </c>
      <c r="Y48">
        <v>0</v>
      </c>
      <c r="Z48">
        <v>1.6646652</v>
      </c>
      <c r="AA48">
        <v>0</v>
      </c>
      <c r="AB48">
        <v>0</v>
      </c>
      <c r="AC48">
        <v>0</v>
      </c>
      <c r="AD48">
        <v>2.3146277699999995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13.18132971</v>
      </c>
      <c r="AL48">
        <v>2.9509999999999996</v>
      </c>
      <c r="AM48">
        <v>0</v>
      </c>
      <c r="AN48">
        <v>0</v>
      </c>
      <c r="AO48">
        <v>1.1798808000000001</v>
      </c>
      <c r="AP48">
        <v>2.928366</v>
      </c>
      <c r="AQ48">
        <v>0</v>
      </c>
      <c r="AR48">
        <v>10.094975999999999</v>
      </c>
      <c r="AS48">
        <v>4.0318334399999989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22.517927556819451</v>
      </c>
      <c r="BB48">
        <f t="shared" si="0"/>
        <v>579.56568392286329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42.001920401105899</v>
      </c>
      <c r="L49">
        <v>0</v>
      </c>
      <c r="M49">
        <v>0</v>
      </c>
      <c r="N49">
        <v>30.000452001721907</v>
      </c>
      <c r="O49">
        <v>50.384375701013447</v>
      </c>
      <c r="P49">
        <v>60.397657671326279</v>
      </c>
      <c r="Q49">
        <v>0</v>
      </c>
      <c r="R49">
        <v>3.147663616438356</v>
      </c>
      <c r="S49">
        <v>2.1018001057524005</v>
      </c>
      <c r="T49">
        <v>0</v>
      </c>
      <c r="U49">
        <v>275.80511115728245</v>
      </c>
      <c r="V49">
        <v>0</v>
      </c>
      <c r="W49">
        <v>11.786695568487017</v>
      </c>
      <c r="X49">
        <v>37.469671719808126</v>
      </c>
      <c r="Y49">
        <v>0</v>
      </c>
      <c r="Z49">
        <v>1.6646652</v>
      </c>
      <c r="AA49">
        <v>0</v>
      </c>
      <c r="AB49">
        <v>0</v>
      </c>
      <c r="AC49">
        <v>0</v>
      </c>
      <c r="AD49">
        <v>2.3146277699999995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13.18132971</v>
      </c>
      <c r="AL49">
        <v>2.9509999999999996</v>
      </c>
      <c r="AM49">
        <v>0</v>
      </c>
      <c r="AN49">
        <v>0</v>
      </c>
      <c r="AO49">
        <v>1.1798808000000001</v>
      </c>
      <c r="AP49">
        <v>2.928366</v>
      </c>
      <c r="AQ49">
        <v>0</v>
      </c>
      <c r="AR49">
        <v>2.80416</v>
      </c>
      <c r="AS49">
        <v>4.0318334399999989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20.351255342734071</v>
      </c>
      <c r="BB49">
        <f t="shared" si="0"/>
        <v>523.79995552020182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42.000813013064878</v>
      </c>
      <c r="L50">
        <v>0</v>
      </c>
      <c r="M50">
        <v>0</v>
      </c>
      <c r="N50">
        <v>30.000452001721907</v>
      </c>
      <c r="O50">
        <v>50.384375701013447</v>
      </c>
      <c r="P50">
        <v>60.397657671326279</v>
      </c>
      <c r="Q50">
        <v>0</v>
      </c>
      <c r="R50">
        <v>3.147663616438356</v>
      </c>
      <c r="S50">
        <v>2.1018001057524005</v>
      </c>
      <c r="T50">
        <v>0</v>
      </c>
      <c r="U50">
        <v>275.80511115728245</v>
      </c>
      <c r="V50">
        <v>0</v>
      </c>
      <c r="W50">
        <v>11.786695568487017</v>
      </c>
      <c r="X50">
        <v>37.469671719808126</v>
      </c>
      <c r="Y50">
        <v>0</v>
      </c>
      <c r="Z50">
        <v>1.6646652</v>
      </c>
      <c r="AA50">
        <v>0</v>
      </c>
      <c r="AB50">
        <v>0</v>
      </c>
      <c r="AC50">
        <v>0</v>
      </c>
      <c r="AD50">
        <v>2.3146277699999995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13.18132971</v>
      </c>
      <c r="AL50">
        <v>2.9509999999999996</v>
      </c>
      <c r="AM50">
        <v>0</v>
      </c>
      <c r="AN50">
        <v>0</v>
      </c>
      <c r="AO50">
        <v>1.1798808000000001</v>
      </c>
      <c r="AP50">
        <v>2.928366</v>
      </c>
      <c r="AQ50">
        <v>0</v>
      </c>
      <c r="AR50">
        <v>2.80416</v>
      </c>
      <c r="AS50">
        <v>4.0318334399999989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20.351213924949853</v>
      </c>
      <c r="BB50">
        <f t="shared" si="0"/>
        <v>523.79888954994499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40.88205533623821</v>
      </c>
      <c r="L51">
        <v>0</v>
      </c>
      <c r="M51">
        <v>0</v>
      </c>
      <c r="N51">
        <v>30.000452001721907</v>
      </c>
      <c r="O51">
        <v>50.384375701013447</v>
      </c>
      <c r="P51">
        <v>60.397657671326279</v>
      </c>
      <c r="Q51">
        <v>0</v>
      </c>
      <c r="R51">
        <v>3.0668171938434203</v>
      </c>
      <c r="S51">
        <v>2.0460973709369026</v>
      </c>
      <c r="T51">
        <v>0</v>
      </c>
      <c r="U51">
        <v>275.80511115728245</v>
      </c>
      <c r="V51">
        <v>0</v>
      </c>
      <c r="W51">
        <v>11.786695568487017</v>
      </c>
      <c r="X51">
        <v>37.469671719808126</v>
      </c>
      <c r="Y51">
        <v>0</v>
      </c>
      <c r="Z51">
        <v>0</v>
      </c>
      <c r="AA51">
        <v>0</v>
      </c>
      <c r="AB51">
        <v>0</v>
      </c>
      <c r="AC51">
        <v>0</v>
      </c>
      <c r="AD51">
        <v>2.3146277699999995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13.18132971</v>
      </c>
      <c r="AL51">
        <v>5.9019999999999992</v>
      </c>
      <c r="AM51">
        <v>0</v>
      </c>
      <c r="AN51">
        <v>0</v>
      </c>
      <c r="AO51">
        <v>1.49352</v>
      </c>
      <c r="AP51">
        <v>1.62687</v>
      </c>
      <c r="AQ51">
        <v>0</v>
      </c>
      <c r="AR51">
        <v>2.80416</v>
      </c>
      <c r="AS51">
        <v>4.0318334399999989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20.315428577946577</v>
      </c>
      <c r="BB51">
        <f t="shared" si="0"/>
        <v>522.87784606271123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40.87985752072688</v>
      </c>
      <c r="L52">
        <v>0</v>
      </c>
      <c r="M52">
        <v>0</v>
      </c>
      <c r="N52">
        <v>30.000452001721907</v>
      </c>
      <c r="O52">
        <v>50.384375701013447</v>
      </c>
      <c r="P52">
        <v>60.397657671326279</v>
      </c>
      <c r="Q52">
        <v>0</v>
      </c>
      <c r="R52">
        <v>3.0668171938434203</v>
      </c>
      <c r="S52">
        <v>2.0460973709369026</v>
      </c>
      <c r="T52">
        <v>0</v>
      </c>
      <c r="U52">
        <v>275.80511115728245</v>
      </c>
      <c r="V52">
        <v>0</v>
      </c>
      <c r="W52">
        <v>11.786695568487017</v>
      </c>
      <c r="X52">
        <v>37.469671719808126</v>
      </c>
      <c r="Y52">
        <v>0</v>
      </c>
      <c r="Z52">
        <v>0</v>
      </c>
      <c r="AA52">
        <v>0</v>
      </c>
      <c r="AB52">
        <v>0</v>
      </c>
      <c r="AC52">
        <v>0</v>
      </c>
      <c r="AD52">
        <v>2.3146277699999995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13.18132971</v>
      </c>
      <c r="AL52">
        <v>5.9019999999999992</v>
      </c>
      <c r="AM52">
        <v>0</v>
      </c>
      <c r="AN52">
        <v>0</v>
      </c>
      <c r="AO52">
        <v>1.49352</v>
      </c>
      <c r="AP52">
        <v>1.62687</v>
      </c>
      <c r="AQ52">
        <v>0</v>
      </c>
      <c r="AR52">
        <v>2.80416</v>
      </c>
      <c r="AS52">
        <v>4.0318334399999989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20.315346380052013</v>
      </c>
      <c r="BB52">
        <f t="shared" si="0"/>
        <v>522.87573044509452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40.875453343831971</v>
      </c>
      <c r="L53">
        <v>0</v>
      </c>
      <c r="M53">
        <v>0</v>
      </c>
      <c r="N53">
        <v>30.000452001721907</v>
      </c>
      <c r="O53">
        <v>50.384375701013447</v>
      </c>
      <c r="P53">
        <v>60.397657671326279</v>
      </c>
      <c r="Q53">
        <v>0</v>
      </c>
      <c r="R53">
        <v>3.0668171938434203</v>
      </c>
      <c r="S53">
        <v>2.0460973709369026</v>
      </c>
      <c r="T53">
        <v>0</v>
      </c>
      <c r="U53">
        <v>275.80511115728245</v>
      </c>
      <c r="V53">
        <v>0</v>
      </c>
      <c r="W53">
        <v>11.786695568487017</v>
      </c>
      <c r="X53">
        <v>37.469671719808126</v>
      </c>
      <c r="Y53">
        <v>0</v>
      </c>
      <c r="Z53">
        <v>0</v>
      </c>
      <c r="AA53">
        <v>0</v>
      </c>
      <c r="AB53">
        <v>0</v>
      </c>
      <c r="AC53">
        <v>0</v>
      </c>
      <c r="AD53">
        <v>2.3146277699999995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13.18132971</v>
      </c>
      <c r="AL53">
        <v>5.9019999999999992</v>
      </c>
      <c r="AM53">
        <v>0</v>
      </c>
      <c r="AN53">
        <v>0</v>
      </c>
      <c r="AO53">
        <v>1.49352</v>
      </c>
      <c r="AP53">
        <v>1.62687</v>
      </c>
      <c r="AQ53">
        <v>0</v>
      </c>
      <c r="AR53">
        <v>4.2062399999999993</v>
      </c>
      <c r="AS53">
        <v>4.0318334399999989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20.367619456620957</v>
      </c>
      <c r="BB53">
        <f t="shared" si="0"/>
        <v>524.22113319163054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40.880267307896354</v>
      </c>
      <c r="L54">
        <v>0</v>
      </c>
      <c r="M54">
        <v>0</v>
      </c>
      <c r="N54">
        <v>30.000452001721907</v>
      </c>
      <c r="O54">
        <v>50.384375701013447</v>
      </c>
      <c r="P54">
        <v>60.397657671326279</v>
      </c>
      <c r="Q54">
        <v>0</v>
      </c>
      <c r="R54">
        <v>3.0668171938434203</v>
      </c>
      <c r="S54">
        <v>2.0460973709369026</v>
      </c>
      <c r="T54">
        <v>0</v>
      </c>
      <c r="U54">
        <v>275.80511115728245</v>
      </c>
      <c r="V54">
        <v>0</v>
      </c>
      <c r="W54">
        <v>11.786695568487017</v>
      </c>
      <c r="X54">
        <v>37.469671719808126</v>
      </c>
      <c r="Y54">
        <v>0</v>
      </c>
      <c r="Z54">
        <v>0</v>
      </c>
      <c r="AA54">
        <v>0</v>
      </c>
      <c r="AB54">
        <v>0</v>
      </c>
      <c r="AC54">
        <v>0</v>
      </c>
      <c r="AD54">
        <v>2.3146277699999995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13.18132971</v>
      </c>
      <c r="AL54">
        <v>5.9019999999999992</v>
      </c>
      <c r="AM54">
        <v>0</v>
      </c>
      <c r="AN54">
        <v>0</v>
      </c>
      <c r="AO54">
        <v>1.49352</v>
      </c>
      <c r="AP54">
        <v>1.62687</v>
      </c>
      <c r="AQ54">
        <v>0</v>
      </c>
      <c r="AR54">
        <v>4.2062399999999993</v>
      </c>
      <c r="AS54">
        <v>4.0318334399999989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20.367799498616243</v>
      </c>
      <c r="BB54">
        <f t="shared" si="0"/>
        <v>524.2257671136997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40.86826509642745</v>
      </c>
      <c r="L55">
        <v>0</v>
      </c>
      <c r="M55">
        <v>0</v>
      </c>
      <c r="N55">
        <v>30.000452001721907</v>
      </c>
      <c r="O55">
        <v>50.384375701013447</v>
      </c>
      <c r="P55">
        <v>60.397657671326279</v>
      </c>
      <c r="Q55">
        <v>0</v>
      </c>
      <c r="R55">
        <v>3.0668171938434203</v>
      </c>
      <c r="S55">
        <v>2.0460973709369026</v>
      </c>
      <c r="T55">
        <v>0</v>
      </c>
      <c r="U55">
        <v>275.80511115728245</v>
      </c>
      <c r="V55">
        <v>0</v>
      </c>
      <c r="W55">
        <v>11.786695568487017</v>
      </c>
      <c r="X55">
        <v>37.469671719808126</v>
      </c>
      <c r="Y55">
        <v>0</v>
      </c>
      <c r="Z55">
        <v>0</v>
      </c>
      <c r="AA55">
        <v>0</v>
      </c>
      <c r="AB55">
        <v>0</v>
      </c>
      <c r="AC55">
        <v>0</v>
      </c>
      <c r="AD55">
        <v>2.3146277699999995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13.18132971</v>
      </c>
      <c r="AL55">
        <v>5.9019999999999992</v>
      </c>
      <c r="AM55">
        <v>0</v>
      </c>
      <c r="AN55">
        <v>0</v>
      </c>
      <c r="AO55">
        <v>1.49352</v>
      </c>
      <c r="AP55">
        <v>2.928366</v>
      </c>
      <c r="AQ55">
        <v>0</v>
      </c>
      <c r="AR55">
        <v>10.094975999999999</v>
      </c>
      <c r="AS55">
        <v>4.0318334399999989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20.63626553151245</v>
      </c>
      <c r="BB55">
        <f t="shared" si="0"/>
        <v>531.1355308693345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40.869603069602412</v>
      </c>
      <c r="L56">
        <v>0</v>
      </c>
      <c r="M56">
        <v>0</v>
      </c>
      <c r="N56">
        <v>30.000452001721907</v>
      </c>
      <c r="O56">
        <v>50.384375701013447</v>
      </c>
      <c r="P56">
        <v>60.397657671326279</v>
      </c>
      <c r="Q56">
        <v>0</v>
      </c>
      <c r="R56">
        <v>3.0668171938434203</v>
      </c>
      <c r="S56">
        <v>2.0460973709369026</v>
      </c>
      <c r="T56">
        <v>0</v>
      </c>
      <c r="U56">
        <v>275.80511115728245</v>
      </c>
      <c r="V56">
        <v>0</v>
      </c>
      <c r="W56">
        <v>11.786695568487017</v>
      </c>
      <c r="X56">
        <v>37.469671719808126</v>
      </c>
      <c r="Y56">
        <v>0</v>
      </c>
      <c r="Z56">
        <v>0</v>
      </c>
      <c r="AA56">
        <v>0</v>
      </c>
      <c r="AB56">
        <v>0</v>
      </c>
      <c r="AC56">
        <v>0</v>
      </c>
      <c r="AD56">
        <v>2.3146277699999995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13.18132971</v>
      </c>
      <c r="AL56">
        <v>5.9019999999999992</v>
      </c>
      <c r="AM56">
        <v>0</v>
      </c>
      <c r="AN56">
        <v>0</v>
      </c>
      <c r="AO56">
        <v>1.49352</v>
      </c>
      <c r="AP56">
        <v>2.928366</v>
      </c>
      <c r="AQ56">
        <v>0</v>
      </c>
      <c r="AR56">
        <v>10.094975999999999</v>
      </c>
      <c r="AS56">
        <v>4.0318334399999989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20.636315571709197</v>
      </c>
      <c r="BB56">
        <f t="shared" si="0"/>
        <v>531.13681880231275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40.86768884524102</v>
      </c>
      <c r="L57">
        <v>0</v>
      </c>
      <c r="M57">
        <v>0</v>
      </c>
      <c r="N57">
        <v>30.000452001721907</v>
      </c>
      <c r="O57">
        <v>50.384375701013447</v>
      </c>
      <c r="P57">
        <v>60.397657671326279</v>
      </c>
      <c r="Q57">
        <v>0</v>
      </c>
      <c r="R57">
        <v>3.0668171938434203</v>
      </c>
      <c r="S57">
        <v>2.0460973709369026</v>
      </c>
      <c r="T57">
        <v>0</v>
      </c>
      <c r="U57">
        <v>275.80511115728245</v>
      </c>
      <c r="V57">
        <v>0</v>
      </c>
      <c r="W57">
        <v>11.786695568487017</v>
      </c>
      <c r="X57">
        <v>37.469671719808126</v>
      </c>
      <c r="Y57">
        <v>0</v>
      </c>
      <c r="Z57">
        <v>0</v>
      </c>
      <c r="AA57">
        <v>0</v>
      </c>
      <c r="AB57">
        <v>0</v>
      </c>
      <c r="AC57">
        <v>0</v>
      </c>
      <c r="AD57">
        <v>2.3146277699999995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13.18132971</v>
      </c>
      <c r="AL57">
        <v>5.9019999999999992</v>
      </c>
      <c r="AM57">
        <v>0</v>
      </c>
      <c r="AN57">
        <v>0</v>
      </c>
      <c r="AO57">
        <v>1.2694920000000001</v>
      </c>
      <c r="AP57">
        <v>1.62687</v>
      </c>
      <c r="AQ57">
        <v>0</v>
      </c>
      <c r="AR57">
        <v>5.60832</v>
      </c>
      <c r="AS57">
        <v>4.0318334399999989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20.411388193718071</v>
      </c>
      <c r="BB57">
        <f t="shared" si="0"/>
        <v>525.34765195594264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40.876025738374658</v>
      </c>
      <c r="L58">
        <v>0</v>
      </c>
      <c r="M58">
        <v>0</v>
      </c>
      <c r="N58">
        <v>30.000452001721907</v>
      </c>
      <c r="O58">
        <v>50.384375701013447</v>
      </c>
      <c r="P58">
        <v>60.397657671326279</v>
      </c>
      <c r="Q58">
        <v>0</v>
      </c>
      <c r="R58">
        <v>3.0668171938434203</v>
      </c>
      <c r="S58">
        <v>2.0460973709369026</v>
      </c>
      <c r="T58">
        <v>0</v>
      </c>
      <c r="U58">
        <v>275.80511115728245</v>
      </c>
      <c r="V58">
        <v>0</v>
      </c>
      <c r="W58">
        <v>11.786695568487017</v>
      </c>
      <c r="X58">
        <v>37.469671719808126</v>
      </c>
      <c r="Y58">
        <v>0</v>
      </c>
      <c r="Z58">
        <v>0</v>
      </c>
      <c r="AA58">
        <v>0</v>
      </c>
      <c r="AB58">
        <v>0</v>
      </c>
      <c r="AC58">
        <v>0</v>
      </c>
      <c r="AD58">
        <v>2.3146277699999995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13.18132971</v>
      </c>
      <c r="AL58">
        <v>5.9019999999999992</v>
      </c>
      <c r="AM58">
        <v>0</v>
      </c>
      <c r="AN58">
        <v>0</v>
      </c>
      <c r="AO58">
        <v>1.2694920000000001</v>
      </c>
      <c r="AP58">
        <v>1.62687</v>
      </c>
      <c r="AQ58">
        <v>0</v>
      </c>
      <c r="AR58">
        <v>5.60832</v>
      </c>
      <c r="AS58">
        <v>4.0318334399999989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20.411699955579056</v>
      </c>
      <c r="BB58">
        <f t="shared" si="0"/>
        <v>525.35567708721533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39.577474109795418</v>
      </c>
      <c r="L59">
        <v>0</v>
      </c>
      <c r="M59">
        <v>0</v>
      </c>
      <c r="N59">
        <v>30.000452001721907</v>
      </c>
      <c r="O59">
        <v>50.384375701013447</v>
      </c>
      <c r="P59">
        <v>60.397657671326279</v>
      </c>
      <c r="Q59">
        <v>0</v>
      </c>
      <c r="R59">
        <v>5.2253070098039212</v>
      </c>
      <c r="S59">
        <v>6.5132434029145339</v>
      </c>
      <c r="T59">
        <v>0</v>
      </c>
      <c r="U59">
        <v>275.80511115728245</v>
      </c>
      <c r="V59">
        <v>0</v>
      </c>
      <c r="W59">
        <v>11.786695568487017</v>
      </c>
      <c r="X59">
        <v>37.469671719808126</v>
      </c>
      <c r="Y59">
        <v>0</v>
      </c>
      <c r="Z59">
        <v>0</v>
      </c>
      <c r="AA59">
        <v>0</v>
      </c>
      <c r="AB59">
        <v>0</v>
      </c>
      <c r="AC59">
        <v>0</v>
      </c>
      <c r="AD59">
        <v>2.3146277699999995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13.18132971</v>
      </c>
      <c r="AL59">
        <v>5.9019999999999992</v>
      </c>
      <c r="AM59">
        <v>0</v>
      </c>
      <c r="AN59">
        <v>0</v>
      </c>
      <c r="AO59">
        <v>1.2694920000000001</v>
      </c>
      <c r="AP59">
        <v>1.62687</v>
      </c>
      <c r="AQ59">
        <v>0</v>
      </c>
      <c r="AR59">
        <v>5.60832</v>
      </c>
      <c r="AS59">
        <v>4.0318334399999989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20.610933076090351</v>
      </c>
      <c r="BB59">
        <f t="shared" si="0"/>
        <v>530.48352818606293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39.577474109795418</v>
      </c>
      <c r="L60">
        <v>0</v>
      </c>
      <c r="M60">
        <v>0</v>
      </c>
      <c r="N60">
        <v>30.000452001721907</v>
      </c>
      <c r="O60">
        <v>50.384375701013447</v>
      </c>
      <c r="P60">
        <v>60.397657671326279</v>
      </c>
      <c r="Q60">
        <v>0</v>
      </c>
      <c r="R60">
        <v>5.2253070098039212</v>
      </c>
      <c r="S60">
        <v>6.5132434029145339</v>
      </c>
      <c r="T60">
        <v>0</v>
      </c>
      <c r="U60">
        <v>275.80511115728245</v>
      </c>
      <c r="V60">
        <v>0</v>
      </c>
      <c r="W60">
        <v>11.786695568487017</v>
      </c>
      <c r="X60">
        <v>37.469671719808126</v>
      </c>
      <c r="Y60">
        <v>0</v>
      </c>
      <c r="Z60">
        <v>0</v>
      </c>
      <c r="AA60">
        <v>0</v>
      </c>
      <c r="AB60">
        <v>0</v>
      </c>
      <c r="AC60">
        <v>0</v>
      </c>
      <c r="AD60">
        <v>2.3146277699999995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13.18132971</v>
      </c>
      <c r="AL60">
        <v>5.9019999999999992</v>
      </c>
      <c r="AM60">
        <v>0</v>
      </c>
      <c r="AN60">
        <v>0</v>
      </c>
      <c r="AO60">
        <v>1.2694920000000001</v>
      </c>
      <c r="AP60">
        <v>1.62687</v>
      </c>
      <c r="AQ60">
        <v>0</v>
      </c>
      <c r="AR60">
        <v>5.60832</v>
      </c>
      <c r="AS60">
        <v>4.0318334399999989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20.610933076090351</v>
      </c>
      <c r="BB60">
        <f t="shared" si="0"/>
        <v>530.48352818606293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40.909386124613349</v>
      </c>
      <c r="L61">
        <v>0</v>
      </c>
      <c r="M61">
        <v>0</v>
      </c>
      <c r="N61">
        <v>30.000452001721907</v>
      </c>
      <c r="O61">
        <v>50.384375701013447</v>
      </c>
      <c r="P61">
        <v>60.397657671326279</v>
      </c>
      <c r="Q61">
        <v>0</v>
      </c>
      <c r="R61">
        <v>3.1171964494852236</v>
      </c>
      <c r="S61">
        <v>2.0909347250489483</v>
      </c>
      <c r="T61">
        <v>0</v>
      </c>
      <c r="U61">
        <v>275.80511115728245</v>
      </c>
      <c r="V61">
        <v>0</v>
      </c>
      <c r="W61">
        <v>11.786695568487017</v>
      </c>
      <c r="X61">
        <v>37.469671719808126</v>
      </c>
      <c r="Y61">
        <v>0</v>
      </c>
      <c r="Z61">
        <v>0</v>
      </c>
      <c r="AA61">
        <v>0</v>
      </c>
      <c r="AB61">
        <v>0</v>
      </c>
      <c r="AC61">
        <v>0</v>
      </c>
      <c r="AD61">
        <v>2.3146277699999995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13.18132971</v>
      </c>
      <c r="AL61">
        <v>5.9019999999999992</v>
      </c>
      <c r="AM61">
        <v>0</v>
      </c>
      <c r="AN61">
        <v>0</v>
      </c>
      <c r="AO61">
        <v>1.49352</v>
      </c>
      <c r="AP61">
        <v>1.62687</v>
      </c>
      <c r="AQ61">
        <v>0</v>
      </c>
      <c r="AR61">
        <v>4.2062399999999993</v>
      </c>
      <c r="AS61">
        <v>4.0318334399999989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20.372449640471615</v>
      </c>
      <c r="BB61">
        <f t="shared" si="0"/>
        <v>524.34545239831516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40.909386124613349</v>
      </c>
      <c r="L62">
        <v>0</v>
      </c>
      <c r="M62">
        <v>0</v>
      </c>
      <c r="N62">
        <v>30.000452001721907</v>
      </c>
      <c r="O62">
        <v>50.384375701013447</v>
      </c>
      <c r="P62">
        <v>60.397657671326279</v>
      </c>
      <c r="Q62">
        <v>0</v>
      </c>
      <c r="R62">
        <v>3.1171964494852236</v>
      </c>
      <c r="S62">
        <v>2.0909347250489483</v>
      </c>
      <c r="T62">
        <v>0</v>
      </c>
      <c r="U62">
        <v>275.80511115728245</v>
      </c>
      <c r="V62">
        <v>0</v>
      </c>
      <c r="W62">
        <v>11.786695568487017</v>
      </c>
      <c r="X62">
        <v>37.469671719808126</v>
      </c>
      <c r="Y62">
        <v>0</v>
      </c>
      <c r="Z62">
        <v>0</v>
      </c>
      <c r="AA62">
        <v>0</v>
      </c>
      <c r="AB62">
        <v>0</v>
      </c>
      <c r="AC62">
        <v>0</v>
      </c>
      <c r="AD62">
        <v>2.3146277699999995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13.18132971</v>
      </c>
      <c r="AL62">
        <v>5.9019999999999992</v>
      </c>
      <c r="AM62">
        <v>0</v>
      </c>
      <c r="AN62">
        <v>0</v>
      </c>
      <c r="AO62">
        <v>1.49352</v>
      </c>
      <c r="AP62">
        <v>1.62687</v>
      </c>
      <c r="AQ62">
        <v>0</v>
      </c>
      <c r="AR62">
        <v>4.2062399999999993</v>
      </c>
      <c r="AS62">
        <v>4.0318334399999989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20.372449640471615</v>
      </c>
      <c r="BB62">
        <f t="shared" si="0"/>
        <v>524.34545239831516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40.565967290242497</v>
      </c>
      <c r="L63">
        <v>0</v>
      </c>
      <c r="M63">
        <v>0</v>
      </c>
      <c r="N63">
        <v>30.000452001721907</v>
      </c>
      <c r="O63">
        <v>50.384375701013447</v>
      </c>
      <c r="P63">
        <v>60.402897426063241</v>
      </c>
      <c r="Q63">
        <v>0</v>
      </c>
      <c r="R63">
        <v>3.1171964494852236</v>
      </c>
      <c r="S63">
        <v>2.0909347250489483</v>
      </c>
      <c r="T63">
        <v>0</v>
      </c>
      <c r="U63">
        <v>275.80511115728245</v>
      </c>
      <c r="V63">
        <v>0</v>
      </c>
      <c r="W63">
        <v>11.786695568487017</v>
      </c>
      <c r="X63">
        <v>37.469671719808126</v>
      </c>
      <c r="Y63">
        <v>0</v>
      </c>
      <c r="Z63">
        <v>0</v>
      </c>
      <c r="AA63">
        <v>0</v>
      </c>
      <c r="AB63">
        <v>0</v>
      </c>
      <c r="AC63">
        <v>0</v>
      </c>
      <c r="AD63">
        <v>2.3146277699999995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13.18132971</v>
      </c>
      <c r="AL63">
        <v>5.9019999999999992</v>
      </c>
      <c r="AM63">
        <v>0</v>
      </c>
      <c r="AN63">
        <v>0</v>
      </c>
      <c r="AO63">
        <v>1.49352</v>
      </c>
      <c r="AP63">
        <v>1.62687</v>
      </c>
      <c r="AQ63">
        <v>0</v>
      </c>
      <c r="AR63">
        <v>5.60832</v>
      </c>
      <c r="AS63">
        <v>4.0318334399999989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20.412239535153287</v>
      </c>
      <c r="BB63">
        <f t="shared" si="0"/>
        <v>525.36956342399969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40.565967290242497</v>
      </c>
      <c r="L64">
        <v>0</v>
      </c>
      <c r="M64">
        <v>0</v>
      </c>
      <c r="N64">
        <v>30.000452001721907</v>
      </c>
      <c r="O64">
        <v>50.384375701013447</v>
      </c>
      <c r="P64">
        <v>60.402897426063241</v>
      </c>
      <c r="Q64">
        <v>0</v>
      </c>
      <c r="R64">
        <v>3.1171964494852236</v>
      </c>
      <c r="S64">
        <v>2.0909347250489483</v>
      </c>
      <c r="T64">
        <v>0</v>
      </c>
      <c r="U64">
        <v>275.80511115728245</v>
      </c>
      <c r="V64">
        <v>0</v>
      </c>
      <c r="W64">
        <v>11.786695568487017</v>
      </c>
      <c r="X64">
        <v>37.469671719808126</v>
      </c>
      <c r="Y64">
        <v>0</v>
      </c>
      <c r="Z64">
        <v>0</v>
      </c>
      <c r="AA64">
        <v>0</v>
      </c>
      <c r="AB64">
        <v>0</v>
      </c>
      <c r="AC64">
        <v>0</v>
      </c>
      <c r="AD64">
        <v>2.3146277699999995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13.18132971</v>
      </c>
      <c r="AL64">
        <v>5.9019999999999992</v>
      </c>
      <c r="AM64">
        <v>0</v>
      </c>
      <c r="AN64">
        <v>0</v>
      </c>
      <c r="AO64">
        <v>1.49352</v>
      </c>
      <c r="AP64">
        <v>1.62687</v>
      </c>
      <c r="AQ64">
        <v>0</v>
      </c>
      <c r="AR64">
        <v>5.60832</v>
      </c>
      <c r="AS64">
        <v>4.0318334399999989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20.412239535153287</v>
      </c>
      <c r="BB64">
        <f t="shared" si="0"/>
        <v>525.36956342399969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82.162892098728733</v>
      </c>
      <c r="L65">
        <v>0</v>
      </c>
      <c r="M65">
        <v>0</v>
      </c>
      <c r="N65">
        <v>30.000452001721907</v>
      </c>
      <c r="O65">
        <v>50.384375701013447</v>
      </c>
      <c r="P65">
        <v>60.585913028320029</v>
      </c>
      <c r="Q65">
        <v>0</v>
      </c>
      <c r="R65">
        <v>5.3811312745098041</v>
      </c>
      <c r="S65">
        <v>6.6975885826771648</v>
      </c>
      <c r="T65">
        <v>0</v>
      </c>
      <c r="U65">
        <v>275.80511115728245</v>
      </c>
      <c r="V65">
        <v>0</v>
      </c>
      <c r="W65">
        <v>11.786695568487017</v>
      </c>
      <c r="X65">
        <v>37.469671719808126</v>
      </c>
      <c r="Y65">
        <v>0</v>
      </c>
      <c r="Z65">
        <v>0</v>
      </c>
      <c r="AA65">
        <v>0</v>
      </c>
      <c r="AB65">
        <v>0</v>
      </c>
      <c r="AC65">
        <v>0</v>
      </c>
      <c r="AD65">
        <v>2.3146277699999995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13.18132971</v>
      </c>
      <c r="AL65">
        <v>5.9019999999999992</v>
      </c>
      <c r="AM65">
        <v>0</v>
      </c>
      <c r="AN65">
        <v>0</v>
      </c>
      <c r="AO65">
        <v>1.49352</v>
      </c>
      <c r="AP65">
        <v>1.62687</v>
      </c>
      <c r="AQ65">
        <v>0</v>
      </c>
      <c r="AR65">
        <v>8.4124799999999986</v>
      </c>
      <c r="AS65">
        <v>4.0318334399999989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22.336645023069682</v>
      </c>
      <c r="BB65">
        <f t="shared" si="0"/>
        <v>574.89984702947913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82.162892099405511</v>
      </c>
      <c r="L66">
        <v>0</v>
      </c>
      <c r="M66">
        <v>0</v>
      </c>
      <c r="N66">
        <v>30.000452001721907</v>
      </c>
      <c r="O66">
        <v>50.384375701013447</v>
      </c>
      <c r="P66">
        <v>60.585913028320029</v>
      </c>
      <c r="Q66">
        <v>0</v>
      </c>
      <c r="R66">
        <v>5.3811312745098041</v>
      </c>
      <c r="S66">
        <v>6.6975885826771648</v>
      </c>
      <c r="T66">
        <v>0</v>
      </c>
      <c r="U66">
        <v>275.80511115728245</v>
      </c>
      <c r="V66">
        <v>0</v>
      </c>
      <c r="W66">
        <v>11.786695568487017</v>
      </c>
      <c r="X66">
        <v>37.469671719808126</v>
      </c>
      <c r="Y66">
        <v>0</v>
      </c>
      <c r="Z66">
        <v>0</v>
      </c>
      <c r="AA66">
        <v>0</v>
      </c>
      <c r="AB66">
        <v>0</v>
      </c>
      <c r="AC66">
        <v>0</v>
      </c>
      <c r="AD66">
        <v>2.3146277699999995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13.18132971</v>
      </c>
      <c r="AL66">
        <v>5.9019999999999992</v>
      </c>
      <c r="AM66">
        <v>0</v>
      </c>
      <c r="AN66">
        <v>0</v>
      </c>
      <c r="AO66">
        <v>1.49352</v>
      </c>
      <c r="AP66">
        <v>1.62687</v>
      </c>
      <c r="AQ66">
        <v>0</v>
      </c>
      <c r="AR66">
        <v>8.4124799999999986</v>
      </c>
      <c r="AS66">
        <v>4.0318334399999989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22.33664502374646</v>
      </c>
      <c r="BB66">
        <f t="shared" si="0"/>
        <v>574.89984702947913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82.515641503040598</v>
      </c>
      <c r="L67">
        <v>0</v>
      </c>
      <c r="M67">
        <v>0</v>
      </c>
      <c r="N67">
        <v>30.000452001721907</v>
      </c>
      <c r="O67">
        <v>50.384375701013447</v>
      </c>
      <c r="P67">
        <v>60.585913028320029</v>
      </c>
      <c r="Q67">
        <v>0</v>
      </c>
      <c r="R67">
        <v>5.3811312745098041</v>
      </c>
      <c r="S67">
        <v>6.6975885826771648</v>
      </c>
      <c r="T67">
        <v>0</v>
      </c>
      <c r="U67">
        <v>275.80511115728245</v>
      </c>
      <c r="V67">
        <v>2.9595544568121102</v>
      </c>
      <c r="W67">
        <v>11.786695568487017</v>
      </c>
      <c r="X67">
        <v>37.469671719808126</v>
      </c>
      <c r="Y67">
        <v>0</v>
      </c>
      <c r="Z67">
        <v>0</v>
      </c>
      <c r="AA67">
        <v>0</v>
      </c>
      <c r="AB67">
        <v>0</v>
      </c>
      <c r="AC67">
        <v>0</v>
      </c>
      <c r="AD67">
        <v>2.3146277699999995</v>
      </c>
      <c r="AE67">
        <v>3.9106391999999994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13.18132971</v>
      </c>
      <c r="AL67">
        <v>2.9509999999999996</v>
      </c>
      <c r="AM67">
        <v>0</v>
      </c>
      <c r="AN67">
        <v>0</v>
      </c>
      <c r="AO67">
        <v>1.1948160000000001</v>
      </c>
      <c r="AP67">
        <v>1.62687</v>
      </c>
      <c r="AQ67">
        <v>0</v>
      </c>
      <c r="AR67">
        <v>8.4124799999999986</v>
      </c>
      <c r="AS67">
        <v>4.0318334399999989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22.485244130851331</v>
      </c>
      <c r="BB67">
        <f t="shared" si="0"/>
        <v>578.72448698282142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82.515641503040598</v>
      </c>
      <c r="L68">
        <v>0</v>
      </c>
      <c r="M68">
        <v>0</v>
      </c>
      <c r="N68">
        <v>30.000452001721907</v>
      </c>
      <c r="O68">
        <v>50.384375701013447</v>
      </c>
      <c r="P68">
        <v>60.585913028320029</v>
      </c>
      <c r="Q68">
        <v>0</v>
      </c>
      <c r="R68">
        <v>5.3811312745098041</v>
      </c>
      <c r="S68">
        <v>6.6975885826771648</v>
      </c>
      <c r="T68">
        <v>0</v>
      </c>
      <c r="U68">
        <v>275.80511115728245</v>
      </c>
      <c r="V68">
        <v>2.9595544568121102</v>
      </c>
      <c r="W68">
        <v>11.786695568487017</v>
      </c>
      <c r="X68">
        <v>37.469671719808126</v>
      </c>
      <c r="Y68">
        <v>0</v>
      </c>
      <c r="Z68">
        <v>0</v>
      </c>
      <c r="AA68">
        <v>0</v>
      </c>
      <c r="AB68">
        <v>0</v>
      </c>
      <c r="AC68">
        <v>0</v>
      </c>
      <c r="AD68">
        <v>2.3146277699999995</v>
      </c>
      <c r="AE68">
        <v>3.9106391999999994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13.18132971</v>
      </c>
      <c r="AL68">
        <v>2.9509999999999996</v>
      </c>
      <c r="AM68">
        <v>0</v>
      </c>
      <c r="AN68">
        <v>0</v>
      </c>
      <c r="AO68">
        <v>1.1948160000000001</v>
      </c>
      <c r="AP68">
        <v>1.62687</v>
      </c>
      <c r="AQ68">
        <v>0</v>
      </c>
      <c r="AR68">
        <v>8.4124799999999986</v>
      </c>
      <c r="AS68">
        <v>4.0318334399999989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22.485244130851331</v>
      </c>
      <c r="BB68">
        <f t="shared" ref="BB68:BB99" si="1">SUM(B68:AZ68)-BA68</f>
        <v>578.72448698282142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82.515641503040598</v>
      </c>
      <c r="L69">
        <v>0</v>
      </c>
      <c r="M69">
        <v>0</v>
      </c>
      <c r="N69">
        <v>30.000452001721907</v>
      </c>
      <c r="O69">
        <v>50.384375701013447</v>
      </c>
      <c r="P69">
        <v>60.585913028320029</v>
      </c>
      <c r="Q69">
        <v>0</v>
      </c>
      <c r="R69">
        <v>5.3811312745098041</v>
      </c>
      <c r="S69">
        <v>6.6975885826771648</v>
      </c>
      <c r="T69">
        <v>0</v>
      </c>
      <c r="U69">
        <v>275.80511115728245</v>
      </c>
      <c r="V69">
        <v>2.9595544568121102</v>
      </c>
      <c r="W69">
        <v>11.786695568487017</v>
      </c>
      <c r="X69">
        <v>37.469671719808126</v>
      </c>
      <c r="Y69">
        <v>0</v>
      </c>
      <c r="Z69">
        <v>0</v>
      </c>
      <c r="AA69">
        <v>0</v>
      </c>
      <c r="AB69">
        <v>0</v>
      </c>
      <c r="AC69">
        <v>0</v>
      </c>
      <c r="AD69">
        <v>2.3146277699999995</v>
      </c>
      <c r="AE69">
        <v>3.9106391999999994</v>
      </c>
      <c r="AF69">
        <v>0</v>
      </c>
      <c r="AG69">
        <v>0</v>
      </c>
      <c r="AH69">
        <v>5.3389423800000024</v>
      </c>
      <c r="AI69">
        <v>0</v>
      </c>
      <c r="AJ69">
        <v>0</v>
      </c>
      <c r="AK69">
        <v>13.18132971</v>
      </c>
      <c r="AL69">
        <v>2.9509999999999996</v>
      </c>
      <c r="AM69">
        <v>0</v>
      </c>
      <c r="AN69">
        <v>0</v>
      </c>
      <c r="AO69">
        <v>1.1948160000000001</v>
      </c>
      <c r="AP69">
        <v>1.62687</v>
      </c>
      <c r="AQ69">
        <v>0</v>
      </c>
      <c r="AR69">
        <v>8.4124799999999986</v>
      </c>
      <c r="AS69">
        <v>4.0318334399999989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22.684920635551332</v>
      </c>
      <c r="BB69">
        <f t="shared" si="1"/>
        <v>583.86375285812153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82.515641503040598</v>
      </c>
      <c r="L70">
        <v>0</v>
      </c>
      <c r="M70">
        <v>0</v>
      </c>
      <c r="N70">
        <v>30.000452001721907</v>
      </c>
      <c r="O70">
        <v>50.384375701013447</v>
      </c>
      <c r="P70">
        <v>60.585913028320029</v>
      </c>
      <c r="Q70">
        <v>0</v>
      </c>
      <c r="R70">
        <v>5.3811312745098041</v>
      </c>
      <c r="S70">
        <v>6.6975885826771648</v>
      </c>
      <c r="T70">
        <v>0</v>
      </c>
      <c r="U70">
        <v>275.80511115728245</v>
      </c>
      <c r="V70">
        <v>2.9595544568121102</v>
      </c>
      <c r="W70">
        <v>11.786695568487017</v>
      </c>
      <c r="X70">
        <v>37.469671719808126</v>
      </c>
      <c r="Y70">
        <v>0</v>
      </c>
      <c r="Z70">
        <v>0</v>
      </c>
      <c r="AA70">
        <v>0</v>
      </c>
      <c r="AB70">
        <v>0</v>
      </c>
      <c r="AC70">
        <v>0</v>
      </c>
      <c r="AD70">
        <v>2.3146277699999995</v>
      </c>
      <c r="AE70">
        <v>3.9106391999999994</v>
      </c>
      <c r="AF70">
        <v>0</v>
      </c>
      <c r="AG70">
        <v>0</v>
      </c>
      <c r="AH70">
        <v>5.9401746300000013</v>
      </c>
      <c r="AI70">
        <v>0</v>
      </c>
      <c r="AJ70">
        <v>0</v>
      </c>
      <c r="AK70">
        <v>13.18132971</v>
      </c>
      <c r="AL70">
        <v>2.9509999999999996</v>
      </c>
      <c r="AM70">
        <v>0</v>
      </c>
      <c r="AN70">
        <v>0</v>
      </c>
      <c r="AO70">
        <v>1.1948160000000001</v>
      </c>
      <c r="AP70">
        <v>1.62687</v>
      </c>
      <c r="AQ70">
        <v>0</v>
      </c>
      <c r="AR70">
        <v>8.4124799999999986</v>
      </c>
      <c r="AS70">
        <v>4.0318334399999989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22.707406597351333</v>
      </c>
      <c r="BB70">
        <f t="shared" si="1"/>
        <v>584.44249914632144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82.515641503040598</v>
      </c>
      <c r="L71">
        <v>0</v>
      </c>
      <c r="M71">
        <v>0</v>
      </c>
      <c r="N71">
        <v>30.000452001721907</v>
      </c>
      <c r="O71">
        <v>50.384375701013447</v>
      </c>
      <c r="P71">
        <v>60.585913028320029</v>
      </c>
      <c r="Q71">
        <v>0</v>
      </c>
      <c r="R71">
        <v>5.3811312745098041</v>
      </c>
      <c r="S71">
        <v>6.6975885826771648</v>
      </c>
      <c r="T71">
        <v>0</v>
      </c>
      <c r="U71">
        <v>275.80511115728245</v>
      </c>
      <c r="V71">
        <v>2.9595544568121102</v>
      </c>
      <c r="W71">
        <v>11.786695568487017</v>
      </c>
      <c r="X71">
        <v>37.469671719808126</v>
      </c>
      <c r="Y71">
        <v>0</v>
      </c>
      <c r="Z71">
        <v>1.6646652</v>
      </c>
      <c r="AA71">
        <v>0</v>
      </c>
      <c r="AB71">
        <v>0</v>
      </c>
      <c r="AC71">
        <v>0</v>
      </c>
      <c r="AD71">
        <v>2.3146277699999995</v>
      </c>
      <c r="AE71">
        <v>7.8212783999999997</v>
      </c>
      <c r="AF71">
        <v>0</v>
      </c>
      <c r="AG71">
        <v>0</v>
      </c>
      <c r="AH71">
        <v>5.9401746300000013</v>
      </c>
      <c r="AI71">
        <v>0.80818574999999993</v>
      </c>
      <c r="AJ71">
        <v>0</v>
      </c>
      <c r="AK71">
        <v>13.18132971</v>
      </c>
      <c r="AL71">
        <v>2.9509999999999996</v>
      </c>
      <c r="AM71">
        <v>1.2187612799999998</v>
      </c>
      <c r="AN71">
        <v>0</v>
      </c>
      <c r="AO71">
        <v>1.1948160000000001</v>
      </c>
      <c r="AP71">
        <v>1.62687</v>
      </c>
      <c r="AQ71">
        <v>0</v>
      </c>
      <c r="AR71">
        <v>5.60832</v>
      </c>
      <c r="AS71">
        <v>5.4668927999999992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22.940526437151348</v>
      </c>
      <c r="BB71">
        <f t="shared" si="1"/>
        <v>590.44253009652141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82.515641503040598</v>
      </c>
      <c r="L72">
        <v>0</v>
      </c>
      <c r="M72">
        <v>0</v>
      </c>
      <c r="N72">
        <v>30.000452001721907</v>
      </c>
      <c r="O72">
        <v>50.384375701013447</v>
      </c>
      <c r="P72">
        <v>60.585913028320029</v>
      </c>
      <c r="Q72">
        <v>0</v>
      </c>
      <c r="R72">
        <v>5.3811312745098041</v>
      </c>
      <c r="S72">
        <v>6.6975885826771648</v>
      </c>
      <c r="T72">
        <v>0</v>
      </c>
      <c r="U72">
        <v>275.80511115728245</v>
      </c>
      <c r="V72">
        <v>2.9595544568121102</v>
      </c>
      <c r="W72">
        <v>11.786695568487017</v>
      </c>
      <c r="X72">
        <v>37.469671719808126</v>
      </c>
      <c r="Y72">
        <v>0</v>
      </c>
      <c r="Z72">
        <v>1.6646652</v>
      </c>
      <c r="AA72">
        <v>0</v>
      </c>
      <c r="AB72">
        <v>0</v>
      </c>
      <c r="AC72">
        <v>2.4576389040000004</v>
      </c>
      <c r="AD72">
        <v>2.3146277699999995</v>
      </c>
      <c r="AE72">
        <v>7.8212783999999997</v>
      </c>
      <c r="AF72">
        <v>0</v>
      </c>
      <c r="AG72">
        <v>0</v>
      </c>
      <c r="AH72">
        <v>11.880349260000001</v>
      </c>
      <c r="AI72">
        <v>1.9396457999999999</v>
      </c>
      <c r="AJ72">
        <v>0</v>
      </c>
      <c r="AK72">
        <v>13.18132971</v>
      </c>
      <c r="AL72">
        <v>2.9509999999999996</v>
      </c>
      <c r="AM72">
        <v>1.3203247200000003</v>
      </c>
      <c r="AN72">
        <v>0</v>
      </c>
      <c r="AO72">
        <v>1.1948160000000001</v>
      </c>
      <c r="AP72">
        <v>1.62687</v>
      </c>
      <c r="AQ72">
        <v>0</v>
      </c>
      <c r="AR72">
        <v>5.60832</v>
      </c>
      <c r="AS72">
        <v>5.4668927999999992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23.300719877251339</v>
      </c>
      <c r="BB72">
        <f t="shared" si="1"/>
        <v>599.71317368042139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82.515641503040598</v>
      </c>
      <c r="L73">
        <v>0</v>
      </c>
      <c r="M73">
        <v>0</v>
      </c>
      <c r="N73">
        <v>30.000452001721907</v>
      </c>
      <c r="O73">
        <v>50.384375701013447</v>
      </c>
      <c r="P73">
        <v>62.237713375796176</v>
      </c>
      <c r="Q73">
        <v>0</v>
      </c>
      <c r="R73">
        <v>5.3811312745098041</v>
      </c>
      <c r="S73">
        <v>6.6975885826771648</v>
      </c>
      <c r="T73">
        <v>0</v>
      </c>
      <c r="U73">
        <v>275.80511115728245</v>
      </c>
      <c r="V73">
        <v>2.9595544568121102</v>
      </c>
      <c r="W73">
        <v>11.786695568487017</v>
      </c>
      <c r="X73">
        <v>37.469671719808126</v>
      </c>
      <c r="Y73">
        <v>0</v>
      </c>
      <c r="Z73">
        <v>1.6646652</v>
      </c>
      <c r="AA73">
        <v>3.551682</v>
      </c>
      <c r="AB73">
        <v>0</v>
      </c>
      <c r="AC73">
        <v>4.915277807999999</v>
      </c>
      <c r="AD73">
        <v>2.3146277699999995</v>
      </c>
      <c r="AE73">
        <v>7.8212783999999997</v>
      </c>
      <c r="AF73">
        <v>0</v>
      </c>
      <c r="AG73">
        <v>0</v>
      </c>
      <c r="AH73">
        <v>17.820523890000004</v>
      </c>
      <c r="AI73">
        <v>8.4051317999999995</v>
      </c>
      <c r="AJ73">
        <v>0</v>
      </c>
      <c r="AK73">
        <v>13.18132971</v>
      </c>
      <c r="AL73">
        <v>2.9509999999999996</v>
      </c>
      <c r="AM73">
        <v>2.6745039200000003</v>
      </c>
      <c r="AN73">
        <v>0</v>
      </c>
      <c r="AO73">
        <v>0.97078799999999998</v>
      </c>
      <c r="AP73">
        <v>1.464183</v>
      </c>
      <c r="AQ73">
        <v>0</v>
      </c>
      <c r="AR73">
        <v>5.60832</v>
      </c>
      <c r="AS73">
        <v>5.4668927999999992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24.087400701900997</v>
      </c>
      <c r="BB73">
        <f t="shared" si="1"/>
        <v>619.96073893724815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82.515641503040598</v>
      </c>
      <c r="L74">
        <v>0</v>
      </c>
      <c r="M74">
        <v>0</v>
      </c>
      <c r="N74">
        <v>30.000452001721907</v>
      </c>
      <c r="O74">
        <v>50.384375701013447</v>
      </c>
      <c r="P74">
        <v>62.237713375796176</v>
      </c>
      <c r="Q74">
        <v>0</v>
      </c>
      <c r="R74">
        <v>5.3811312745098041</v>
      </c>
      <c r="S74">
        <v>6.6975885826771648</v>
      </c>
      <c r="T74">
        <v>0</v>
      </c>
      <c r="U74">
        <v>275.80511115728245</v>
      </c>
      <c r="V74">
        <v>2.9595544568121102</v>
      </c>
      <c r="W74">
        <v>11.786695568487017</v>
      </c>
      <c r="X74">
        <v>37.469671719808126</v>
      </c>
      <c r="Y74">
        <v>0</v>
      </c>
      <c r="Z74">
        <v>1.6646652</v>
      </c>
      <c r="AA74">
        <v>7.1234300000000008</v>
      </c>
      <c r="AB74">
        <v>3.3189071999999995</v>
      </c>
      <c r="AC74">
        <v>4.915277807999999</v>
      </c>
      <c r="AD74">
        <v>2.3146277699999995</v>
      </c>
      <c r="AE74">
        <v>7.8212783999999997</v>
      </c>
      <c r="AF74">
        <v>0</v>
      </c>
      <c r="AG74">
        <v>0</v>
      </c>
      <c r="AH74">
        <v>23.760698520000002</v>
      </c>
      <c r="AI74">
        <v>8.4051317999999995</v>
      </c>
      <c r="AJ74">
        <v>0</v>
      </c>
      <c r="AK74">
        <v>13.18132971</v>
      </c>
      <c r="AL74">
        <v>2.9509999999999996</v>
      </c>
      <c r="AM74">
        <v>3.9975369983999998</v>
      </c>
      <c r="AN74">
        <v>0</v>
      </c>
      <c r="AO74">
        <v>0.97078799999999998</v>
      </c>
      <c r="AP74">
        <v>1.464183</v>
      </c>
      <c r="AQ74">
        <v>0</v>
      </c>
      <c r="AR74">
        <v>5.60832</v>
      </c>
      <c r="AS74">
        <v>5.4668927999999992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24.61675527320099</v>
      </c>
      <c r="BB74">
        <f t="shared" si="1"/>
        <v>633.58524727434815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82.515641503040598</v>
      </c>
      <c r="L75">
        <v>0</v>
      </c>
      <c r="M75">
        <v>0</v>
      </c>
      <c r="N75">
        <v>30.000452001721907</v>
      </c>
      <c r="O75">
        <v>50.384375701013447</v>
      </c>
      <c r="P75">
        <v>62.237713375796176</v>
      </c>
      <c r="Q75">
        <v>0</v>
      </c>
      <c r="R75">
        <v>5.3811312745098041</v>
      </c>
      <c r="S75">
        <v>6.6975885826771648</v>
      </c>
      <c r="T75">
        <v>0</v>
      </c>
      <c r="U75">
        <v>275.80511115728245</v>
      </c>
      <c r="V75">
        <v>2.9595544568121102</v>
      </c>
      <c r="W75">
        <v>11.786695568487017</v>
      </c>
      <c r="X75">
        <v>37.469671719808126</v>
      </c>
      <c r="Y75">
        <v>0</v>
      </c>
      <c r="Z75">
        <v>1.6646652</v>
      </c>
      <c r="AA75">
        <v>7.1234300000000008</v>
      </c>
      <c r="AB75">
        <v>3.3189071999999995</v>
      </c>
      <c r="AC75">
        <v>7.3729167120000003</v>
      </c>
      <c r="AD75">
        <v>4.6292555399999991</v>
      </c>
      <c r="AE75">
        <v>7.8212783999999997</v>
      </c>
      <c r="AF75">
        <v>0</v>
      </c>
      <c r="AG75">
        <v>0</v>
      </c>
      <c r="AH75">
        <v>29.700873150000003</v>
      </c>
      <c r="AI75">
        <v>8.4051317999999995</v>
      </c>
      <c r="AJ75">
        <v>0</v>
      </c>
      <c r="AK75">
        <v>13.18132971</v>
      </c>
      <c r="AL75">
        <v>5.9019999999999992</v>
      </c>
      <c r="AM75">
        <v>3.9975369983999998</v>
      </c>
      <c r="AN75">
        <v>0</v>
      </c>
      <c r="AO75">
        <v>0.97078799999999998</v>
      </c>
      <c r="AP75">
        <v>1.464183</v>
      </c>
      <c r="AQ75">
        <v>0</v>
      </c>
      <c r="AR75">
        <v>5.60832</v>
      </c>
      <c r="AS75">
        <v>4.7835311999999988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25.102210061200999</v>
      </c>
      <c r="BB75">
        <f t="shared" si="1"/>
        <v>646.07987219034806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82.515641503040598</v>
      </c>
      <c r="L76">
        <v>0</v>
      </c>
      <c r="M76">
        <v>0</v>
      </c>
      <c r="N76">
        <v>30.000452001721907</v>
      </c>
      <c r="O76">
        <v>50.384375701013447</v>
      </c>
      <c r="P76">
        <v>62.237713375796176</v>
      </c>
      <c r="Q76">
        <v>0</v>
      </c>
      <c r="R76">
        <v>5.3811312745098041</v>
      </c>
      <c r="S76">
        <v>6.6975885826771648</v>
      </c>
      <c r="T76">
        <v>0</v>
      </c>
      <c r="U76">
        <v>275.80511115728245</v>
      </c>
      <c r="V76">
        <v>2.9595544568121102</v>
      </c>
      <c r="W76">
        <v>11.786695568487017</v>
      </c>
      <c r="X76">
        <v>37.469671719808126</v>
      </c>
      <c r="Y76">
        <v>0</v>
      </c>
      <c r="Z76">
        <v>3.3293303999999999</v>
      </c>
      <c r="AA76">
        <v>10.70561232</v>
      </c>
      <c r="AB76">
        <v>10.038000960000002</v>
      </c>
      <c r="AC76">
        <v>7.3729167120000003</v>
      </c>
      <c r="AD76">
        <v>4.6292555399999991</v>
      </c>
      <c r="AE76">
        <v>12.557062471200004</v>
      </c>
      <c r="AF76">
        <v>0</v>
      </c>
      <c r="AG76">
        <v>0</v>
      </c>
      <c r="AH76">
        <v>35.641047780000008</v>
      </c>
      <c r="AI76">
        <v>8.4051317999999995</v>
      </c>
      <c r="AJ76">
        <v>0</v>
      </c>
      <c r="AK76">
        <v>13.18132971</v>
      </c>
      <c r="AL76">
        <v>17.706000000000003</v>
      </c>
      <c r="AM76">
        <v>3.9975369983999998</v>
      </c>
      <c r="AN76">
        <v>0</v>
      </c>
      <c r="AO76">
        <v>0.97078799999999998</v>
      </c>
      <c r="AP76">
        <v>1.464183</v>
      </c>
      <c r="AQ76">
        <v>0</v>
      </c>
      <c r="AR76">
        <v>5.60832</v>
      </c>
      <c r="AS76">
        <v>4.7835311999999988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26.390486771001004</v>
      </c>
      <c r="BB76">
        <f t="shared" si="1"/>
        <v>679.23749546174815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82.515641503040598</v>
      </c>
      <c r="L77">
        <v>0</v>
      </c>
      <c r="M77">
        <v>0</v>
      </c>
      <c r="N77">
        <v>30.000452001721907</v>
      </c>
      <c r="O77">
        <v>50.384375701013447</v>
      </c>
      <c r="P77">
        <v>62.237713375796176</v>
      </c>
      <c r="Q77">
        <v>0</v>
      </c>
      <c r="R77">
        <v>5.3811312745098041</v>
      </c>
      <c r="S77">
        <v>6.6975885826771648</v>
      </c>
      <c r="T77">
        <v>0</v>
      </c>
      <c r="U77">
        <v>275.80511115728245</v>
      </c>
      <c r="V77">
        <v>2.9595544568121102</v>
      </c>
      <c r="W77">
        <v>11.786695568487017</v>
      </c>
      <c r="X77">
        <v>37.469671719808126</v>
      </c>
      <c r="Y77">
        <v>0</v>
      </c>
      <c r="Z77">
        <v>3.3293303999999999</v>
      </c>
      <c r="AA77">
        <v>10.70561232</v>
      </c>
      <c r="AB77">
        <v>10.038000960000002</v>
      </c>
      <c r="AC77">
        <v>7.3729167120000003</v>
      </c>
      <c r="AD77">
        <v>4.6292555399999991</v>
      </c>
      <c r="AE77">
        <v>12.557062471200004</v>
      </c>
      <c r="AF77">
        <v>0</v>
      </c>
      <c r="AG77">
        <v>0</v>
      </c>
      <c r="AH77">
        <v>35.641047780000008</v>
      </c>
      <c r="AI77">
        <v>8.4051317999999995</v>
      </c>
      <c r="AJ77">
        <v>0</v>
      </c>
      <c r="AK77">
        <v>13.18132971</v>
      </c>
      <c r="AL77">
        <v>17.706000000000003</v>
      </c>
      <c r="AM77">
        <v>3.9975369983999998</v>
      </c>
      <c r="AN77">
        <v>0</v>
      </c>
      <c r="AO77">
        <v>0.97078799999999998</v>
      </c>
      <c r="AP77">
        <v>1.464183</v>
      </c>
      <c r="AQ77">
        <v>0</v>
      </c>
      <c r="AR77">
        <v>5.60832</v>
      </c>
      <c r="AS77">
        <v>4.7835311999999988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26.390486771001004</v>
      </c>
      <c r="BB77">
        <f t="shared" si="1"/>
        <v>679.23749546174815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82.515641503040598</v>
      </c>
      <c r="L78">
        <v>0</v>
      </c>
      <c r="M78">
        <v>0</v>
      </c>
      <c r="N78">
        <v>30.000452001721907</v>
      </c>
      <c r="O78">
        <v>50.384375701013447</v>
      </c>
      <c r="P78">
        <v>62.237713375796176</v>
      </c>
      <c r="Q78">
        <v>0</v>
      </c>
      <c r="R78">
        <v>5.3811312745098041</v>
      </c>
      <c r="S78">
        <v>6.6975885826771648</v>
      </c>
      <c r="T78">
        <v>0</v>
      </c>
      <c r="U78">
        <v>275.80511115728245</v>
      </c>
      <c r="V78">
        <v>2.9595544568121102</v>
      </c>
      <c r="W78">
        <v>11.786695568487017</v>
      </c>
      <c r="X78">
        <v>37.469671719808126</v>
      </c>
      <c r="Y78">
        <v>0</v>
      </c>
      <c r="Z78">
        <v>3.3293303999999999</v>
      </c>
      <c r="AA78">
        <v>10.70561232</v>
      </c>
      <c r="AB78">
        <v>10.038000960000002</v>
      </c>
      <c r="AC78">
        <v>7.3729167120000003</v>
      </c>
      <c r="AD78">
        <v>4.6292555399999991</v>
      </c>
      <c r="AE78">
        <v>12.557062471200004</v>
      </c>
      <c r="AF78">
        <v>0</v>
      </c>
      <c r="AG78">
        <v>0</v>
      </c>
      <c r="AH78">
        <v>35.641047780000008</v>
      </c>
      <c r="AI78">
        <v>4.2025658999999997</v>
      </c>
      <c r="AJ78">
        <v>0</v>
      </c>
      <c r="AK78">
        <v>13.18132971</v>
      </c>
      <c r="AL78">
        <v>17.706000000000003</v>
      </c>
      <c r="AM78">
        <v>3.9975369983999998</v>
      </c>
      <c r="AN78">
        <v>0</v>
      </c>
      <c r="AO78">
        <v>0.97078799999999998</v>
      </c>
      <c r="AP78">
        <v>1.464183</v>
      </c>
      <c r="AQ78">
        <v>0</v>
      </c>
      <c r="AR78">
        <v>5.60832</v>
      </c>
      <c r="AS78">
        <v>4.7835311999999988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26.233310955201006</v>
      </c>
      <c r="BB78">
        <f t="shared" si="1"/>
        <v>675.19210537754805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82.515641503040598</v>
      </c>
      <c r="L79">
        <v>0</v>
      </c>
      <c r="M79">
        <v>0</v>
      </c>
      <c r="N79">
        <v>30.000452001721907</v>
      </c>
      <c r="O79">
        <v>50.384375701013447</v>
      </c>
      <c r="P79">
        <v>62.237713375796176</v>
      </c>
      <c r="Q79">
        <v>0</v>
      </c>
      <c r="R79">
        <v>5.3811312745098041</v>
      </c>
      <c r="S79">
        <v>6.6975885826771648</v>
      </c>
      <c r="T79">
        <v>0</v>
      </c>
      <c r="U79">
        <v>275.80511115728245</v>
      </c>
      <c r="V79">
        <v>2.9595544568121102</v>
      </c>
      <c r="W79">
        <v>11.786695568487017</v>
      </c>
      <c r="X79">
        <v>37.469671719808126</v>
      </c>
      <c r="Y79">
        <v>0</v>
      </c>
      <c r="Z79">
        <v>3.3293303999999999</v>
      </c>
      <c r="AA79">
        <v>10.70561232</v>
      </c>
      <c r="AB79">
        <v>10.038000960000002</v>
      </c>
      <c r="AC79">
        <v>7.3729167120000003</v>
      </c>
      <c r="AD79">
        <v>4.6292555399999991</v>
      </c>
      <c r="AE79">
        <v>12.557062471200004</v>
      </c>
      <c r="AF79">
        <v>0</v>
      </c>
      <c r="AG79">
        <v>0</v>
      </c>
      <c r="AH79">
        <v>35.641047780000008</v>
      </c>
      <c r="AI79">
        <v>0.96982289999999982</v>
      </c>
      <c r="AJ79">
        <v>0</v>
      </c>
      <c r="AK79">
        <v>13.18132971</v>
      </c>
      <c r="AL79">
        <v>17.706000000000003</v>
      </c>
      <c r="AM79">
        <v>3.9975369983999998</v>
      </c>
      <c r="AN79">
        <v>0</v>
      </c>
      <c r="AO79">
        <v>0.97078799999999998</v>
      </c>
      <c r="AP79">
        <v>1.464183</v>
      </c>
      <c r="AQ79">
        <v>0</v>
      </c>
      <c r="AR79">
        <v>5.60832</v>
      </c>
      <c r="AS79">
        <v>4.0318334399999989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26.084292885001005</v>
      </c>
      <c r="BB79">
        <f t="shared" si="1"/>
        <v>671.35668268774816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82.515641503040598</v>
      </c>
      <c r="L80">
        <v>0</v>
      </c>
      <c r="M80">
        <v>0</v>
      </c>
      <c r="N80">
        <v>30.000452001721907</v>
      </c>
      <c r="O80">
        <v>50.384375701013447</v>
      </c>
      <c r="P80">
        <v>62.237713375796176</v>
      </c>
      <c r="Q80">
        <v>0</v>
      </c>
      <c r="R80">
        <v>5.3811312745098041</v>
      </c>
      <c r="S80">
        <v>6.6975885826771648</v>
      </c>
      <c r="T80">
        <v>0</v>
      </c>
      <c r="U80">
        <v>275.80511115728245</v>
      </c>
      <c r="V80">
        <v>2.9595544568121102</v>
      </c>
      <c r="W80">
        <v>11.786695568487017</v>
      </c>
      <c r="X80">
        <v>37.469671719808126</v>
      </c>
      <c r="Y80">
        <v>0</v>
      </c>
      <c r="Z80">
        <v>3.3293303999999999</v>
      </c>
      <c r="AA80">
        <v>10.70561232</v>
      </c>
      <c r="AB80">
        <v>10.038000960000002</v>
      </c>
      <c r="AC80">
        <v>7.3729167120000003</v>
      </c>
      <c r="AD80">
        <v>4.6292555399999991</v>
      </c>
      <c r="AE80">
        <v>12.557062471200004</v>
      </c>
      <c r="AF80">
        <v>0</v>
      </c>
      <c r="AG80">
        <v>0</v>
      </c>
      <c r="AH80">
        <v>35.641047780000008</v>
      </c>
      <c r="AI80">
        <v>0</v>
      </c>
      <c r="AJ80">
        <v>0</v>
      </c>
      <c r="AK80">
        <v>13.18132971</v>
      </c>
      <c r="AL80">
        <v>17.706000000000003</v>
      </c>
      <c r="AM80">
        <v>3.9975369983999998</v>
      </c>
      <c r="AN80">
        <v>0</v>
      </c>
      <c r="AO80">
        <v>0.97078799999999998</v>
      </c>
      <c r="AP80">
        <v>1.464183</v>
      </c>
      <c r="AQ80">
        <v>0</v>
      </c>
      <c r="AR80">
        <v>5.60832</v>
      </c>
      <c r="AS80">
        <v>4.0318334399999989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26.048021409301004</v>
      </c>
      <c r="BB80">
        <f t="shared" si="1"/>
        <v>670.42313126344811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82.515641503040598</v>
      </c>
      <c r="L81">
        <v>0</v>
      </c>
      <c r="M81">
        <v>0</v>
      </c>
      <c r="N81">
        <v>30.000452001721907</v>
      </c>
      <c r="O81">
        <v>50.384375701013447</v>
      </c>
      <c r="P81">
        <v>62.237713375796176</v>
      </c>
      <c r="Q81">
        <v>0</v>
      </c>
      <c r="R81">
        <v>5.3811312745098041</v>
      </c>
      <c r="S81">
        <v>6.6975885826771648</v>
      </c>
      <c r="T81">
        <v>0</v>
      </c>
      <c r="U81">
        <v>275.80511115728245</v>
      </c>
      <c r="V81">
        <v>3.1030026768707484</v>
      </c>
      <c r="W81">
        <v>11.786695568487017</v>
      </c>
      <c r="X81">
        <v>37.469671719808126</v>
      </c>
      <c r="Y81">
        <v>0</v>
      </c>
      <c r="Z81">
        <v>3.3293303999999999</v>
      </c>
      <c r="AA81">
        <v>10.70561232</v>
      </c>
      <c r="AB81">
        <v>10.038000960000002</v>
      </c>
      <c r="AC81">
        <v>7.3729167120000003</v>
      </c>
      <c r="AD81">
        <v>4.6292555399999991</v>
      </c>
      <c r="AE81">
        <v>12.557062471200004</v>
      </c>
      <c r="AF81">
        <v>0</v>
      </c>
      <c r="AG81">
        <v>0</v>
      </c>
      <c r="AH81">
        <v>35.641047780000008</v>
      </c>
      <c r="AI81">
        <v>0</v>
      </c>
      <c r="AJ81">
        <v>0</v>
      </c>
      <c r="AK81">
        <v>13.18132971</v>
      </c>
      <c r="AL81">
        <v>17.706000000000003</v>
      </c>
      <c r="AM81">
        <v>3.9975369983999998</v>
      </c>
      <c r="AN81">
        <v>0</v>
      </c>
      <c r="AO81">
        <v>1.1201400000000001</v>
      </c>
      <c r="AP81">
        <v>1.464183</v>
      </c>
      <c r="AQ81">
        <v>0</v>
      </c>
      <c r="AR81">
        <v>5.60832</v>
      </c>
      <c r="AS81">
        <v>4.0318334399999989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26.058972198475463</v>
      </c>
      <c r="BB81">
        <f t="shared" si="1"/>
        <v>670.70498069433233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40.959999084463419</v>
      </c>
      <c r="L82">
        <v>0</v>
      </c>
      <c r="M82">
        <v>0</v>
      </c>
      <c r="N82">
        <v>30.000452001721907</v>
      </c>
      <c r="O82">
        <v>50.384375701013447</v>
      </c>
      <c r="P82">
        <v>62.237713375796176</v>
      </c>
      <c r="Q82">
        <v>0</v>
      </c>
      <c r="R82">
        <v>5.3811312745098041</v>
      </c>
      <c r="S82">
        <v>6.6975885826771648</v>
      </c>
      <c r="T82">
        <v>0</v>
      </c>
      <c r="U82">
        <v>275.80511115728245</v>
      </c>
      <c r="V82">
        <v>3.1030026768707484</v>
      </c>
      <c r="W82">
        <v>11.786695568487017</v>
      </c>
      <c r="X82">
        <v>37.469671719808126</v>
      </c>
      <c r="Y82">
        <v>0</v>
      </c>
      <c r="Z82">
        <v>3.3293303999999999</v>
      </c>
      <c r="AA82">
        <v>10.70561232</v>
      </c>
      <c r="AB82">
        <v>10.038000960000002</v>
      </c>
      <c r="AC82">
        <v>7.3729167120000003</v>
      </c>
      <c r="AD82">
        <v>4.6292555399999991</v>
      </c>
      <c r="AE82">
        <v>12.557062471200004</v>
      </c>
      <c r="AF82">
        <v>0</v>
      </c>
      <c r="AG82">
        <v>0</v>
      </c>
      <c r="AH82">
        <v>35.641047780000008</v>
      </c>
      <c r="AI82">
        <v>0</v>
      </c>
      <c r="AJ82">
        <v>0</v>
      </c>
      <c r="AK82">
        <v>13.18132971</v>
      </c>
      <c r="AL82">
        <v>5.9019999999999992</v>
      </c>
      <c r="AM82">
        <v>3.9975369983999998</v>
      </c>
      <c r="AN82">
        <v>0</v>
      </c>
      <c r="AO82">
        <v>1.1201400000000001</v>
      </c>
      <c r="AP82">
        <v>1.464183</v>
      </c>
      <c r="AQ82">
        <v>0</v>
      </c>
      <c r="AR82">
        <v>5.60832</v>
      </c>
      <c r="AS82">
        <v>4.0318334399999989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24.063321671084424</v>
      </c>
      <c r="BB82">
        <f t="shared" si="1"/>
        <v>619.34098880314605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40.959999084463419</v>
      </c>
      <c r="L83">
        <v>0</v>
      </c>
      <c r="M83">
        <v>0</v>
      </c>
      <c r="N83">
        <v>30.000452001721907</v>
      </c>
      <c r="O83">
        <v>50.384375701013447</v>
      </c>
      <c r="P83">
        <v>62.237713375796176</v>
      </c>
      <c r="Q83">
        <v>0</v>
      </c>
      <c r="R83">
        <v>3.0668171938434203</v>
      </c>
      <c r="S83">
        <v>2.0460973709369026</v>
      </c>
      <c r="T83">
        <v>0</v>
      </c>
      <c r="U83">
        <v>275.80511115728245</v>
      </c>
      <c r="V83">
        <v>3.1034566550552247</v>
      </c>
      <c r="W83">
        <v>11.786695568487017</v>
      </c>
      <c r="X83">
        <v>37.469671719808126</v>
      </c>
      <c r="Y83">
        <v>0</v>
      </c>
      <c r="Z83">
        <v>1.64846</v>
      </c>
      <c r="AA83">
        <v>7.1434959999999998</v>
      </c>
      <c r="AB83">
        <v>10.038000960000002</v>
      </c>
      <c r="AC83">
        <v>7.3729167120000003</v>
      </c>
      <c r="AD83">
        <v>4.6292555399999991</v>
      </c>
      <c r="AE83">
        <v>12.557062471200004</v>
      </c>
      <c r="AF83">
        <v>0</v>
      </c>
      <c r="AG83">
        <v>0</v>
      </c>
      <c r="AH83">
        <v>35.641047780000008</v>
      </c>
      <c r="AI83">
        <v>0</v>
      </c>
      <c r="AJ83">
        <v>0</v>
      </c>
      <c r="AK83">
        <v>13.18132971</v>
      </c>
      <c r="AL83">
        <v>2.9509999999999996</v>
      </c>
      <c r="AM83">
        <v>3.9975369983999998</v>
      </c>
      <c r="AN83">
        <v>0</v>
      </c>
      <c r="AO83">
        <v>1.1201400000000001</v>
      </c>
      <c r="AP83">
        <v>1.62687</v>
      </c>
      <c r="AQ83">
        <v>0</v>
      </c>
      <c r="AR83">
        <v>5.60832</v>
      </c>
      <c r="AS83">
        <v>4.0318334399999989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23.502446790272614</v>
      </c>
      <c r="BB83">
        <f t="shared" si="1"/>
        <v>604.90521264973563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40.959999084463419</v>
      </c>
      <c r="L84">
        <v>0</v>
      </c>
      <c r="M84">
        <v>0</v>
      </c>
      <c r="N84">
        <v>30.000452001721907</v>
      </c>
      <c r="O84">
        <v>50.384375701013447</v>
      </c>
      <c r="P84">
        <v>62.237713375796176</v>
      </c>
      <c r="Q84">
        <v>0</v>
      </c>
      <c r="R84">
        <v>3.0668171938434203</v>
      </c>
      <c r="S84">
        <v>2.0460973709369026</v>
      </c>
      <c r="T84">
        <v>0</v>
      </c>
      <c r="U84">
        <v>275.80511115728245</v>
      </c>
      <c r="V84">
        <v>3.1034566550552247</v>
      </c>
      <c r="W84">
        <v>11.786695568487017</v>
      </c>
      <c r="X84">
        <v>37.469671719808126</v>
      </c>
      <c r="Y84">
        <v>0</v>
      </c>
      <c r="Z84">
        <v>1.64846</v>
      </c>
      <c r="AA84">
        <v>7.1234300000000008</v>
      </c>
      <c r="AB84">
        <v>10.038000960000002</v>
      </c>
      <c r="AC84">
        <v>4.915277807999999</v>
      </c>
      <c r="AD84">
        <v>4.6292555399999991</v>
      </c>
      <c r="AE84">
        <v>12.557062471200004</v>
      </c>
      <c r="AF84">
        <v>0</v>
      </c>
      <c r="AG84">
        <v>0</v>
      </c>
      <c r="AH84">
        <v>29.700873150000003</v>
      </c>
      <c r="AI84">
        <v>0</v>
      </c>
      <c r="AJ84">
        <v>0</v>
      </c>
      <c r="AK84">
        <v>13.18132971</v>
      </c>
      <c r="AL84">
        <v>2.9509999999999996</v>
      </c>
      <c r="AM84">
        <v>2.6406494400000007</v>
      </c>
      <c r="AN84">
        <v>0</v>
      </c>
      <c r="AO84">
        <v>1.1201400000000001</v>
      </c>
      <c r="AP84">
        <v>1.62687</v>
      </c>
      <c r="AQ84">
        <v>0</v>
      </c>
      <c r="AR84">
        <v>5.60832</v>
      </c>
      <c r="AS84">
        <v>4.0318334399999989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23.136870196672618</v>
      </c>
      <c r="BB84">
        <f t="shared" si="1"/>
        <v>595.49602215093557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40.965381507104254</v>
      </c>
      <c r="L85">
        <v>0</v>
      </c>
      <c r="M85">
        <v>0</v>
      </c>
      <c r="N85">
        <v>30.000452001721907</v>
      </c>
      <c r="O85">
        <v>50.384375701013447</v>
      </c>
      <c r="P85">
        <v>62.237713375796176</v>
      </c>
      <c r="Q85">
        <v>0</v>
      </c>
      <c r="R85">
        <v>3.0668171938434203</v>
      </c>
      <c r="S85">
        <v>2.0460973709369026</v>
      </c>
      <c r="T85">
        <v>0</v>
      </c>
      <c r="U85">
        <v>275.80511115728245</v>
      </c>
      <c r="V85">
        <v>3.0722496082474233</v>
      </c>
      <c r="W85">
        <v>11.786695568487017</v>
      </c>
      <c r="X85">
        <v>37.469671719808126</v>
      </c>
      <c r="Y85">
        <v>0</v>
      </c>
      <c r="Z85">
        <v>1.64846</v>
      </c>
      <c r="AA85">
        <v>3.551682</v>
      </c>
      <c r="AB85">
        <v>6.6716808000000016</v>
      </c>
      <c r="AC85">
        <v>4.915277807999999</v>
      </c>
      <c r="AD85">
        <v>4.6292555399999991</v>
      </c>
      <c r="AE85">
        <v>12.557062471200004</v>
      </c>
      <c r="AF85">
        <v>0</v>
      </c>
      <c r="AG85">
        <v>0</v>
      </c>
      <c r="AH85">
        <v>23.760698520000002</v>
      </c>
      <c r="AI85">
        <v>0</v>
      </c>
      <c r="AJ85">
        <v>0</v>
      </c>
      <c r="AK85">
        <v>13.18132971</v>
      </c>
      <c r="AL85">
        <v>2.9509999999999996</v>
      </c>
      <c r="AM85">
        <v>1.3203247200000003</v>
      </c>
      <c r="AN85">
        <v>0</v>
      </c>
      <c r="AO85">
        <v>1.1201400000000001</v>
      </c>
      <c r="AP85">
        <v>1.62687</v>
      </c>
      <c r="AQ85">
        <v>0</v>
      </c>
      <c r="AR85">
        <v>4.2062399999999993</v>
      </c>
      <c r="AS85">
        <v>4.0318334399999989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22.552440474682768</v>
      </c>
      <c r="BB85">
        <f t="shared" si="1"/>
        <v>580.45397973875856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40.962972387118093</v>
      </c>
      <c r="L86">
        <v>0</v>
      </c>
      <c r="M86">
        <v>0</v>
      </c>
      <c r="N86">
        <v>30.000452001721907</v>
      </c>
      <c r="O86">
        <v>50.384375701013447</v>
      </c>
      <c r="P86">
        <v>62.237713375796176</v>
      </c>
      <c r="Q86">
        <v>0</v>
      </c>
      <c r="R86">
        <v>3.0668171938434203</v>
      </c>
      <c r="S86">
        <v>2.0460973709369026</v>
      </c>
      <c r="T86">
        <v>0</v>
      </c>
      <c r="U86">
        <v>275.80511115728245</v>
      </c>
      <c r="V86">
        <v>3.0722496082474233</v>
      </c>
      <c r="W86">
        <v>11.786695568487017</v>
      </c>
      <c r="X86">
        <v>37.469671719808126</v>
      </c>
      <c r="Y86">
        <v>0</v>
      </c>
      <c r="Z86">
        <v>0.97789999999999999</v>
      </c>
      <c r="AA86">
        <v>0</v>
      </c>
      <c r="AB86">
        <v>3.3189071999999995</v>
      </c>
      <c r="AC86">
        <v>2.4576389040000004</v>
      </c>
      <c r="AD86">
        <v>4.6292555399999991</v>
      </c>
      <c r="AE86">
        <v>12.557062471200004</v>
      </c>
      <c r="AF86">
        <v>0</v>
      </c>
      <c r="AG86">
        <v>0</v>
      </c>
      <c r="AH86">
        <v>23.760698520000002</v>
      </c>
      <c r="AI86">
        <v>0</v>
      </c>
      <c r="AJ86">
        <v>0</v>
      </c>
      <c r="AK86">
        <v>13.18132971</v>
      </c>
      <c r="AL86">
        <v>2.9509999999999996</v>
      </c>
      <c r="AM86">
        <v>0</v>
      </c>
      <c r="AN86">
        <v>0</v>
      </c>
      <c r="AO86">
        <v>1.1201400000000001</v>
      </c>
      <c r="AP86">
        <v>1.62687</v>
      </c>
      <c r="AQ86">
        <v>0</v>
      </c>
      <c r="AR86">
        <v>4.2062399999999993</v>
      </c>
      <c r="AS86">
        <v>4.0318334399999989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22.127748701396982</v>
      </c>
      <c r="BB86">
        <f t="shared" si="1"/>
        <v>569.52328316805801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40.962972387118093</v>
      </c>
      <c r="L87">
        <v>0</v>
      </c>
      <c r="M87">
        <v>0</v>
      </c>
      <c r="N87">
        <v>30.000452001721907</v>
      </c>
      <c r="O87">
        <v>50.384375701013447</v>
      </c>
      <c r="P87">
        <v>62.237713375796176</v>
      </c>
      <c r="Q87">
        <v>0</v>
      </c>
      <c r="R87">
        <v>3.0668171938434203</v>
      </c>
      <c r="S87">
        <v>2.0460973709369026</v>
      </c>
      <c r="T87">
        <v>0</v>
      </c>
      <c r="U87">
        <v>275.80511115728245</v>
      </c>
      <c r="V87">
        <v>3.0722496082474233</v>
      </c>
      <c r="W87">
        <v>11.786695568487017</v>
      </c>
      <c r="X87">
        <v>37.469671719808126</v>
      </c>
      <c r="Y87">
        <v>0</v>
      </c>
      <c r="Z87">
        <v>1.6646652</v>
      </c>
      <c r="AA87">
        <v>0</v>
      </c>
      <c r="AB87">
        <v>3.3189071999999995</v>
      </c>
      <c r="AC87">
        <v>2.4576389040000004</v>
      </c>
      <c r="AD87">
        <v>4.6292555399999991</v>
      </c>
      <c r="AE87">
        <v>12.557062471200004</v>
      </c>
      <c r="AF87">
        <v>0</v>
      </c>
      <c r="AG87">
        <v>0</v>
      </c>
      <c r="AH87">
        <v>17.820523890000004</v>
      </c>
      <c r="AI87">
        <v>0</v>
      </c>
      <c r="AJ87">
        <v>0</v>
      </c>
      <c r="AK87">
        <v>13.18132971</v>
      </c>
      <c r="AL87">
        <v>2.9509999999999996</v>
      </c>
      <c r="AM87">
        <v>0</v>
      </c>
      <c r="AN87">
        <v>0</v>
      </c>
      <c r="AO87">
        <v>1.1201400000000001</v>
      </c>
      <c r="AP87">
        <v>1.62687</v>
      </c>
      <c r="AQ87">
        <v>0</v>
      </c>
      <c r="AR87">
        <v>4.2062399999999993</v>
      </c>
      <c r="AS87">
        <v>4.0318334399999989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21.931271222896989</v>
      </c>
      <c r="BB87">
        <f t="shared" si="1"/>
        <v>564.466351216558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40.962972387118093</v>
      </c>
      <c r="L88">
        <v>0</v>
      </c>
      <c r="M88">
        <v>0</v>
      </c>
      <c r="N88">
        <v>30.000452001721907</v>
      </c>
      <c r="O88">
        <v>50.384375701013447</v>
      </c>
      <c r="P88">
        <v>62.237713375796176</v>
      </c>
      <c r="Q88">
        <v>0</v>
      </c>
      <c r="R88">
        <v>3.0668171938434203</v>
      </c>
      <c r="S88">
        <v>2.0460973709369026</v>
      </c>
      <c r="T88">
        <v>0</v>
      </c>
      <c r="U88">
        <v>275.80511115728245</v>
      </c>
      <c r="V88">
        <v>3.0722496082474233</v>
      </c>
      <c r="W88">
        <v>11.786695568487017</v>
      </c>
      <c r="X88">
        <v>37.469671719808126</v>
      </c>
      <c r="Y88">
        <v>0</v>
      </c>
      <c r="Z88">
        <v>1.6646652</v>
      </c>
      <c r="AA88">
        <v>0</v>
      </c>
      <c r="AB88">
        <v>3.3189071999999995</v>
      </c>
      <c r="AC88">
        <v>2.4576389040000004</v>
      </c>
      <c r="AD88">
        <v>4.6292555399999991</v>
      </c>
      <c r="AE88">
        <v>12.557062471200004</v>
      </c>
      <c r="AF88">
        <v>0</v>
      </c>
      <c r="AG88">
        <v>0</v>
      </c>
      <c r="AH88">
        <v>11.880349260000001</v>
      </c>
      <c r="AI88">
        <v>0</v>
      </c>
      <c r="AJ88">
        <v>0</v>
      </c>
      <c r="AK88">
        <v>13.18132971</v>
      </c>
      <c r="AL88">
        <v>2.9509999999999996</v>
      </c>
      <c r="AM88">
        <v>0</v>
      </c>
      <c r="AN88">
        <v>0</v>
      </c>
      <c r="AO88">
        <v>1.1201400000000001</v>
      </c>
      <c r="AP88">
        <v>1.62687</v>
      </c>
      <c r="AQ88">
        <v>0</v>
      </c>
      <c r="AR88">
        <v>4.2062399999999993</v>
      </c>
      <c r="AS88">
        <v>4.0318334399999989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21.709108756396986</v>
      </c>
      <c r="BB88">
        <f t="shared" si="1"/>
        <v>558.74833905305798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40.962972387118093</v>
      </c>
      <c r="L89">
        <v>0</v>
      </c>
      <c r="M89">
        <v>0</v>
      </c>
      <c r="N89">
        <v>30.000452001721907</v>
      </c>
      <c r="O89">
        <v>50.384375701013447</v>
      </c>
      <c r="P89">
        <v>62.237713375796176</v>
      </c>
      <c r="Q89">
        <v>0</v>
      </c>
      <c r="R89">
        <v>3.0668171938434203</v>
      </c>
      <c r="S89">
        <v>2.0460973709369026</v>
      </c>
      <c r="T89">
        <v>0</v>
      </c>
      <c r="U89">
        <v>275.80511115728245</v>
      </c>
      <c r="V89">
        <v>3.0722496082474233</v>
      </c>
      <c r="W89">
        <v>11.786695568487017</v>
      </c>
      <c r="X89">
        <v>37.469671719808126</v>
      </c>
      <c r="Y89">
        <v>0</v>
      </c>
      <c r="Z89">
        <v>1.6646652</v>
      </c>
      <c r="AA89">
        <v>0</v>
      </c>
      <c r="AB89">
        <v>3.3189071999999995</v>
      </c>
      <c r="AC89">
        <v>2.4576389040000004</v>
      </c>
      <c r="AD89">
        <v>4.6292555399999991</v>
      </c>
      <c r="AE89">
        <v>12.557062471200004</v>
      </c>
      <c r="AF89">
        <v>0</v>
      </c>
      <c r="AG89">
        <v>0</v>
      </c>
      <c r="AH89">
        <v>5.9401746300000013</v>
      </c>
      <c r="AI89">
        <v>0</v>
      </c>
      <c r="AJ89">
        <v>0</v>
      </c>
      <c r="AK89">
        <v>13.18132971</v>
      </c>
      <c r="AL89">
        <v>2.9509999999999996</v>
      </c>
      <c r="AM89">
        <v>0</v>
      </c>
      <c r="AN89">
        <v>0</v>
      </c>
      <c r="AO89">
        <v>1.418844</v>
      </c>
      <c r="AP89">
        <v>1.62687</v>
      </c>
      <c r="AQ89">
        <v>0</v>
      </c>
      <c r="AR89">
        <v>4.2062399999999993</v>
      </c>
      <c r="AS89">
        <v>4.0318334399999989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21.498117469196984</v>
      </c>
      <c r="BB89">
        <f t="shared" si="1"/>
        <v>553.31785971025806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40.962972387118093</v>
      </c>
      <c r="L90">
        <v>0</v>
      </c>
      <c r="M90">
        <v>0</v>
      </c>
      <c r="N90">
        <v>30.000452001721907</v>
      </c>
      <c r="O90">
        <v>50.384375701013447</v>
      </c>
      <c r="P90">
        <v>62.237713375796176</v>
      </c>
      <c r="Q90">
        <v>0</v>
      </c>
      <c r="R90">
        <v>3.0668171938434203</v>
      </c>
      <c r="S90">
        <v>2.0460973709369026</v>
      </c>
      <c r="T90">
        <v>0</v>
      </c>
      <c r="U90">
        <v>275.80511115728245</v>
      </c>
      <c r="V90">
        <v>3.0722496082474233</v>
      </c>
      <c r="W90">
        <v>11.786695568487017</v>
      </c>
      <c r="X90">
        <v>37.469671719808126</v>
      </c>
      <c r="Y90">
        <v>0</v>
      </c>
      <c r="Z90">
        <v>1.6646652</v>
      </c>
      <c r="AA90">
        <v>0</v>
      </c>
      <c r="AB90">
        <v>0</v>
      </c>
      <c r="AC90">
        <v>0</v>
      </c>
      <c r="AD90">
        <v>4.6292555399999991</v>
      </c>
      <c r="AE90">
        <v>11.894860899999999</v>
      </c>
      <c r="AF90">
        <v>0</v>
      </c>
      <c r="AG90">
        <v>0</v>
      </c>
      <c r="AH90">
        <v>5.9401746300000013</v>
      </c>
      <c r="AI90">
        <v>0</v>
      </c>
      <c r="AJ90">
        <v>0</v>
      </c>
      <c r="AK90">
        <v>13.18132971</v>
      </c>
      <c r="AL90">
        <v>2.9509999999999996</v>
      </c>
      <c r="AM90">
        <v>0</v>
      </c>
      <c r="AN90">
        <v>0</v>
      </c>
      <c r="AO90">
        <v>1.418844</v>
      </c>
      <c r="AP90">
        <v>1.62687</v>
      </c>
      <c r="AQ90">
        <v>0</v>
      </c>
      <c r="AR90">
        <v>4.2062399999999993</v>
      </c>
      <c r="AS90">
        <v>4.0318334399999989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21.257308458196981</v>
      </c>
      <c r="BB90">
        <f t="shared" si="1"/>
        <v>547.11992104605804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40.96149519055156</v>
      </c>
      <c r="L91">
        <v>0</v>
      </c>
      <c r="M91">
        <v>0</v>
      </c>
      <c r="N91">
        <v>30.000452001721907</v>
      </c>
      <c r="O91">
        <v>50.384375701013447</v>
      </c>
      <c r="P91">
        <v>62.237713375796176</v>
      </c>
      <c r="Q91">
        <v>0</v>
      </c>
      <c r="R91">
        <v>3.0668171938434203</v>
      </c>
      <c r="S91">
        <v>2.0460973709369026</v>
      </c>
      <c r="T91">
        <v>0</v>
      </c>
      <c r="U91">
        <v>275.80511115728245</v>
      </c>
      <c r="V91">
        <v>0</v>
      </c>
      <c r="W91">
        <v>11.786695568487017</v>
      </c>
      <c r="X91">
        <v>37.469671719808126</v>
      </c>
      <c r="Y91">
        <v>0</v>
      </c>
      <c r="Z91">
        <v>1.6646652</v>
      </c>
      <c r="AA91">
        <v>0</v>
      </c>
      <c r="AB91">
        <v>0</v>
      </c>
      <c r="AC91">
        <v>0</v>
      </c>
      <c r="AD91">
        <v>4.6292555399999991</v>
      </c>
      <c r="AE91">
        <v>7.8212783999999997</v>
      </c>
      <c r="AF91">
        <v>0</v>
      </c>
      <c r="AG91">
        <v>0</v>
      </c>
      <c r="AH91">
        <v>5.9401746300000013</v>
      </c>
      <c r="AI91">
        <v>0</v>
      </c>
      <c r="AJ91">
        <v>0</v>
      </c>
      <c r="AK91">
        <v>13.18132971</v>
      </c>
      <c r="AL91">
        <v>2.9509999999999996</v>
      </c>
      <c r="AM91">
        <v>0</v>
      </c>
      <c r="AN91">
        <v>0</v>
      </c>
      <c r="AO91">
        <v>1.418844</v>
      </c>
      <c r="AP91">
        <v>1.62687</v>
      </c>
      <c r="AQ91">
        <v>0</v>
      </c>
      <c r="AR91">
        <v>5.60832</v>
      </c>
      <c r="AS91">
        <v>4.0318334399999989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21.042436976696951</v>
      </c>
      <c r="BB91">
        <f t="shared" si="1"/>
        <v>541.58956322274412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40.96149519055156</v>
      </c>
      <c r="L92">
        <v>0</v>
      </c>
      <c r="M92">
        <v>0</v>
      </c>
      <c r="N92">
        <v>30.000452001721907</v>
      </c>
      <c r="O92">
        <v>50.384375701013447</v>
      </c>
      <c r="P92">
        <v>62.237713375796176</v>
      </c>
      <c r="Q92">
        <v>0</v>
      </c>
      <c r="R92">
        <v>3.0668171938434203</v>
      </c>
      <c r="S92">
        <v>2.0460973709369026</v>
      </c>
      <c r="T92">
        <v>0</v>
      </c>
      <c r="U92">
        <v>275.80511115728245</v>
      </c>
      <c r="V92">
        <v>0</v>
      </c>
      <c r="W92">
        <v>11.786695568487017</v>
      </c>
      <c r="X92">
        <v>37.469671719808126</v>
      </c>
      <c r="Y92">
        <v>0</v>
      </c>
      <c r="Z92">
        <v>1.6646652</v>
      </c>
      <c r="AA92">
        <v>0</v>
      </c>
      <c r="AB92">
        <v>0</v>
      </c>
      <c r="AC92">
        <v>0</v>
      </c>
      <c r="AD92">
        <v>3.9583489400000005</v>
      </c>
      <c r="AE92">
        <v>7.8212783999999997</v>
      </c>
      <c r="AF92">
        <v>0</v>
      </c>
      <c r="AG92">
        <v>0</v>
      </c>
      <c r="AH92">
        <v>5.9401746300000013</v>
      </c>
      <c r="AI92">
        <v>0</v>
      </c>
      <c r="AJ92">
        <v>0</v>
      </c>
      <c r="AK92">
        <v>13.18132971</v>
      </c>
      <c r="AL92">
        <v>2.9509999999999996</v>
      </c>
      <c r="AM92">
        <v>0</v>
      </c>
      <c r="AN92">
        <v>0</v>
      </c>
      <c r="AO92">
        <v>1.418844</v>
      </c>
      <c r="AP92">
        <v>1.62687</v>
      </c>
      <c r="AQ92">
        <v>0</v>
      </c>
      <c r="AR92">
        <v>5.60832</v>
      </c>
      <c r="AS92">
        <v>4.0318334399999989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21.017345020196952</v>
      </c>
      <c r="BB92">
        <f t="shared" si="1"/>
        <v>540.94374857924413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40.96149519055156</v>
      </c>
      <c r="L93">
        <v>0</v>
      </c>
      <c r="M93">
        <v>0</v>
      </c>
      <c r="N93">
        <v>30.000452001721907</v>
      </c>
      <c r="O93">
        <v>50.384375701013447</v>
      </c>
      <c r="P93">
        <v>62.237713375796176</v>
      </c>
      <c r="Q93">
        <v>0</v>
      </c>
      <c r="R93">
        <v>3.0668171938434203</v>
      </c>
      <c r="S93">
        <v>2.0460973709369026</v>
      </c>
      <c r="T93">
        <v>0</v>
      </c>
      <c r="U93">
        <v>275.80511115728245</v>
      </c>
      <c r="V93">
        <v>0</v>
      </c>
      <c r="W93">
        <v>11.786695568487017</v>
      </c>
      <c r="X93">
        <v>37.469671719808126</v>
      </c>
      <c r="Y93">
        <v>0</v>
      </c>
      <c r="Z93">
        <v>1.6646652</v>
      </c>
      <c r="AA93">
        <v>0</v>
      </c>
      <c r="AB93">
        <v>0</v>
      </c>
      <c r="AC93">
        <v>0</v>
      </c>
      <c r="AD93">
        <v>2.3146277699999995</v>
      </c>
      <c r="AE93">
        <v>7.8212783999999997</v>
      </c>
      <c r="AF93">
        <v>0</v>
      </c>
      <c r="AG93">
        <v>0</v>
      </c>
      <c r="AH93">
        <v>4.54531581</v>
      </c>
      <c r="AI93">
        <v>0</v>
      </c>
      <c r="AJ93">
        <v>0</v>
      </c>
      <c r="AK93">
        <v>13.18132971</v>
      </c>
      <c r="AL93">
        <v>2.9509999999999996</v>
      </c>
      <c r="AM93">
        <v>0</v>
      </c>
      <c r="AN93">
        <v>0</v>
      </c>
      <c r="AO93">
        <v>1.418844</v>
      </c>
      <c r="AP93">
        <v>1.464183</v>
      </c>
      <c r="AQ93">
        <v>0</v>
      </c>
      <c r="AR93">
        <v>4.2062399999999993</v>
      </c>
      <c r="AS93">
        <v>4.0318334399999989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20.845179990296955</v>
      </c>
      <c r="BB93">
        <f t="shared" si="1"/>
        <v>536.51256661914408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40.96149519055156</v>
      </c>
      <c r="L94">
        <v>0</v>
      </c>
      <c r="M94">
        <v>0</v>
      </c>
      <c r="N94">
        <v>30.000452001721907</v>
      </c>
      <c r="O94">
        <v>50.384375701013447</v>
      </c>
      <c r="P94">
        <v>62.237713375796176</v>
      </c>
      <c r="Q94">
        <v>0</v>
      </c>
      <c r="R94">
        <v>3.0668171938434203</v>
      </c>
      <c r="S94">
        <v>2.0460973709369026</v>
      </c>
      <c r="T94">
        <v>0</v>
      </c>
      <c r="U94">
        <v>275.80511115728245</v>
      </c>
      <c r="V94">
        <v>0</v>
      </c>
      <c r="W94">
        <v>11.786695568487017</v>
      </c>
      <c r="X94">
        <v>37.469671719808126</v>
      </c>
      <c r="Y94">
        <v>0</v>
      </c>
      <c r="Z94">
        <v>1.6646652</v>
      </c>
      <c r="AA94">
        <v>0</v>
      </c>
      <c r="AB94">
        <v>0</v>
      </c>
      <c r="AC94">
        <v>0</v>
      </c>
      <c r="AD94">
        <v>2.3146277699999995</v>
      </c>
      <c r="AE94">
        <v>7.8212783999999997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13.18132971</v>
      </c>
      <c r="AL94">
        <v>2.9509999999999996</v>
      </c>
      <c r="AM94">
        <v>0</v>
      </c>
      <c r="AN94">
        <v>0</v>
      </c>
      <c r="AO94">
        <v>1.418844</v>
      </c>
      <c r="AP94">
        <v>1.464183</v>
      </c>
      <c r="AQ94">
        <v>0</v>
      </c>
      <c r="AR94">
        <v>4.2062399999999993</v>
      </c>
      <c r="AS94">
        <v>4.0318334399999989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20.675185084496952</v>
      </c>
      <c r="BB94">
        <f t="shared" si="1"/>
        <v>532.13724571494402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40.96149519055156</v>
      </c>
      <c r="L95">
        <v>0</v>
      </c>
      <c r="M95">
        <v>0</v>
      </c>
      <c r="N95">
        <v>30.000452001721907</v>
      </c>
      <c r="O95">
        <v>50.384375701013447</v>
      </c>
      <c r="P95">
        <v>62.237713375796176</v>
      </c>
      <c r="Q95">
        <v>0</v>
      </c>
      <c r="R95">
        <v>3.0668171938434203</v>
      </c>
      <c r="S95">
        <v>2.0460973709369026</v>
      </c>
      <c r="T95">
        <v>0</v>
      </c>
      <c r="U95">
        <v>275.80511115728245</v>
      </c>
      <c r="V95">
        <v>0</v>
      </c>
      <c r="W95">
        <v>11.786695568487017</v>
      </c>
      <c r="X95">
        <v>37.469671719808126</v>
      </c>
      <c r="Y95">
        <v>0</v>
      </c>
      <c r="Z95">
        <v>1.6646652</v>
      </c>
      <c r="AA95">
        <v>0</v>
      </c>
      <c r="AB95">
        <v>0</v>
      </c>
      <c r="AC95">
        <v>0</v>
      </c>
      <c r="AD95">
        <v>2.3146277699999995</v>
      </c>
      <c r="AE95">
        <v>7.8212783999999997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13.18132971</v>
      </c>
      <c r="AL95">
        <v>2.9509999999999996</v>
      </c>
      <c r="AM95">
        <v>0</v>
      </c>
      <c r="AN95">
        <v>0</v>
      </c>
      <c r="AO95">
        <v>1.418844</v>
      </c>
      <c r="AP95">
        <v>1.464183</v>
      </c>
      <c r="AQ95">
        <v>0</v>
      </c>
      <c r="AR95">
        <v>4.2062399999999993</v>
      </c>
      <c r="AS95">
        <v>4.0318334399999989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20.675185084496952</v>
      </c>
      <c r="BB95">
        <f t="shared" si="1"/>
        <v>532.13724571494402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40.96149519055156</v>
      </c>
      <c r="L96">
        <v>0</v>
      </c>
      <c r="M96">
        <v>0</v>
      </c>
      <c r="N96">
        <v>30.000452001721907</v>
      </c>
      <c r="O96">
        <v>50.384375701013447</v>
      </c>
      <c r="P96">
        <v>62.237713375796176</v>
      </c>
      <c r="Q96">
        <v>0</v>
      </c>
      <c r="R96">
        <v>3.0668171938434203</v>
      </c>
      <c r="S96">
        <v>2.0460973709369026</v>
      </c>
      <c r="T96">
        <v>0</v>
      </c>
      <c r="U96">
        <v>275.80511115728245</v>
      </c>
      <c r="V96">
        <v>0</v>
      </c>
      <c r="W96">
        <v>11.786695568487017</v>
      </c>
      <c r="X96">
        <v>37.469671719808126</v>
      </c>
      <c r="Y96">
        <v>0</v>
      </c>
      <c r="Z96">
        <v>1.6646652</v>
      </c>
      <c r="AA96">
        <v>0</v>
      </c>
      <c r="AB96">
        <v>0</v>
      </c>
      <c r="AC96">
        <v>0</v>
      </c>
      <c r="AD96">
        <v>2.3146277699999995</v>
      </c>
      <c r="AE96">
        <v>7.8212783999999997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13.18132971</v>
      </c>
      <c r="AL96">
        <v>2.9509999999999996</v>
      </c>
      <c r="AM96">
        <v>0</v>
      </c>
      <c r="AN96">
        <v>0</v>
      </c>
      <c r="AO96">
        <v>1.418844</v>
      </c>
      <c r="AP96">
        <v>1.464183</v>
      </c>
      <c r="AQ96">
        <v>0</v>
      </c>
      <c r="AR96">
        <v>4.2062399999999993</v>
      </c>
      <c r="AS96">
        <v>4.0318334399999989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20.675185084496952</v>
      </c>
      <c r="BB96">
        <f t="shared" si="1"/>
        <v>532.13724571494402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40.96149519055156</v>
      </c>
      <c r="L97">
        <v>0</v>
      </c>
      <c r="M97">
        <v>0</v>
      </c>
      <c r="N97">
        <v>30.000452001721907</v>
      </c>
      <c r="O97">
        <v>50.384375701013447</v>
      </c>
      <c r="P97">
        <v>62.237713375796176</v>
      </c>
      <c r="Q97">
        <v>0</v>
      </c>
      <c r="R97">
        <v>3.0668171938434203</v>
      </c>
      <c r="S97">
        <v>2.0460973709369026</v>
      </c>
      <c r="T97">
        <v>0</v>
      </c>
      <c r="U97">
        <v>275.80511115728245</v>
      </c>
      <c r="V97">
        <v>0</v>
      </c>
      <c r="W97">
        <v>11.786695568487017</v>
      </c>
      <c r="X97">
        <v>37.469671719808126</v>
      </c>
      <c r="Y97">
        <v>0</v>
      </c>
      <c r="Z97">
        <v>1.6646652</v>
      </c>
      <c r="AA97">
        <v>0</v>
      </c>
      <c r="AB97">
        <v>0</v>
      </c>
      <c r="AC97">
        <v>0</v>
      </c>
      <c r="AD97">
        <v>2.3146277699999995</v>
      </c>
      <c r="AE97">
        <v>7.8212783999999997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13.18132971</v>
      </c>
      <c r="AL97">
        <v>2.9509999999999996</v>
      </c>
      <c r="AM97">
        <v>0</v>
      </c>
      <c r="AN97">
        <v>0</v>
      </c>
      <c r="AO97">
        <v>1.418844</v>
      </c>
      <c r="AP97">
        <v>1.464183</v>
      </c>
      <c r="AQ97">
        <v>0</v>
      </c>
      <c r="AR97">
        <v>4.2062399999999993</v>
      </c>
      <c r="AS97">
        <v>4.0318334399999989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20.675185084496952</v>
      </c>
      <c r="BB97">
        <f t="shared" si="1"/>
        <v>532.13724571494402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40.96149519055156</v>
      </c>
      <c r="L98">
        <v>0</v>
      </c>
      <c r="M98">
        <v>0</v>
      </c>
      <c r="N98">
        <v>30.000452001721907</v>
      </c>
      <c r="O98">
        <v>50.384375701013447</v>
      </c>
      <c r="P98">
        <v>62.237713375796176</v>
      </c>
      <c r="Q98">
        <v>0</v>
      </c>
      <c r="R98">
        <v>3.0668171938434203</v>
      </c>
      <c r="S98">
        <v>2.0460973709369026</v>
      </c>
      <c r="T98">
        <v>0</v>
      </c>
      <c r="U98">
        <v>275.80511115728245</v>
      </c>
      <c r="V98">
        <v>0</v>
      </c>
      <c r="W98">
        <v>11.786695568487017</v>
      </c>
      <c r="X98">
        <v>37.469671719808126</v>
      </c>
      <c r="Y98">
        <v>0</v>
      </c>
      <c r="Z98">
        <v>1.6646652</v>
      </c>
      <c r="AA98">
        <v>0</v>
      </c>
      <c r="AB98">
        <v>0</v>
      </c>
      <c r="AC98">
        <v>0</v>
      </c>
      <c r="AD98">
        <v>2.3146277699999995</v>
      </c>
      <c r="AE98">
        <v>7.8212783999999997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13.18132971</v>
      </c>
      <c r="AL98">
        <v>2.9509999999999996</v>
      </c>
      <c r="AM98">
        <v>0</v>
      </c>
      <c r="AN98">
        <v>0</v>
      </c>
      <c r="AO98">
        <v>1.418844</v>
      </c>
      <c r="AP98">
        <v>1.464183</v>
      </c>
      <c r="AQ98">
        <v>0</v>
      </c>
      <c r="AR98">
        <v>4.2062399999999993</v>
      </c>
      <c r="AS98">
        <v>4.0318334399999989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20.675185084496952</v>
      </c>
      <c r="BB98">
        <f t="shared" si="1"/>
        <v>532.13724571494402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1.3375533952175487</v>
      </c>
      <c r="L99">
        <f t="shared" si="2"/>
        <v>0</v>
      </c>
      <c r="M99">
        <f t="shared" si="2"/>
        <v>0</v>
      </c>
      <c r="N99">
        <f t="shared" si="2"/>
        <v>0.72001084804132565</v>
      </c>
      <c r="O99">
        <f t="shared" si="2"/>
        <v>1.2092250168243246</v>
      </c>
      <c r="P99">
        <f t="shared" si="2"/>
        <v>1.4756836945657659</v>
      </c>
      <c r="Q99">
        <f t="shared" si="2"/>
        <v>0</v>
      </c>
      <c r="R99">
        <f t="shared" si="2"/>
        <v>0.1015171328560087</v>
      </c>
      <c r="S99">
        <f t="shared" si="2"/>
        <v>0.10784334323847088</v>
      </c>
      <c r="T99">
        <f t="shared" si="2"/>
        <v>0</v>
      </c>
      <c r="U99">
        <f t="shared" si="2"/>
        <v>6.4670035949384461</v>
      </c>
      <c r="V99">
        <f t="shared" si="2"/>
        <v>4.7902650213302402E-2</v>
      </c>
      <c r="W99">
        <f t="shared" si="2"/>
        <v>0.26221818762434673</v>
      </c>
      <c r="X99">
        <f t="shared" si="2"/>
        <v>0.83510067584894032</v>
      </c>
      <c r="Y99">
        <f t="shared" si="2"/>
        <v>0</v>
      </c>
      <c r="Z99">
        <f t="shared" si="2"/>
        <v>3.0608409700000019E-2</v>
      </c>
      <c r="AA99">
        <f t="shared" si="2"/>
        <v>4.0128990100000005E-2</v>
      </c>
      <c r="AB99">
        <f t="shared" si="2"/>
        <v>5.4257359440000021E-2</v>
      </c>
      <c r="AC99">
        <f t="shared" si="2"/>
        <v>4.3021696952325002E-2</v>
      </c>
      <c r="AD99">
        <f t="shared" si="2"/>
        <v>6.8440859532499967E-2</v>
      </c>
      <c r="AE99">
        <f t="shared" si="2"/>
        <v>0.11610101188920005</v>
      </c>
      <c r="AF99">
        <f t="shared" si="2"/>
        <v>0</v>
      </c>
      <c r="AG99">
        <f t="shared" si="2"/>
        <v>0</v>
      </c>
      <c r="AH99">
        <f t="shared" si="2"/>
        <v>0.24049290000000004</v>
      </c>
      <c r="AI99">
        <f t="shared" si="2"/>
        <v>2.5781125424999992E-2</v>
      </c>
      <c r="AJ99">
        <f t="shared" si="2"/>
        <v>0</v>
      </c>
      <c r="AK99">
        <f t="shared" si="2"/>
        <v>0.31635191303999999</v>
      </c>
      <c r="AL99">
        <f t="shared" si="2"/>
        <v>0.12984400000000007</v>
      </c>
      <c r="AM99">
        <f t="shared" si="2"/>
        <v>2.0309302551999999E-2</v>
      </c>
      <c r="AN99">
        <f t="shared" si="2"/>
        <v>0</v>
      </c>
      <c r="AO99">
        <f t="shared" si="2"/>
        <v>3.3835695600000049E-2</v>
      </c>
      <c r="AP99">
        <f t="shared" si="2"/>
        <v>4.2298619999999912E-2</v>
      </c>
      <c r="AQ99">
        <f t="shared" si="2"/>
        <v>0</v>
      </c>
      <c r="AR99">
        <f t="shared" si="2"/>
        <v>0.12492532799999989</v>
      </c>
      <c r="AS99">
        <f t="shared" si="2"/>
        <v>0.10581854375999995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0.52196468715484934</v>
      </c>
      <c r="BB99">
        <f t="shared" si="1"/>
        <v>13.434309608204654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5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5" t="s">
        <v>189</v>
      </c>
      <c r="BB1" s="219" t="s">
        <v>142</v>
      </c>
    </row>
    <row r="2" spans="1:54">
      <c r="A2" s="219"/>
      <c r="AS2" s="20"/>
      <c r="AT2" s="169"/>
      <c r="AU2" s="169"/>
      <c r="AV2" s="169"/>
      <c r="AW2" s="169"/>
      <c r="AX2" s="169"/>
      <c r="AY2" s="169"/>
      <c r="AZ2" s="169"/>
      <c r="BA2" s="235"/>
      <c r="BB2" s="219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14.107902121781194</v>
      </c>
      <c r="N3">
        <v>36.243620856650878</v>
      </c>
      <c r="O3">
        <v>0</v>
      </c>
      <c r="P3">
        <v>38.531076433121029</v>
      </c>
      <c r="Q3">
        <v>0</v>
      </c>
      <c r="R3">
        <v>7.5189940658994996E-4</v>
      </c>
      <c r="S3">
        <v>0</v>
      </c>
      <c r="T3">
        <v>0</v>
      </c>
      <c r="U3">
        <v>16.912313432835823</v>
      </c>
      <c r="V3">
        <v>2.0030874779202277</v>
      </c>
      <c r="W3">
        <v>14.237497466427934</v>
      </c>
      <c r="X3">
        <v>45.001003019187358</v>
      </c>
      <c r="Y3">
        <v>0</v>
      </c>
      <c r="Z3">
        <v>2.01070584</v>
      </c>
      <c r="AA3">
        <v>0</v>
      </c>
      <c r="AB3">
        <v>0</v>
      </c>
      <c r="AC3">
        <v>0</v>
      </c>
      <c r="AD3">
        <v>2.5128600000000003</v>
      </c>
      <c r="AE3">
        <v>4.3300113999999992</v>
      </c>
      <c r="AF3">
        <v>2.7225251999999998</v>
      </c>
      <c r="AG3">
        <v>12.7780848</v>
      </c>
      <c r="AH3">
        <v>0</v>
      </c>
      <c r="AI3">
        <v>0</v>
      </c>
      <c r="AJ3">
        <v>0</v>
      </c>
      <c r="AK3">
        <v>15.922791270000001</v>
      </c>
      <c r="AL3">
        <v>0</v>
      </c>
      <c r="AM3">
        <v>0</v>
      </c>
      <c r="AN3">
        <v>0.59287341900000012</v>
      </c>
      <c r="AO3">
        <v>2.1467409599999998</v>
      </c>
      <c r="AP3">
        <v>3.5370971999999998</v>
      </c>
      <c r="AQ3">
        <v>0</v>
      </c>
      <c r="AR3">
        <v>5.0806079999999998</v>
      </c>
      <c r="AS3">
        <v>7.5525446880000002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8.4607878653456687</v>
      </c>
      <c r="BB3">
        <f>SUM(B3:AZ3)-BA3</f>
        <v>217.76330761898538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14.107902121781194</v>
      </c>
      <c r="N4">
        <v>36.243620856650878</v>
      </c>
      <c r="O4">
        <v>0</v>
      </c>
      <c r="P4">
        <v>38.531076433121029</v>
      </c>
      <c r="Q4">
        <v>0</v>
      </c>
      <c r="R4">
        <v>7.5189940658994996E-4</v>
      </c>
      <c r="S4">
        <v>0</v>
      </c>
      <c r="T4">
        <v>0</v>
      </c>
      <c r="U4">
        <v>16.912313432835823</v>
      </c>
      <c r="V4">
        <v>2.0030874779202277</v>
      </c>
      <c r="W4">
        <v>14.237497466427934</v>
      </c>
      <c r="X4">
        <v>45.001003019187358</v>
      </c>
      <c r="Y4">
        <v>0</v>
      </c>
      <c r="Z4">
        <v>2.01070584</v>
      </c>
      <c r="AA4">
        <v>0</v>
      </c>
      <c r="AB4">
        <v>0</v>
      </c>
      <c r="AC4">
        <v>0</v>
      </c>
      <c r="AD4">
        <v>2.5128600000000003</v>
      </c>
      <c r="AE4">
        <v>4.3300113999999992</v>
      </c>
      <c r="AF4">
        <v>2.7225251999999998</v>
      </c>
      <c r="AG4">
        <v>12.7780848</v>
      </c>
      <c r="AH4">
        <v>0</v>
      </c>
      <c r="AI4">
        <v>0</v>
      </c>
      <c r="AJ4">
        <v>0</v>
      </c>
      <c r="AK4">
        <v>15.922791270000001</v>
      </c>
      <c r="AL4">
        <v>0</v>
      </c>
      <c r="AM4">
        <v>0</v>
      </c>
      <c r="AN4">
        <v>0.59287341900000012</v>
      </c>
      <c r="AO4">
        <v>2.1467409599999998</v>
      </c>
      <c r="AP4">
        <v>3.5370971999999998</v>
      </c>
      <c r="AQ4">
        <v>0</v>
      </c>
      <c r="AR4">
        <v>5.0806079999999998</v>
      </c>
      <c r="AS4">
        <v>7.5525446880000002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8.4607878653456687</v>
      </c>
      <c r="BB4">
        <f t="shared" ref="BB4:BB67" si="0">SUM(B4:AZ4)-BA4</f>
        <v>217.76330761898538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14.107902121781194</v>
      </c>
      <c r="N5">
        <v>36.243620856650878</v>
      </c>
      <c r="O5">
        <v>0</v>
      </c>
      <c r="P5">
        <v>38.531076433121029</v>
      </c>
      <c r="Q5">
        <v>0</v>
      </c>
      <c r="R5">
        <v>7.5189940658994996E-4</v>
      </c>
      <c r="S5">
        <v>0</v>
      </c>
      <c r="T5">
        <v>0</v>
      </c>
      <c r="U5">
        <v>16.912313432835823</v>
      </c>
      <c r="V5">
        <v>2.0030874779202277</v>
      </c>
      <c r="W5">
        <v>14.237497466427934</v>
      </c>
      <c r="X5">
        <v>45.001003019187358</v>
      </c>
      <c r="Y5">
        <v>0</v>
      </c>
      <c r="Z5">
        <v>2.01070584</v>
      </c>
      <c r="AA5">
        <v>0</v>
      </c>
      <c r="AB5">
        <v>0</v>
      </c>
      <c r="AC5">
        <v>0</v>
      </c>
      <c r="AD5">
        <v>2.5128600000000003</v>
      </c>
      <c r="AE5">
        <v>4.3300113999999992</v>
      </c>
      <c r="AF5">
        <v>2.7225251999999998</v>
      </c>
      <c r="AG5">
        <v>12.7780848</v>
      </c>
      <c r="AH5">
        <v>0</v>
      </c>
      <c r="AI5">
        <v>0</v>
      </c>
      <c r="AJ5">
        <v>0</v>
      </c>
      <c r="AK5">
        <v>15.922791270000001</v>
      </c>
      <c r="AL5">
        <v>0</v>
      </c>
      <c r="AM5">
        <v>0</v>
      </c>
      <c r="AN5">
        <v>0.59287341900000012</v>
      </c>
      <c r="AO5">
        <v>2.1467409599999998</v>
      </c>
      <c r="AP5">
        <v>3.5370971999999998</v>
      </c>
      <c r="AQ5">
        <v>0</v>
      </c>
      <c r="AR5">
        <v>3.3870719999999994</v>
      </c>
      <c r="AS5">
        <v>7.5525446880000002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8.397449618945668</v>
      </c>
      <c r="BB5">
        <f t="shared" si="0"/>
        <v>216.13310986538536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14.107902121781194</v>
      </c>
      <c r="N6">
        <v>36.243620856650878</v>
      </c>
      <c r="O6">
        <v>0</v>
      </c>
      <c r="P6">
        <v>38.531076433121029</v>
      </c>
      <c r="Q6">
        <v>0</v>
      </c>
      <c r="R6">
        <v>0</v>
      </c>
      <c r="S6">
        <v>0.24924336416184967</v>
      </c>
      <c r="T6">
        <v>0</v>
      </c>
      <c r="U6">
        <v>16.912313432835823</v>
      </c>
      <c r="V6">
        <v>2.0030874779202277</v>
      </c>
      <c r="W6">
        <v>4.9961219955282274</v>
      </c>
      <c r="X6">
        <v>45.001003019187358</v>
      </c>
      <c r="Y6">
        <v>0</v>
      </c>
      <c r="Z6">
        <v>2.01070584</v>
      </c>
      <c r="AA6">
        <v>0</v>
      </c>
      <c r="AB6">
        <v>0</v>
      </c>
      <c r="AC6">
        <v>0</v>
      </c>
      <c r="AD6">
        <v>2.5128600000000003</v>
      </c>
      <c r="AE6">
        <v>4.3300113999999992</v>
      </c>
      <c r="AF6">
        <v>2.7225251999999998</v>
      </c>
      <c r="AG6">
        <v>12.7780848</v>
      </c>
      <c r="AH6">
        <v>0</v>
      </c>
      <c r="AI6">
        <v>0</v>
      </c>
      <c r="AJ6">
        <v>0</v>
      </c>
      <c r="AK6">
        <v>15.922791270000001</v>
      </c>
      <c r="AL6">
        <v>0</v>
      </c>
      <c r="AM6">
        <v>0</v>
      </c>
      <c r="AN6">
        <v>0.59287341900000012</v>
      </c>
      <c r="AO6">
        <v>2.1467409599999998</v>
      </c>
      <c r="AP6">
        <v>3.5370971999999998</v>
      </c>
      <c r="AQ6">
        <v>0</v>
      </c>
      <c r="AR6">
        <v>3.3870719999999994</v>
      </c>
      <c r="AS6">
        <v>7.5525446880000002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8.0611155834383332</v>
      </c>
      <c r="BB6">
        <f t="shared" si="0"/>
        <v>207.47655989474828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14.107902121781194</v>
      </c>
      <c r="N7">
        <v>36.243620856650878</v>
      </c>
      <c r="O7">
        <v>0</v>
      </c>
      <c r="P7">
        <v>38.531076433121029</v>
      </c>
      <c r="Q7">
        <v>0</v>
      </c>
      <c r="R7">
        <v>0</v>
      </c>
      <c r="S7">
        <v>0.24924336416184967</v>
      </c>
      <c r="T7">
        <v>0</v>
      </c>
      <c r="U7">
        <v>17.254792420772695</v>
      </c>
      <c r="V7">
        <v>2.0030874779202277</v>
      </c>
      <c r="W7">
        <v>4.9961219955282274</v>
      </c>
      <c r="X7">
        <v>45.001003019187358</v>
      </c>
      <c r="Y7">
        <v>0</v>
      </c>
      <c r="Z7">
        <v>2.01070584</v>
      </c>
      <c r="AA7">
        <v>0</v>
      </c>
      <c r="AB7">
        <v>0</v>
      </c>
      <c r="AC7">
        <v>0</v>
      </c>
      <c r="AD7">
        <v>2.5128600000000003</v>
      </c>
      <c r="AE7">
        <v>4.3300113999999992</v>
      </c>
      <c r="AF7">
        <v>2.7225251999999998</v>
      </c>
      <c r="AG7">
        <v>12.7780848</v>
      </c>
      <c r="AH7">
        <v>0</v>
      </c>
      <c r="AI7">
        <v>0</v>
      </c>
      <c r="AJ7">
        <v>0</v>
      </c>
      <c r="AK7">
        <v>15.922791270000001</v>
      </c>
      <c r="AL7">
        <v>0</v>
      </c>
      <c r="AM7">
        <v>0</v>
      </c>
      <c r="AN7">
        <v>0.59287341900000012</v>
      </c>
      <c r="AO7">
        <v>2.1467409599999998</v>
      </c>
      <c r="AP7">
        <v>3.5370971999999998</v>
      </c>
      <c r="AQ7">
        <v>0</v>
      </c>
      <c r="AR7">
        <v>12.193459200000001</v>
      </c>
      <c r="AS7">
        <v>7.5525446880000002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8.4032833015871731</v>
      </c>
      <c r="BB7">
        <f t="shared" si="0"/>
        <v>216.28325836453627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14.107902121781194</v>
      </c>
      <c r="N8">
        <v>36.243620856650878</v>
      </c>
      <c r="O8">
        <v>0</v>
      </c>
      <c r="P8">
        <v>38.531076433121029</v>
      </c>
      <c r="Q8">
        <v>0</v>
      </c>
      <c r="R8">
        <v>0</v>
      </c>
      <c r="S8">
        <v>0.24924336416184967</v>
      </c>
      <c r="T8">
        <v>0</v>
      </c>
      <c r="U8">
        <v>17.545754796750156</v>
      </c>
      <c r="V8">
        <v>2.0030874779202277</v>
      </c>
      <c r="W8">
        <v>4.9961219955282274</v>
      </c>
      <c r="X8">
        <v>45.001003019187358</v>
      </c>
      <c r="Y8">
        <v>0</v>
      </c>
      <c r="Z8">
        <v>2.01070584</v>
      </c>
      <c r="AA8">
        <v>0</v>
      </c>
      <c r="AB8">
        <v>0</v>
      </c>
      <c r="AC8">
        <v>0</v>
      </c>
      <c r="AD8">
        <v>2.5128600000000003</v>
      </c>
      <c r="AE8">
        <v>4.3300113999999992</v>
      </c>
      <c r="AF8">
        <v>2.7225251999999998</v>
      </c>
      <c r="AG8">
        <v>12.7780848</v>
      </c>
      <c r="AH8">
        <v>0</v>
      </c>
      <c r="AI8">
        <v>0</v>
      </c>
      <c r="AJ8">
        <v>0</v>
      </c>
      <c r="AK8">
        <v>15.922791270000001</v>
      </c>
      <c r="AL8">
        <v>0</v>
      </c>
      <c r="AM8">
        <v>0</v>
      </c>
      <c r="AN8">
        <v>0.59287341900000012</v>
      </c>
      <c r="AO8">
        <v>2.1467409599999998</v>
      </c>
      <c r="AP8">
        <v>3.5370971999999998</v>
      </c>
      <c r="AQ8">
        <v>0</v>
      </c>
      <c r="AR8">
        <v>12.193459200000001</v>
      </c>
      <c r="AS8">
        <v>7.5525446880000002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8.4141652944487291</v>
      </c>
      <c r="BB8">
        <f t="shared" si="0"/>
        <v>216.56333874765218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14.107902121781194</v>
      </c>
      <c r="N9">
        <v>36.243620856650878</v>
      </c>
      <c r="O9">
        <v>0</v>
      </c>
      <c r="P9">
        <v>38.531076433121029</v>
      </c>
      <c r="Q9">
        <v>0</v>
      </c>
      <c r="R9">
        <v>0</v>
      </c>
      <c r="S9">
        <v>0.24924336416184967</v>
      </c>
      <c r="T9">
        <v>0</v>
      </c>
      <c r="U9">
        <v>17.951824046131613</v>
      </c>
      <c r="V9">
        <v>2.0030874779202277</v>
      </c>
      <c r="W9">
        <v>4.9961219955282274</v>
      </c>
      <c r="X9">
        <v>45.001003019187358</v>
      </c>
      <c r="Y9">
        <v>0</v>
      </c>
      <c r="Z9">
        <v>0</v>
      </c>
      <c r="AA9">
        <v>0</v>
      </c>
      <c r="AB9">
        <v>0</v>
      </c>
      <c r="AC9">
        <v>0</v>
      </c>
      <c r="AD9">
        <v>2.5128600000000003</v>
      </c>
      <c r="AE9">
        <v>4.3300113999999992</v>
      </c>
      <c r="AF9">
        <v>2.7225251999999998</v>
      </c>
      <c r="AG9">
        <v>12.7780848</v>
      </c>
      <c r="AH9">
        <v>0</v>
      </c>
      <c r="AI9">
        <v>0</v>
      </c>
      <c r="AJ9">
        <v>0</v>
      </c>
      <c r="AK9">
        <v>15.922791270000001</v>
      </c>
      <c r="AL9">
        <v>0</v>
      </c>
      <c r="AM9">
        <v>0</v>
      </c>
      <c r="AN9">
        <v>0.59287341900000012</v>
      </c>
      <c r="AO9">
        <v>2.1467409599999998</v>
      </c>
      <c r="AP9">
        <v>1.9650540000000003</v>
      </c>
      <c r="AQ9">
        <v>0</v>
      </c>
      <c r="AR9">
        <v>3.3870719999999994</v>
      </c>
      <c r="AS9">
        <v>7.5525446880000002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7.965998380375602</v>
      </c>
      <c r="BB9">
        <f t="shared" si="0"/>
        <v>205.02843867110678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14.107902121781194</v>
      </c>
      <c r="N10">
        <v>36.243620856650878</v>
      </c>
      <c r="O10">
        <v>0</v>
      </c>
      <c r="P10">
        <v>38.531076433121029</v>
      </c>
      <c r="Q10">
        <v>0</v>
      </c>
      <c r="R10">
        <v>0</v>
      </c>
      <c r="S10">
        <v>0.24924336416184967</v>
      </c>
      <c r="T10">
        <v>0</v>
      </c>
      <c r="U10">
        <v>17.951824046131613</v>
      </c>
      <c r="V10">
        <v>1.9965624856893531</v>
      </c>
      <c r="W10">
        <v>4.9985179634014667</v>
      </c>
      <c r="X10">
        <v>45.001900560268922</v>
      </c>
      <c r="Y10">
        <v>0</v>
      </c>
      <c r="Z10">
        <v>0</v>
      </c>
      <c r="AA10">
        <v>0</v>
      </c>
      <c r="AB10">
        <v>0</v>
      </c>
      <c r="AC10">
        <v>0</v>
      </c>
      <c r="AD10">
        <v>2.5128600000000003</v>
      </c>
      <c r="AE10">
        <v>0</v>
      </c>
      <c r="AF10">
        <v>2.7225251999999998</v>
      </c>
      <c r="AG10">
        <v>12.7780848</v>
      </c>
      <c r="AH10">
        <v>0</v>
      </c>
      <c r="AI10">
        <v>0</v>
      </c>
      <c r="AJ10">
        <v>0</v>
      </c>
      <c r="AK10">
        <v>15.922791270000001</v>
      </c>
      <c r="AL10">
        <v>0</v>
      </c>
      <c r="AM10">
        <v>0</v>
      </c>
      <c r="AN10">
        <v>0.59287341900000012</v>
      </c>
      <c r="AO10">
        <v>2.1467409599999998</v>
      </c>
      <c r="AP10">
        <v>1.9650540000000003</v>
      </c>
      <c r="AQ10">
        <v>0</v>
      </c>
      <c r="AR10">
        <v>3.3870719999999994</v>
      </c>
      <c r="AS10">
        <v>7.5525446880000002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7.8039352281794354</v>
      </c>
      <c r="BB10">
        <f t="shared" si="0"/>
        <v>200.85725894002687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14.107902121781194</v>
      </c>
      <c r="N11">
        <v>36.243620856650878</v>
      </c>
      <c r="O11">
        <v>0</v>
      </c>
      <c r="P11">
        <v>38.531076433121029</v>
      </c>
      <c r="Q11">
        <v>0</v>
      </c>
      <c r="R11">
        <v>2.8663469400000001</v>
      </c>
      <c r="S11">
        <v>3.5851879795069022</v>
      </c>
      <c r="T11">
        <v>0</v>
      </c>
      <c r="U11">
        <v>17.951824046131613</v>
      </c>
      <c r="V11">
        <v>2</v>
      </c>
      <c r="W11">
        <v>4.9985179634014667</v>
      </c>
      <c r="X11">
        <v>45.001900560268922</v>
      </c>
      <c r="Y11">
        <v>0</v>
      </c>
      <c r="Z11">
        <v>0</v>
      </c>
      <c r="AA11">
        <v>0</v>
      </c>
      <c r="AB11">
        <v>0</v>
      </c>
      <c r="AC11">
        <v>0</v>
      </c>
      <c r="AD11">
        <v>2.5128600000000003</v>
      </c>
      <c r="AE11">
        <v>0</v>
      </c>
      <c r="AF11">
        <v>2.7225251999999998</v>
      </c>
      <c r="AG11">
        <v>12.7780848</v>
      </c>
      <c r="AH11">
        <v>0</v>
      </c>
      <c r="AI11">
        <v>0</v>
      </c>
      <c r="AJ11">
        <v>0</v>
      </c>
      <c r="AK11">
        <v>15.922791270000001</v>
      </c>
      <c r="AL11">
        <v>0</v>
      </c>
      <c r="AM11">
        <v>0</v>
      </c>
      <c r="AN11">
        <v>0.59287341900000012</v>
      </c>
      <c r="AO11">
        <v>2.1467409599999998</v>
      </c>
      <c r="AP11">
        <v>1.9650540000000003</v>
      </c>
      <c r="AQ11">
        <v>0</v>
      </c>
      <c r="AR11">
        <v>5.0806079999999998</v>
      </c>
      <c r="AS11">
        <v>4.9524883199999996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8.0021254784349694</v>
      </c>
      <c r="BB11">
        <f t="shared" si="0"/>
        <v>205.958277391427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14.107902121781194</v>
      </c>
      <c r="N12">
        <v>36.243620856650878</v>
      </c>
      <c r="O12">
        <v>0</v>
      </c>
      <c r="P12">
        <v>38.531076433121029</v>
      </c>
      <c r="Q12">
        <v>0</v>
      </c>
      <c r="R12">
        <v>2.8663469400000001</v>
      </c>
      <c r="S12">
        <v>3.5851879795069022</v>
      </c>
      <c r="T12">
        <v>0</v>
      </c>
      <c r="U12">
        <v>17.951824046131613</v>
      </c>
      <c r="V12">
        <v>2</v>
      </c>
      <c r="W12">
        <v>4.9985179634014667</v>
      </c>
      <c r="X12">
        <v>45.001900560268922</v>
      </c>
      <c r="Y12">
        <v>0</v>
      </c>
      <c r="Z12">
        <v>0</v>
      </c>
      <c r="AA12">
        <v>0</v>
      </c>
      <c r="AB12">
        <v>0</v>
      </c>
      <c r="AC12">
        <v>0</v>
      </c>
      <c r="AD12">
        <v>2.5128600000000003</v>
      </c>
      <c r="AE12">
        <v>0</v>
      </c>
      <c r="AF12">
        <v>2.7225251999999998</v>
      </c>
      <c r="AG12">
        <v>12.7780848</v>
      </c>
      <c r="AH12">
        <v>0</v>
      </c>
      <c r="AI12">
        <v>0</v>
      </c>
      <c r="AJ12">
        <v>0</v>
      </c>
      <c r="AK12">
        <v>15.922791270000001</v>
      </c>
      <c r="AL12">
        <v>0</v>
      </c>
      <c r="AM12">
        <v>0</v>
      </c>
      <c r="AN12">
        <v>0.59287341900000012</v>
      </c>
      <c r="AO12">
        <v>2.1467409599999998</v>
      </c>
      <c r="AP12">
        <v>1.9650540000000003</v>
      </c>
      <c r="AQ12">
        <v>0</v>
      </c>
      <c r="AR12">
        <v>5.0806079999999998</v>
      </c>
      <c r="AS12">
        <v>4.9524883199999996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8.0021254784349694</v>
      </c>
      <c r="BB12">
        <f t="shared" si="0"/>
        <v>205.958277391427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14.107902121781194</v>
      </c>
      <c r="N13">
        <v>36.243620856650878</v>
      </c>
      <c r="O13">
        <v>0</v>
      </c>
      <c r="P13">
        <v>38.531076433121029</v>
      </c>
      <c r="Q13">
        <v>0</v>
      </c>
      <c r="R13">
        <v>2.8663469400000001</v>
      </c>
      <c r="S13">
        <v>3.5851879795069022</v>
      </c>
      <c r="T13">
        <v>0</v>
      </c>
      <c r="U13">
        <v>18.984032931643437</v>
      </c>
      <c r="V13">
        <v>2</v>
      </c>
      <c r="W13">
        <v>4.9969220724310448</v>
      </c>
      <c r="X13">
        <v>45.001513613101338</v>
      </c>
      <c r="Y13">
        <v>0</v>
      </c>
      <c r="Z13">
        <v>0</v>
      </c>
      <c r="AA13">
        <v>0</v>
      </c>
      <c r="AB13">
        <v>0</v>
      </c>
      <c r="AC13">
        <v>0</v>
      </c>
      <c r="AD13">
        <v>2.5128600000000003</v>
      </c>
      <c r="AE13">
        <v>0</v>
      </c>
      <c r="AF13">
        <v>2.7225251999999998</v>
      </c>
      <c r="AG13">
        <v>12.7780848</v>
      </c>
      <c r="AH13">
        <v>0</v>
      </c>
      <c r="AI13">
        <v>0</v>
      </c>
      <c r="AJ13">
        <v>0</v>
      </c>
      <c r="AK13">
        <v>15.922791270000001</v>
      </c>
      <c r="AL13">
        <v>0</v>
      </c>
      <c r="AM13">
        <v>0</v>
      </c>
      <c r="AN13">
        <v>0.59287341900000012</v>
      </c>
      <c r="AO13">
        <v>2.1467409599999998</v>
      </c>
      <c r="AP13">
        <v>1.9650540000000003</v>
      </c>
      <c r="AQ13">
        <v>0</v>
      </c>
      <c r="AR13">
        <v>3.3870719999999994</v>
      </c>
      <c r="AS13">
        <v>4.9524883199999996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7.9773329109674993</v>
      </c>
      <c r="BB13">
        <f t="shared" si="0"/>
        <v>205.31976000626827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14.107902121781194</v>
      </c>
      <c r="N14">
        <v>36.243620856650878</v>
      </c>
      <c r="O14">
        <v>0</v>
      </c>
      <c r="P14">
        <v>38.531076433121029</v>
      </c>
      <c r="Q14">
        <v>0</v>
      </c>
      <c r="R14">
        <v>2.8663469400000001</v>
      </c>
      <c r="S14">
        <v>3.5851879795069022</v>
      </c>
      <c r="T14">
        <v>0</v>
      </c>
      <c r="U14">
        <v>19.669255142322882</v>
      </c>
      <c r="V14">
        <v>2</v>
      </c>
      <c r="W14">
        <v>4.9969220724310448</v>
      </c>
      <c r="X14">
        <v>45.001513613101338</v>
      </c>
      <c r="Y14">
        <v>0</v>
      </c>
      <c r="Z14">
        <v>0</v>
      </c>
      <c r="AA14">
        <v>0</v>
      </c>
      <c r="AB14">
        <v>0</v>
      </c>
      <c r="AC14">
        <v>0</v>
      </c>
      <c r="AD14">
        <v>2.5128600000000003</v>
      </c>
      <c r="AE14">
        <v>0</v>
      </c>
      <c r="AF14">
        <v>2.7225251999999998</v>
      </c>
      <c r="AG14">
        <v>12.7780848</v>
      </c>
      <c r="AH14">
        <v>0</v>
      </c>
      <c r="AI14">
        <v>0</v>
      </c>
      <c r="AJ14">
        <v>0</v>
      </c>
      <c r="AK14">
        <v>15.922791270000001</v>
      </c>
      <c r="AL14">
        <v>0</v>
      </c>
      <c r="AM14">
        <v>0</v>
      </c>
      <c r="AN14">
        <v>0.59287341900000012</v>
      </c>
      <c r="AO14">
        <v>2.1467409599999998</v>
      </c>
      <c r="AP14">
        <v>1.9650540000000003</v>
      </c>
      <c r="AQ14">
        <v>0</v>
      </c>
      <c r="AR14">
        <v>3.3870719999999994</v>
      </c>
      <c r="AS14">
        <v>4.9524883199999996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8.0029602216469105</v>
      </c>
      <c r="BB14">
        <f t="shared" si="0"/>
        <v>205.97935490626833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14.107902121781194</v>
      </c>
      <c r="N15">
        <v>36.243620856650878</v>
      </c>
      <c r="O15">
        <v>0</v>
      </c>
      <c r="P15">
        <v>38.531076433121029</v>
      </c>
      <c r="Q15">
        <v>0</v>
      </c>
      <c r="R15">
        <v>2.8663469400000001</v>
      </c>
      <c r="S15">
        <v>3.5851879795069022</v>
      </c>
      <c r="T15">
        <v>0</v>
      </c>
      <c r="U15">
        <v>20.090856444754717</v>
      </c>
      <c r="V15">
        <v>2</v>
      </c>
      <c r="W15">
        <v>4.9969220724310448</v>
      </c>
      <c r="X15">
        <v>45.001513613101338</v>
      </c>
      <c r="Y15">
        <v>0</v>
      </c>
      <c r="Z15">
        <v>0</v>
      </c>
      <c r="AA15">
        <v>0</v>
      </c>
      <c r="AB15">
        <v>0</v>
      </c>
      <c r="AC15">
        <v>0</v>
      </c>
      <c r="AD15">
        <v>2.5128600000000003</v>
      </c>
      <c r="AE15">
        <v>0</v>
      </c>
      <c r="AF15">
        <v>2.7225251999999998</v>
      </c>
      <c r="AG15">
        <v>12.7780848</v>
      </c>
      <c r="AH15">
        <v>0</v>
      </c>
      <c r="AI15">
        <v>0</v>
      </c>
      <c r="AJ15">
        <v>0</v>
      </c>
      <c r="AK15">
        <v>15.922791270000001</v>
      </c>
      <c r="AL15">
        <v>0</v>
      </c>
      <c r="AM15">
        <v>0</v>
      </c>
      <c r="AN15">
        <v>0.59287341900000012</v>
      </c>
      <c r="AO15">
        <v>2.1467409599999998</v>
      </c>
      <c r="AP15">
        <v>1.9650540000000003</v>
      </c>
      <c r="AQ15">
        <v>0</v>
      </c>
      <c r="AR15">
        <v>12.193459200000001</v>
      </c>
      <c r="AS15">
        <v>4.9524883199999996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8.3480871143578668</v>
      </c>
      <c r="BB15">
        <f t="shared" si="0"/>
        <v>214.86221651598922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14.107902121781194</v>
      </c>
      <c r="N16">
        <v>36.243620856650878</v>
      </c>
      <c r="O16">
        <v>0</v>
      </c>
      <c r="P16">
        <v>38.531076433121029</v>
      </c>
      <c r="Q16">
        <v>0</v>
      </c>
      <c r="R16">
        <v>2.8663469400000001</v>
      </c>
      <c r="S16">
        <v>3.5851879795069022</v>
      </c>
      <c r="T16">
        <v>0</v>
      </c>
      <c r="U16">
        <v>20.433972859148341</v>
      </c>
      <c r="V16">
        <v>2</v>
      </c>
      <c r="W16">
        <v>4.9969220724310448</v>
      </c>
      <c r="X16">
        <v>45.001513613101338</v>
      </c>
      <c r="Y16">
        <v>0</v>
      </c>
      <c r="Z16">
        <v>0</v>
      </c>
      <c r="AA16">
        <v>0</v>
      </c>
      <c r="AB16">
        <v>0</v>
      </c>
      <c r="AC16">
        <v>0</v>
      </c>
      <c r="AD16">
        <v>2.5128600000000003</v>
      </c>
      <c r="AE16">
        <v>0</v>
      </c>
      <c r="AF16">
        <v>2.7225251999999998</v>
      </c>
      <c r="AG16">
        <v>12.7780848</v>
      </c>
      <c r="AH16">
        <v>0</v>
      </c>
      <c r="AI16">
        <v>0</v>
      </c>
      <c r="AJ16">
        <v>0</v>
      </c>
      <c r="AK16">
        <v>15.922791270000001</v>
      </c>
      <c r="AL16">
        <v>0</v>
      </c>
      <c r="AM16">
        <v>0</v>
      </c>
      <c r="AN16">
        <v>0.59287341900000012</v>
      </c>
      <c r="AO16">
        <v>2.1467409599999998</v>
      </c>
      <c r="AP16">
        <v>1.9650540000000003</v>
      </c>
      <c r="AQ16">
        <v>0</v>
      </c>
      <c r="AR16">
        <v>12.193459200000001</v>
      </c>
      <c r="AS16">
        <v>4.9524883199999996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8.3609196682561873</v>
      </c>
      <c r="BB16">
        <f t="shared" si="0"/>
        <v>215.19250037648453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14.107902121781194</v>
      </c>
      <c r="N17">
        <v>36.243620856650878</v>
      </c>
      <c r="O17">
        <v>0</v>
      </c>
      <c r="P17">
        <v>38.531076433121029</v>
      </c>
      <c r="Q17">
        <v>0</v>
      </c>
      <c r="R17">
        <v>2.8663469400000001</v>
      </c>
      <c r="S17">
        <v>3.5851879795069022</v>
      </c>
      <c r="T17">
        <v>0</v>
      </c>
      <c r="U17">
        <v>20.776451820719704</v>
      </c>
      <c r="V17">
        <v>2</v>
      </c>
      <c r="W17">
        <v>4.9969220724310448</v>
      </c>
      <c r="X17">
        <v>45.001513613101338</v>
      </c>
      <c r="Y17">
        <v>0</v>
      </c>
      <c r="Z17">
        <v>0</v>
      </c>
      <c r="AA17">
        <v>0</v>
      </c>
      <c r="AB17">
        <v>0</v>
      </c>
      <c r="AC17">
        <v>0</v>
      </c>
      <c r="AD17">
        <v>2.5128600000000003</v>
      </c>
      <c r="AE17">
        <v>0</v>
      </c>
      <c r="AF17">
        <v>2.7225251999999998</v>
      </c>
      <c r="AG17">
        <v>12.7780848</v>
      </c>
      <c r="AH17">
        <v>0</v>
      </c>
      <c r="AI17">
        <v>0</v>
      </c>
      <c r="AJ17">
        <v>0</v>
      </c>
      <c r="AK17">
        <v>15.922791270000001</v>
      </c>
      <c r="AL17">
        <v>0</v>
      </c>
      <c r="AM17">
        <v>0</v>
      </c>
      <c r="AN17">
        <v>0.59287341900000012</v>
      </c>
      <c r="AO17">
        <v>2.1467409599999998</v>
      </c>
      <c r="AP17">
        <v>1.9650540000000003</v>
      </c>
      <c r="AQ17">
        <v>0</v>
      </c>
      <c r="AR17">
        <v>3.3870719999999994</v>
      </c>
      <c r="AS17">
        <v>7.5525446880000002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8.1416114782189588</v>
      </c>
      <c r="BB17">
        <f t="shared" si="0"/>
        <v>209.54795669609311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14.107902121781194</v>
      </c>
      <c r="N18">
        <v>36.243620856650878</v>
      </c>
      <c r="O18">
        <v>0</v>
      </c>
      <c r="P18">
        <v>38.531076433121029</v>
      </c>
      <c r="Q18">
        <v>0</v>
      </c>
      <c r="R18">
        <v>2.8663469400000001</v>
      </c>
      <c r="S18">
        <v>3.5851879795069022</v>
      </c>
      <c r="T18">
        <v>0</v>
      </c>
      <c r="U18">
        <v>21.119568169473109</v>
      </c>
      <c r="V18">
        <v>2</v>
      </c>
      <c r="W18">
        <v>4.9969220724310448</v>
      </c>
      <c r="X18">
        <v>45.001513613101338</v>
      </c>
      <c r="Y18">
        <v>0</v>
      </c>
      <c r="Z18">
        <v>0</v>
      </c>
      <c r="AA18">
        <v>0</v>
      </c>
      <c r="AB18">
        <v>0</v>
      </c>
      <c r="AC18">
        <v>0</v>
      </c>
      <c r="AD18">
        <v>2.5128600000000003</v>
      </c>
      <c r="AE18">
        <v>0</v>
      </c>
      <c r="AF18">
        <v>2.7225251999999998</v>
      </c>
      <c r="AG18">
        <v>12.7780848</v>
      </c>
      <c r="AH18">
        <v>0</v>
      </c>
      <c r="AI18">
        <v>0</v>
      </c>
      <c r="AJ18">
        <v>0</v>
      </c>
      <c r="AK18">
        <v>15.922791270000001</v>
      </c>
      <c r="AL18">
        <v>0</v>
      </c>
      <c r="AM18">
        <v>0</v>
      </c>
      <c r="AN18">
        <v>0.59287341900000012</v>
      </c>
      <c r="AO18">
        <v>2.1467409599999998</v>
      </c>
      <c r="AP18">
        <v>1.9650540000000003</v>
      </c>
      <c r="AQ18">
        <v>0</v>
      </c>
      <c r="AR18">
        <v>3.3870719999999994</v>
      </c>
      <c r="AS18">
        <v>7.5525446880000002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8.1544440296623257</v>
      </c>
      <c r="BB18">
        <f t="shared" si="0"/>
        <v>209.87824049340315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14.107902121781194</v>
      </c>
      <c r="N19">
        <v>36.243620856650878</v>
      </c>
      <c r="O19">
        <v>0</v>
      </c>
      <c r="P19">
        <v>38.531076433121029</v>
      </c>
      <c r="Q19">
        <v>0</v>
      </c>
      <c r="R19">
        <v>2.8663469400000001</v>
      </c>
      <c r="S19">
        <v>3.5851879795069022</v>
      </c>
      <c r="T19">
        <v>0</v>
      </c>
      <c r="U19">
        <v>21.413712941616101</v>
      </c>
      <c r="V19">
        <v>2</v>
      </c>
      <c r="W19">
        <v>4.9969220724310448</v>
      </c>
      <c r="X19">
        <v>45.001513613101338</v>
      </c>
      <c r="Y19">
        <v>0</v>
      </c>
      <c r="Z19">
        <v>0</v>
      </c>
      <c r="AA19">
        <v>0</v>
      </c>
      <c r="AB19">
        <v>0</v>
      </c>
      <c r="AC19">
        <v>0</v>
      </c>
      <c r="AD19">
        <v>2.5128600000000003</v>
      </c>
      <c r="AE19">
        <v>0</v>
      </c>
      <c r="AF19">
        <v>2.7225251999999998</v>
      </c>
      <c r="AG19">
        <v>12.7780848</v>
      </c>
      <c r="AH19">
        <v>0</v>
      </c>
      <c r="AI19">
        <v>0</v>
      </c>
      <c r="AJ19">
        <v>0</v>
      </c>
      <c r="AK19">
        <v>15.922791270000001</v>
      </c>
      <c r="AL19">
        <v>0</v>
      </c>
      <c r="AM19">
        <v>0</v>
      </c>
      <c r="AN19">
        <v>0.59287341900000012</v>
      </c>
      <c r="AO19">
        <v>2.1467409599999998</v>
      </c>
      <c r="AP19">
        <v>1.9650540000000003</v>
      </c>
      <c r="AQ19">
        <v>0</v>
      </c>
      <c r="AR19">
        <v>3.3870719999999994</v>
      </c>
      <c r="AS19">
        <v>7.5525446880000002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8.1654450441404798</v>
      </c>
      <c r="BB19">
        <f t="shared" si="0"/>
        <v>210.161384251068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14.107902121781194</v>
      </c>
      <c r="N20">
        <v>36.243620856650878</v>
      </c>
      <c r="O20">
        <v>0</v>
      </c>
      <c r="P20">
        <v>38.531076433121029</v>
      </c>
      <c r="Q20">
        <v>0</v>
      </c>
      <c r="R20">
        <v>2.8663469400000001</v>
      </c>
      <c r="S20">
        <v>3.5851879795069022</v>
      </c>
      <c r="T20">
        <v>0</v>
      </c>
      <c r="U20">
        <v>21.413712941616101</v>
      </c>
      <c r="V20">
        <v>2</v>
      </c>
      <c r="W20">
        <v>4.9969220724310448</v>
      </c>
      <c r="X20">
        <v>45.001513613101338</v>
      </c>
      <c r="Y20">
        <v>0</v>
      </c>
      <c r="Z20">
        <v>0</v>
      </c>
      <c r="AA20">
        <v>0</v>
      </c>
      <c r="AB20">
        <v>0</v>
      </c>
      <c r="AC20">
        <v>0</v>
      </c>
      <c r="AD20">
        <v>2.5128600000000003</v>
      </c>
      <c r="AE20">
        <v>0</v>
      </c>
      <c r="AF20">
        <v>2.7225251999999998</v>
      </c>
      <c r="AG20">
        <v>12.7780848</v>
      </c>
      <c r="AH20">
        <v>0</v>
      </c>
      <c r="AI20">
        <v>0</v>
      </c>
      <c r="AJ20">
        <v>0</v>
      </c>
      <c r="AK20">
        <v>15.922791270000001</v>
      </c>
      <c r="AL20">
        <v>0</v>
      </c>
      <c r="AM20">
        <v>0</v>
      </c>
      <c r="AN20">
        <v>0.59287341900000012</v>
      </c>
      <c r="AO20">
        <v>2.1467409599999998</v>
      </c>
      <c r="AP20">
        <v>1.9650540000000003</v>
      </c>
      <c r="AQ20">
        <v>0</v>
      </c>
      <c r="AR20">
        <v>3.3870719999999994</v>
      </c>
      <c r="AS20">
        <v>7.5525446880000002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8.1654450441404798</v>
      </c>
      <c r="BB20">
        <f t="shared" si="0"/>
        <v>210.161384251068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14.107902121781194</v>
      </c>
      <c r="N21">
        <v>36.243620856650878</v>
      </c>
      <c r="O21">
        <v>0</v>
      </c>
      <c r="P21">
        <v>38.531076433121029</v>
      </c>
      <c r="Q21">
        <v>0</v>
      </c>
      <c r="R21">
        <v>2.8663469400000001</v>
      </c>
      <c r="S21">
        <v>3.5851879795069022</v>
      </c>
      <c r="T21">
        <v>0</v>
      </c>
      <c r="U21">
        <v>21.413712941616101</v>
      </c>
      <c r="V21">
        <v>2</v>
      </c>
      <c r="W21">
        <v>4.9961219955282274</v>
      </c>
      <c r="X21">
        <v>44.399072311168311</v>
      </c>
      <c r="Y21">
        <v>0</v>
      </c>
      <c r="Z21">
        <v>0</v>
      </c>
      <c r="AA21">
        <v>0</v>
      </c>
      <c r="AB21">
        <v>0</v>
      </c>
      <c r="AC21">
        <v>0</v>
      </c>
      <c r="AD21">
        <v>2.5128600000000003</v>
      </c>
      <c r="AE21">
        <v>0</v>
      </c>
      <c r="AF21">
        <v>2.7225251999999998</v>
      </c>
      <c r="AG21">
        <v>12.7780848</v>
      </c>
      <c r="AH21">
        <v>0</v>
      </c>
      <c r="AI21">
        <v>0</v>
      </c>
      <c r="AJ21">
        <v>0</v>
      </c>
      <c r="AK21">
        <v>15.922791270000001</v>
      </c>
      <c r="AL21">
        <v>0</v>
      </c>
      <c r="AM21">
        <v>0</v>
      </c>
      <c r="AN21">
        <v>0.59287341900000012</v>
      </c>
      <c r="AO21">
        <v>2.1467409599999998</v>
      </c>
      <c r="AP21">
        <v>1.9650540000000003</v>
      </c>
      <c r="AQ21">
        <v>0</v>
      </c>
      <c r="AR21">
        <v>5.0806079999999998</v>
      </c>
      <c r="AS21">
        <v>4.9524883199999996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8.1089647396965816</v>
      </c>
      <c r="BB21">
        <f t="shared" si="0"/>
        <v>208.70810280867605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14.107902121781194</v>
      </c>
      <c r="N22">
        <v>36.243620856650878</v>
      </c>
      <c r="O22">
        <v>0</v>
      </c>
      <c r="P22">
        <v>38.531076433121029</v>
      </c>
      <c r="Q22">
        <v>0</v>
      </c>
      <c r="R22">
        <v>2.8663469400000001</v>
      </c>
      <c r="S22">
        <v>3.5851879795069022</v>
      </c>
      <c r="T22">
        <v>0</v>
      </c>
      <c r="U22">
        <v>21.413712941616101</v>
      </c>
      <c r="V22">
        <v>2</v>
      </c>
      <c r="W22">
        <v>14.237497466427934</v>
      </c>
      <c r="X22">
        <v>45.001003019187358</v>
      </c>
      <c r="Y22">
        <v>0</v>
      </c>
      <c r="Z22">
        <v>0</v>
      </c>
      <c r="AA22">
        <v>0</v>
      </c>
      <c r="AB22">
        <v>0</v>
      </c>
      <c r="AC22">
        <v>0</v>
      </c>
      <c r="AD22">
        <v>2.5128600000000003</v>
      </c>
      <c r="AE22">
        <v>0</v>
      </c>
      <c r="AF22">
        <v>2.7225251999999998</v>
      </c>
      <c r="AG22">
        <v>12.7780848</v>
      </c>
      <c r="AH22">
        <v>2.9058350000000002</v>
      </c>
      <c r="AI22">
        <v>0</v>
      </c>
      <c r="AJ22">
        <v>0</v>
      </c>
      <c r="AK22">
        <v>15.922791270000001</v>
      </c>
      <c r="AL22">
        <v>0</v>
      </c>
      <c r="AM22">
        <v>0</v>
      </c>
      <c r="AN22">
        <v>0.59287341900000012</v>
      </c>
      <c r="AO22">
        <v>2.1467409599999998</v>
      </c>
      <c r="AP22">
        <v>1.9650540000000003</v>
      </c>
      <c r="AQ22">
        <v>0</v>
      </c>
      <c r="AR22">
        <v>5.0806079999999998</v>
      </c>
      <c r="AS22">
        <v>4.9524883199999996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8.5857827958230519</v>
      </c>
      <c r="BB22">
        <f t="shared" si="0"/>
        <v>220.98042593146829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14.107902121781194</v>
      </c>
      <c r="N23">
        <v>36.243620856650878</v>
      </c>
      <c r="O23">
        <v>0</v>
      </c>
      <c r="P23">
        <v>38.531076433121029</v>
      </c>
      <c r="Q23">
        <v>0</v>
      </c>
      <c r="R23">
        <v>0.98660161892901632</v>
      </c>
      <c r="S23">
        <v>2.8764610313174952</v>
      </c>
      <c r="T23">
        <v>0</v>
      </c>
      <c r="U23">
        <v>21.413712941616101</v>
      </c>
      <c r="V23">
        <v>1.9947510153563248</v>
      </c>
      <c r="W23">
        <v>14.237497466427934</v>
      </c>
      <c r="X23">
        <v>45.001003019187358</v>
      </c>
      <c r="Y23">
        <v>0</v>
      </c>
      <c r="Z23">
        <v>0</v>
      </c>
      <c r="AA23">
        <v>0</v>
      </c>
      <c r="AB23">
        <v>0</v>
      </c>
      <c r="AC23">
        <v>0</v>
      </c>
      <c r="AD23">
        <v>2.5128600000000003</v>
      </c>
      <c r="AE23">
        <v>0</v>
      </c>
      <c r="AF23">
        <v>2.7225251999999998</v>
      </c>
      <c r="AG23">
        <v>12.7780848</v>
      </c>
      <c r="AH23">
        <v>5.8116700000000003</v>
      </c>
      <c r="AI23">
        <v>0</v>
      </c>
      <c r="AJ23">
        <v>0</v>
      </c>
      <c r="AK23">
        <v>15.922791270000001</v>
      </c>
      <c r="AL23">
        <v>0</v>
      </c>
      <c r="AM23">
        <v>0</v>
      </c>
      <c r="AN23">
        <v>0.59287341900000012</v>
      </c>
      <c r="AO23">
        <v>2.1467409599999998</v>
      </c>
      <c r="AP23">
        <v>1.9650540000000003</v>
      </c>
      <c r="AQ23">
        <v>0</v>
      </c>
      <c r="AR23">
        <v>5.0806079999999998</v>
      </c>
      <c r="AS23">
        <v>4.9524883199999996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8.5974557368068947</v>
      </c>
      <c r="BB23">
        <f t="shared" si="0"/>
        <v>221.28086673658041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14.107902121781194</v>
      </c>
      <c r="N24">
        <v>36.243620856650878</v>
      </c>
      <c r="O24">
        <v>0</v>
      </c>
      <c r="P24">
        <v>38.531076433121029</v>
      </c>
      <c r="Q24">
        <v>0</v>
      </c>
      <c r="R24">
        <v>0.22081639249665383</v>
      </c>
      <c r="S24">
        <v>0.98669610068259372</v>
      </c>
      <c r="T24">
        <v>0</v>
      </c>
      <c r="U24">
        <v>21.413712941616101</v>
      </c>
      <c r="V24">
        <v>1.9947510153563248</v>
      </c>
      <c r="W24">
        <v>14.237497466427934</v>
      </c>
      <c r="X24">
        <v>45.001003019187358</v>
      </c>
      <c r="Y24">
        <v>0</v>
      </c>
      <c r="Z24">
        <v>0</v>
      </c>
      <c r="AA24">
        <v>0</v>
      </c>
      <c r="AB24">
        <v>0</v>
      </c>
      <c r="AC24">
        <v>0</v>
      </c>
      <c r="AD24">
        <v>2.5128600000000003</v>
      </c>
      <c r="AE24">
        <v>4.7236488000000003</v>
      </c>
      <c r="AF24">
        <v>2.7225251999999998</v>
      </c>
      <c r="AG24">
        <v>12.7780848</v>
      </c>
      <c r="AH24">
        <v>11.623340000000001</v>
      </c>
      <c r="AI24">
        <v>0</v>
      </c>
      <c r="AJ24">
        <v>0</v>
      </c>
      <c r="AK24">
        <v>15.922791270000001</v>
      </c>
      <c r="AL24">
        <v>0</v>
      </c>
      <c r="AM24">
        <v>0</v>
      </c>
      <c r="AN24">
        <v>0.59287341900000012</v>
      </c>
      <c r="AO24">
        <v>2.1467409599999998</v>
      </c>
      <c r="AP24">
        <v>1.9650540000000003</v>
      </c>
      <c r="AQ24">
        <v>4.7747570000000001</v>
      </c>
      <c r="AR24">
        <v>5.0806079999999998</v>
      </c>
      <c r="AS24">
        <v>4.9524883199999996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9.0707350318426254</v>
      </c>
      <c r="BB24">
        <f t="shared" si="0"/>
        <v>233.46211308447747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14.107902121781194</v>
      </c>
      <c r="N25">
        <v>36.243620856650878</v>
      </c>
      <c r="O25">
        <v>0</v>
      </c>
      <c r="P25">
        <v>38.531076433121029</v>
      </c>
      <c r="Q25">
        <v>0</v>
      </c>
      <c r="R25">
        <v>7.5189940658994996E-4</v>
      </c>
      <c r="S25">
        <v>0</v>
      </c>
      <c r="T25">
        <v>0</v>
      </c>
      <c r="U25">
        <v>21.413712941616101</v>
      </c>
      <c r="V25">
        <v>2.0030874779202277</v>
      </c>
      <c r="W25">
        <v>14.237497466427934</v>
      </c>
      <c r="X25">
        <v>45.001003019187358</v>
      </c>
      <c r="Y25">
        <v>0</v>
      </c>
      <c r="Z25">
        <v>2.01070584</v>
      </c>
      <c r="AA25">
        <v>0</v>
      </c>
      <c r="AB25">
        <v>0</v>
      </c>
      <c r="AC25">
        <v>2.9697708320000005</v>
      </c>
      <c r="AD25">
        <v>2.5128600000000003</v>
      </c>
      <c r="AE25">
        <v>9.4472976000000006</v>
      </c>
      <c r="AF25">
        <v>2.7225251999999998</v>
      </c>
      <c r="AG25">
        <v>12.7780848</v>
      </c>
      <c r="AH25">
        <v>20.340845000000002</v>
      </c>
      <c r="AI25">
        <v>0</v>
      </c>
      <c r="AJ25">
        <v>0</v>
      </c>
      <c r="AK25">
        <v>15.922791270000001</v>
      </c>
      <c r="AL25">
        <v>0</v>
      </c>
      <c r="AM25">
        <v>0</v>
      </c>
      <c r="AN25">
        <v>0.59287341900000012</v>
      </c>
      <c r="AO25">
        <v>1.8761433600000004</v>
      </c>
      <c r="AP25">
        <v>1.9650540000000003</v>
      </c>
      <c r="AQ25">
        <v>9.5495140000000003</v>
      </c>
      <c r="AR25">
        <v>5.0806079999999998</v>
      </c>
      <c r="AS25">
        <v>4.9524883199999996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9.8833385109740544</v>
      </c>
      <c r="BB25">
        <f t="shared" si="0"/>
        <v>254.37687534613724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14.107902121781194</v>
      </c>
      <c r="N26">
        <v>36.243620856650878</v>
      </c>
      <c r="O26">
        <v>0</v>
      </c>
      <c r="P26">
        <v>38.531076433121029</v>
      </c>
      <c r="Q26">
        <v>0</v>
      </c>
      <c r="R26">
        <v>6.5030659803921571</v>
      </c>
      <c r="S26">
        <v>8.0994094488188964</v>
      </c>
      <c r="T26">
        <v>0</v>
      </c>
      <c r="U26">
        <v>21.413712941616101</v>
      </c>
      <c r="V26">
        <v>5.5656662987979404</v>
      </c>
      <c r="W26">
        <v>14.237497466427934</v>
      </c>
      <c r="X26">
        <v>45.001003019187358</v>
      </c>
      <c r="Y26">
        <v>0</v>
      </c>
      <c r="Z26">
        <v>2.01070584</v>
      </c>
      <c r="AA26">
        <v>0</v>
      </c>
      <c r="AB26">
        <v>4.0076610000000006</v>
      </c>
      <c r="AC26">
        <v>2.9697708320000005</v>
      </c>
      <c r="AD26">
        <v>2.5128600000000003</v>
      </c>
      <c r="AE26">
        <v>12.63576054</v>
      </c>
      <c r="AF26">
        <v>2.7225251999999998</v>
      </c>
      <c r="AG26">
        <v>12.7780848</v>
      </c>
      <c r="AH26">
        <v>26.152515000000001</v>
      </c>
      <c r="AI26">
        <v>0</v>
      </c>
      <c r="AJ26">
        <v>0</v>
      </c>
      <c r="AK26">
        <v>15.922791270000001</v>
      </c>
      <c r="AL26">
        <v>0</v>
      </c>
      <c r="AM26">
        <v>1.59534804</v>
      </c>
      <c r="AN26">
        <v>0.59287341900000012</v>
      </c>
      <c r="AO26">
        <v>1.8761433600000004</v>
      </c>
      <c r="AP26">
        <v>1.9650540000000003</v>
      </c>
      <c r="AQ26">
        <v>9.5495140000000003</v>
      </c>
      <c r="AR26">
        <v>5.0806079999999998</v>
      </c>
      <c r="AS26">
        <v>4.9524883199999996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11.108840714271869</v>
      </c>
      <c r="BB26">
        <f t="shared" si="0"/>
        <v>285.91881747352153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4.6852275068888707</v>
      </c>
      <c r="L27">
        <v>0</v>
      </c>
      <c r="M27">
        <v>14.107902121781194</v>
      </c>
      <c r="N27">
        <v>36.243620856650878</v>
      </c>
      <c r="O27">
        <v>0</v>
      </c>
      <c r="P27">
        <v>38.531076433121029</v>
      </c>
      <c r="Q27">
        <v>0</v>
      </c>
      <c r="R27">
        <v>6.5030659803921571</v>
      </c>
      <c r="S27">
        <v>8.0994094488188964</v>
      </c>
      <c r="T27">
        <v>0</v>
      </c>
      <c r="U27">
        <v>21.413712941616101</v>
      </c>
      <c r="V27">
        <v>3.9138261140065147</v>
      </c>
      <c r="W27">
        <v>14.237497466427934</v>
      </c>
      <c r="X27">
        <v>45.001003019187358</v>
      </c>
      <c r="Y27">
        <v>0</v>
      </c>
      <c r="Z27">
        <v>4.0214116799999999</v>
      </c>
      <c r="AA27">
        <v>4.3103436480000008</v>
      </c>
      <c r="AB27">
        <v>12.121129800000004</v>
      </c>
      <c r="AC27">
        <v>8.9183002002000009</v>
      </c>
      <c r="AD27">
        <v>5.59314</v>
      </c>
      <c r="AE27">
        <v>15.155039899999998</v>
      </c>
      <c r="AF27">
        <v>2.7225251999999998</v>
      </c>
      <c r="AG27">
        <v>12.7780848</v>
      </c>
      <c r="AH27">
        <v>33.417102499999999</v>
      </c>
      <c r="AI27">
        <v>0.78127880000000005</v>
      </c>
      <c r="AJ27">
        <v>0</v>
      </c>
      <c r="AK27">
        <v>15.922791270000001</v>
      </c>
      <c r="AL27">
        <v>0</v>
      </c>
      <c r="AM27">
        <v>3.1906960799999999</v>
      </c>
      <c r="AN27">
        <v>0.59287341900000012</v>
      </c>
      <c r="AO27">
        <v>1.8761433600000004</v>
      </c>
      <c r="AP27">
        <v>1.9650540000000003</v>
      </c>
      <c r="AQ27">
        <v>14.324271</v>
      </c>
      <c r="AR27">
        <v>5.0806079999999998</v>
      </c>
      <c r="AS27">
        <v>4.8699468479999997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12.730109110885969</v>
      </c>
      <c r="BB27">
        <f t="shared" si="0"/>
        <v>327.646973283205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4.6852275068888707</v>
      </c>
      <c r="L28">
        <v>0</v>
      </c>
      <c r="M28">
        <v>14.107902121781194</v>
      </c>
      <c r="N28">
        <v>36.243620856650878</v>
      </c>
      <c r="O28">
        <v>0</v>
      </c>
      <c r="P28">
        <v>38.531076433121029</v>
      </c>
      <c r="Q28">
        <v>0</v>
      </c>
      <c r="R28">
        <v>6.5030659803921571</v>
      </c>
      <c r="S28">
        <v>8.0994094488188964</v>
      </c>
      <c r="T28">
        <v>0</v>
      </c>
      <c r="U28">
        <v>21.413712941616101</v>
      </c>
      <c r="V28">
        <v>3.9138261140065147</v>
      </c>
      <c r="W28">
        <v>14.237497466427934</v>
      </c>
      <c r="X28">
        <v>45.001003019187358</v>
      </c>
      <c r="Y28">
        <v>0</v>
      </c>
      <c r="Z28">
        <v>4.0214116799999999</v>
      </c>
      <c r="AA28">
        <v>8.6206872960000016</v>
      </c>
      <c r="AB28">
        <v>12.121129800000004</v>
      </c>
      <c r="AC28">
        <v>8.9183002002000009</v>
      </c>
      <c r="AD28">
        <v>5.59314</v>
      </c>
      <c r="AE28">
        <v>15.155039899999998</v>
      </c>
      <c r="AF28">
        <v>6.0500560000000005</v>
      </c>
      <c r="AG28">
        <v>12.7780848</v>
      </c>
      <c r="AH28">
        <v>43.064474699999998</v>
      </c>
      <c r="AI28">
        <v>1.5625576000000001</v>
      </c>
      <c r="AJ28">
        <v>0</v>
      </c>
      <c r="AK28">
        <v>15.922791270000001</v>
      </c>
      <c r="AL28">
        <v>0</v>
      </c>
      <c r="AM28">
        <v>4.8596755679999992</v>
      </c>
      <c r="AN28">
        <v>0.59287341900000012</v>
      </c>
      <c r="AO28">
        <v>1.8761433600000004</v>
      </c>
      <c r="AP28">
        <v>1.9650540000000003</v>
      </c>
      <c r="AQ28">
        <v>19.099028000000001</v>
      </c>
      <c r="AR28">
        <v>5.0806079999999998</v>
      </c>
      <c r="AS28">
        <v>4.8699468479999997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13.646793413385979</v>
      </c>
      <c r="BB28">
        <f t="shared" si="0"/>
        <v>351.24055091670493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4.6852013493480174</v>
      </c>
      <c r="L29">
        <v>0</v>
      </c>
      <c r="M29">
        <v>14.107902121781194</v>
      </c>
      <c r="N29">
        <v>36.243620856650878</v>
      </c>
      <c r="O29">
        <v>0</v>
      </c>
      <c r="P29">
        <v>38.531076433121029</v>
      </c>
      <c r="Q29">
        <v>0</v>
      </c>
      <c r="R29">
        <v>6.5030659803921571</v>
      </c>
      <c r="S29">
        <v>8.0994094488188964</v>
      </c>
      <c r="T29">
        <v>0</v>
      </c>
      <c r="U29">
        <v>21.413712941616101</v>
      </c>
      <c r="V29">
        <v>4.5045691782178219</v>
      </c>
      <c r="W29">
        <v>14.237497466427934</v>
      </c>
      <c r="X29">
        <v>45.001003019187358</v>
      </c>
      <c r="Y29">
        <v>0</v>
      </c>
      <c r="Z29">
        <v>4.0214116799999999</v>
      </c>
      <c r="AA29">
        <v>8.6206872960000016</v>
      </c>
      <c r="AB29">
        <v>12.121129800000004</v>
      </c>
      <c r="AC29">
        <v>8.9183002002000009</v>
      </c>
      <c r="AD29">
        <v>5.59314</v>
      </c>
      <c r="AE29">
        <v>15.155039899999998</v>
      </c>
      <c r="AF29">
        <v>6.0500560000000005</v>
      </c>
      <c r="AG29">
        <v>12.7780848</v>
      </c>
      <c r="AH29">
        <v>43.064474699999998</v>
      </c>
      <c r="AI29">
        <v>10.156624400000002</v>
      </c>
      <c r="AJ29">
        <v>0</v>
      </c>
      <c r="AK29">
        <v>15.922791270000001</v>
      </c>
      <c r="AL29">
        <v>0</v>
      </c>
      <c r="AM29">
        <v>4.8596755679999992</v>
      </c>
      <c r="AN29">
        <v>0.59287341900000012</v>
      </c>
      <c r="AO29">
        <v>1.8761433600000004</v>
      </c>
      <c r="AP29">
        <v>1.9650540000000003</v>
      </c>
      <c r="AQ29">
        <v>19.099028000000001</v>
      </c>
      <c r="AR29">
        <v>5.0806079999999998</v>
      </c>
      <c r="AS29">
        <v>4.8699468479999997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13.990304285929703</v>
      </c>
      <c r="BB29">
        <f t="shared" si="0"/>
        <v>360.08182375083163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4.6852013493480174</v>
      </c>
      <c r="L30">
        <v>0</v>
      </c>
      <c r="M30">
        <v>14.107902121781194</v>
      </c>
      <c r="N30">
        <v>36.243620856650878</v>
      </c>
      <c r="O30">
        <v>0</v>
      </c>
      <c r="P30">
        <v>38.531076433121029</v>
      </c>
      <c r="Q30">
        <v>0</v>
      </c>
      <c r="R30">
        <v>6.5030659803921571</v>
      </c>
      <c r="S30">
        <v>8.0994094488188964</v>
      </c>
      <c r="T30">
        <v>0</v>
      </c>
      <c r="U30">
        <v>21.413712941616101</v>
      </c>
      <c r="V30">
        <v>4.5045691782178219</v>
      </c>
      <c r="W30">
        <v>14.237497466427934</v>
      </c>
      <c r="X30">
        <v>45.001003019187358</v>
      </c>
      <c r="Y30">
        <v>0</v>
      </c>
      <c r="Z30">
        <v>4.0214116799999999</v>
      </c>
      <c r="AA30">
        <v>8.6206872960000016</v>
      </c>
      <c r="AB30">
        <v>12.121129800000004</v>
      </c>
      <c r="AC30">
        <v>8.9183002002000009</v>
      </c>
      <c r="AD30">
        <v>5.59314</v>
      </c>
      <c r="AE30">
        <v>15.155039899999998</v>
      </c>
      <c r="AF30">
        <v>6.0500560000000005</v>
      </c>
      <c r="AG30">
        <v>12.7780848</v>
      </c>
      <c r="AH30">
        <v>43.064474699999998</v>
      </c>
      <c r="AI30">
        <v>10.156624400000002</v>
      </c>
      <c r="AJ30">
        <v>0</v>
      </c>
      <c r="AK30">
        <v>15.922791270000001</v>
      </c>
      <c r="AL30">
        <v>0</v>
      </c>
      <c r="AM30">
        <v>4.8596755679999992</v>
      </c>
      <c r="AN30">
        <v>0.59287341900000012</v>
      </c>
      <c r="AO30">
        <v>1.8761433600000004</v>
      </c>
      <c r="AP30">
        <v>1.9650540000000003</v>
      </c>
      <c r="AQ30">
        <v>19.099028000000001</v>
      </c>
      <c r="AR30">
        <v>5.0806079999999998</v>
      </c>
      <c r="AS30">
        <v>4.8699468479999997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13.990304285929703</v>
      </c>
      <c r="BB30">
        <f t="shared" si="0"/>
        <v>360.08182375083163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4.6852013493480174</v>
      </c>
      <c r="L31">
        <v>0</v>
      </c>
      <c r="M31">
        <v>14.107902121781194</v>
      </c>
      <c r="N31">
        <v>36.243620856650878</v>
      </c>
      <c r="O31">
        <v>0</v>
      </c>
      <c r="P31">
        <v>38.531076433121029</v>
      </c>
      <c r="Q31">
        <v>0</v>
      </c>
      <c r="R31">
        <v>6.5030659803921571</v>
      </c>
      <c r="S31">
        <v>8.0994094488188964</v>
      </c>
      <c r="T31">
        <v>0</v>
      </c>
      <c r="U31">
        <v>21.413712941616101</v>
      </c>
      <c r="V31">
        <v>3.8091743849372381</v>
      </c>
      <c r="W31">
        <v>14.237497466427934</v>
      </c>
      <c r="X31">
        <v>45.001003019187358</v>
      </c>
      <c r="Y31">
        <v>0</v>
      </c>
      <c r="Z31">
        <v>4.0214116799999999</v>
      </c>
      <c r="AA31">
        <v>8.6206872960000016</v>
      </c>
      <c r="AB31">
        <v>12.121129800000004</v>
      </c>
      <c r="AC31">
        <v>8.9183002002000009</v>
      </c>
      <c r="AD31">
        <v>5.59314</v>
      </c>
      <c r="AE31">
        <v>15.155039899999998</v>
      </c>
      <c r="AF31">
        <v>6.0500560000000005</v>
      </c>
      <c r="AG31">
        <v>12.7780848</v>
      </c>
      <c r="AH31">
        <v>43.064474699999998</v>
      </c>
      <c r="AI31">
        <v>10.156624400000002</v>
      </c>
      <c r="AJ31">
        <v>0</v>
      </c>
      <c r="AK31">
        <v>15.922791270000001</v>
      </c>
      <c r="AL31">
        <v>0</v>
      </c>
      <c r="AM31">
        <v>4.8596755679999992</v>
      </c>
      <c r="AN31">
        <v>0.59287341900000012</v>
      </c>
      <c r="AO31">
        <v>1.8761433600000004</v>
      </c>
      <c r="AP31">
        <v>1.9650540000000003</v>
      </c>
      <c r="AQ31">
        <v>19.099028000000001</v>
      </c>
      <c r="AR31">
        <v>5.0806079999999998</v>
      </c>
      <c r="AS31">
        <v>4.8699468479999997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13.96429666248217</v>
      </c>
      <c r="BB31">
        <f t="shared" si="0"/>
        <v>359.41243658099859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4.6852013493480174</v>
      </c>
      <c r="L32">
        <v>0</v>
      </c>
      <c r="M32">
        <v>14.107902121781194</v>
      </c>
      <c r="N32">
        <v>36.243620856650878</v>
      </c>
      <c r="O32">
        <v>0</v>
      </c>
      <c r="P32">
        <v>38.531076433121029</v>
      </c>
      <c r="Q32">
        <v>0</v>
      </c>
      <c r="R32">
        <v>6.5030659803921571</v>
      </c>
      <c r="S32">
        <v>8.0994094488188964</v>
      </c>
      <c r="T32">
        <v>0</v>
      </c>
      <c r="U32">
        <v>21.413712941616101</v>
      </c>
      <c r="V32">
        <v>3.8091743849372381</v>
      </c>
      <c r="W32">
        <v>14.237497466427934</v>
      </c>
      <c r="X32">
        <v>45.001003019187358</v>
      </c>
      <c r="Y32">
        <v>0</v>
      </c>
      <c r="Z32">
        <v>4.0214116799999999</v>
      </c>
      <c r="AA32">
        <v>8.6206872960000016</v>
      </c>
      <c r="AB32">
        <v>12.121129800000004</v>
      </c>
      <c r="AC32">
        <v>8.9183002002000009</v>
      </c>
      <c r="AD32">
        <v>5.59314</v>
      </c>
      <c r="AE32">
        <v>15.155039899999998</v>
      </c>
      <c r="AF32">
        <v>6.0500560000000005</v>
      </c>
      <c r="AG32">
        <v>12.7780848</v>
      </c>
      <c r="AH32">
        <v>43.064474699999998</v>
      </c>
      <c r="AI32">
        <v>10.156624400000002</v>
      </c>
      <c r="AJ32">
        <v>0</v>
      </c>
      <c r="AK32">
        <v>15.922791270000001</v>
      </c>
      <c r="AL32">
        <v>0</v>
      </c>
      <c r="AM32">
        <v>4.8596755679999992</v>
      </c>
      <c r="AN32">
        <v>0.59287341900000012</v>
      </c>
      <c r="AO32">
        <v>1.8761433600000004</v>
      </c>
      <c r="AP32">
        <v>1.9650540000000003</v>
      </c>
      <c r="AQ32">
        <v>19.099028000000001</v>
      </c>
      <c r="AR32">
        <v>12.193459200000001</v>
      </c>
      <c r="AS32">
        <v>4.8699468479999997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14.230317420082173</v>
      </c>
      <c r="BB32">
        <f t="shared" si="0"/>
        <v>366.25926702339859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4.6852013493480174</v>
      </c>
      <c r="L33">
        <v>0</v>
      </c>
      <c r="M33">
        <v>14.107902121781194</v>
      </c>
      <c r="N33">
        <v>36.243620856650878</v>
      </c>
      <c r="O33">
        <v>0</v>
      </c>
      <c r="P33">
        <v>37.387542132628703</v>
      </c>
      <c r="Q33">
        <v>0</v>
      </c>
      <c r="R33">
        <v>6.5030659803921571</v>
      </c>
      <c r="S33">
        <v>8.0994094488188964</v>
      </c>
      <c r="T33">
        <v>0</v>
      </c>
      <c r="U33">
        <v>21.413712941616101</v>
      </c>
      <c r="V33">
        <v>3.8091743849372381</v>
      </c>
      <c r="W33">
        <v>14.237497466427934</v>
      </c>
      <c r="X33">
        <v>45.001003019187358</v>
      </c>
      <c r="Y33">
        <v>0</v>
      </c>
      <c r="Z33">
        <v>4.0214116799999999</v>
      </c>
      <c r="AA33">
        <v>8.6206872960000016</v>
      </c>
      <c r="AB33">
        <v>12.121129800000004</v>
      </c>
      <c r="AC33">
        <v>8.9183002002000009</v>
      </c>
      <c r="AD33">
        <v>5.59314</v>
      </c>
      <c r="AE33">
        <v>15.155039899999998</v>
      </c>
      <c r="AF33">
        <v>6.0500560000000005</v>
      </c>
      <c r="AG33">
        <v>12.7780848</v>
      </c>
      <c r="AH33">
        <v>43.064474699999998</v>
      </c>
      <c r="AI33">
        <v>10.156624400000002</v>
      </c>
      <c r="AJ33">
        <v>0</v>
      </c>
      <c r="AK33">
        <v>15.922791270000001</v>
      </c>
      <c r="AL33">
        <v>0</v>
      </c>
      <c r="AM33">
        <v>4.8596755679999992</v>
      </c>
      <c r="AN33">
        <v>0.59287341900000012</v>
      </c>
      <c r="AO33">
        <v>1.8761433600000004</v>
      </c>
      <c r="AP33">
        <v>1.9650540000000003</v>
      </c>
      <c r="AQ33">
        <v>19.099028000000001</v>
      </c>
      <c r="AR33">
        <v>12.193459200000001</v>
      </c>
      <c r="AS33">
        <v>4.8699468479999997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14.187549120663967</v>
      </c>
      <c r="BB33">
        <f t="shared" si="0"/>
        <v>365.15850102232451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4.6852013493480174</v>
      </c>
      <c r="L34">
        <v>0</v>
      </c>
      <c r="M34">
        <v>14.107902121781194</v>
      </c>
      <c r="N34">
        <v>36.243620856650878</v>
      </c>
      <c r="O34">
        <v>0</v>
      </c>
      <c r="P34">
        <v>37.387542132628703</v>
      </c>
      <c r="Q34">
        <v>0</v>
      </c>
      <c r="R34">
        <v>6.5030659803921571</v>
      </c>
      <c r="S34">
        <v>8.0994094488188964</v>
      </c>
      <c r="T34">
        <v>0</v>
      </c>
      <c r="U34">
        <v>21.413712941616101</v>
      </c>
      <c r="V34">
        <v>3.8091743849372381</v>
      </c>
      <c r="W34">
        <v>14.237497466427934</v>
      </c>
      <c r="X34">
        <v>45.001003019187358</v>
      </c>
      <c r="Y34">
        <v>0</v>
      </c>
      <c r="Z34">
        <v>1.9911320000000006</v>
      </c>
      <c r="AA34">
        <v>4.3103436480000008</v>
      </c>
      <c r="AB34">
        <v>8.0562165000000014</v>
      </c>
      <c r="AC34">
        <v>5.9395416639999992</v>
      </c>
      <c r="AD34">
        <v>2.79657</v>
      </c>
      <c r="AE34">
        <v>15.155039899999998</v>
      </c>
      <c r="AF34">
        <v>2.7225251999999998</v>
      </c>
      <c r="AG34">
        <v>12.7780848</v>
      </c>
      <c r="AH34">
        <v>35.887062250000007</v>
      </c>
      <c r="AI34">
        <v>10.156624400000002</v>
      </c>
      <c r="AJ34">
        <v>0</v>
      </c>
      <c r="AK34">
        <v>15.922791270000001</v>
      </c>
      <c r="AL34">
        <v>0</v>
      </c>
      <c r="AM34">
        <v>3.2316024399999996</v>
      </c>
      <c r="AN34">
        <v>0.59287341900000012</v>
      </c>
      <c r="AO34">
        <v>1.8761433600000004</v>
      </c>
      <c r="AP34">
        <v>1.9650540000000003</v>
      </c>
      <c r="AQ34">
        <v>13.918319999999996</v>
      </c>
      <c r="AR34">
        <v>3.3870719999999994</v>
      </c>
      <c r="AS34">
        <v>4.8699468479999997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12.605492439063958</v>
      </c>
      <c r="BB34">
        <f t="shared" si="0"/>
        <v>324.43958096172452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4.6852013493480174</v>
      </c>
      <c r="L35">
        <v>0</v>
      </c>
      <c r="M35">
        <v>14.107902121781194</v>
      </c>
      <c r="N35">
        <v>36.243620856650878</v>
      </c>
      <c r="O35">
        <v>0</v>
      </c>
      <c r="P35">
        <v>37.387542132628703</v>
      </c>
      <c r="Q35">
        <v>0</v>
      </c>
      <c r="R35">
        <v>6.5030659803921571</v>
      </c>
      <c r="S35">
        <v>8.0994094488188964</v>
      </c>
      <c r="T35">
        <v>0</v>
      </c>
      <c r="U35">
        <v>21.413712941616101</v>
      </c>
      <c r="V35">
        <v>3.9138261140065147</v>
      </c>
      <c r="W35">
        <v>14.237497466427934</v>
      </c>
      <c r="X35">
        <v>45.001003019187358</v>
      </c>
      <c r="Y35">
        <v>0</v>
      </c>
      <c r="Z35">
        <v>2.01070584</v>
      </c>
      <c r="AA35">
        <v>0</v>
      </c>
      <c r="AB35">
        <v>8.0562165000000014</v>
      </c>
      <c r="AC35">
        <v>5.9395416639999992</v>
      </c>
      <c r="AD35">
        <v>2.79657</v>
      </c>
      <c r="AE35">
        <v>9.4472976000000006</v>
      </c>
      <c r="AF35">
        <v>2.7225251999999998</v>
      </c>
      <c r="AG35">
        <v>12.7780848</v>
      </c>
      <c r="AH35">
        <v>34.870020000000004</v>
      </c>
      <c r="AI35">
        <v>0.97659849999999992</v>
      </c>
      <c r="AJ35">
        <v>0</v>
      </c>
      <c r="AK35">
        <v>15.922791270000001</v>
      </c>
      <c r="AL35">
        <v>0</v>
      </c>
      <c r="AM35">
        <v>1.59534804</v>
      </c>
      <c r="AN35">
        <v>0.59287341900000012</v>
      </c>
      <c r="AO35">
        <v>1.8761433600000004</v>
      </c>
      <c r="AP35">
        <v>1.9650540000000003</v>
      </c>
      <c r="AQ35">
        <v>13.918319999999996</v>
      </c>
      <c r="AR35">
        <v>3.3870719999999994</v>
      </c>
      <c r="AS35">
        <v>4.8699468479999997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11.792895642195031</v>
      </c>
      <c r="BB35">
        <f t="shared" si="0"/>
        <v>303.52499482966266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4.6852013493480174</v>
      </c>
      <c r="L36">
        <v>0</v>
      </c>
      <c r="M36">
        <v>14.107902121781194</v>
      </c>
      <c r="N36">
        <v>36.243620856650878</v>
      </c>
      <c r="O36">
        <v>0</v>
      </c>
      <c r="P36">
        <v>37.387542132628703</v>
      </c>
      <c r="Q36">
        <v>0</v>
      </c>
      <c r="R36">
        <v>6.5030659803921571</v>
      </c>
      <c r="S36">
        <v>8.0994094488188964</v>
      </c>
      <c r="T36">
        <v>0</v>
      </c>
      <c r="U36">
        <v>21.413712941616101</v>
      </c>
      <c r="V36">
        <v>3.9138261140065147</v>
      </c>
      <c r="W36">
        <v>14.237497466427934</v>
      </c>
      <c r="X36">
        <v>45.001003019187358</v>
      </c>
      <c r="Y36">
        <v>0</v>
      </c>
      <c r="Z36">
        <v>2.01070584</v>
      </c>
      <c r="AA36">
        <v>0</v>
      </c>
      <c r="AB36">
        <v>8.0562165000000014</v>
      </c>
      <c r="AC36">
        <v>2.9697708320000005</v>
      </c>
      <c r="AD36">
        <v>2.79657</v>
      </c>
      <c r="AE36">
        <v>4.7236488000000003</v>
      </c>
      <c r="AF36">
        <v>2.7225251999999998</v>
      </c>
      <c r="AG36">
        <v>12.7780848</v>
      </c>
      <c r="AH36">
        <v>31.964185000000001</v>
      </c>
      <c r="AI36">
        <v>0</v>
      </c>
      <c r="AJ36">
        <v>0</v>
      </c>
      <c r="AK36">
        <v>15.922791270000001</v>
      </c>
      <c r="AL36">
        <v>0</v>
      </c>
      <c r="AM36">
        <v>0</v>
      </c>
      <c r="AN36">
        <v>0.59287341900000012</v>
      </c>
      <c r="AO36">
        <v>1.8761433600000004</v>
      </c>
      <c r="AP36">
        <v>1.9650540000000003</v>
      </c>
      <c r="AQ36">
        <v>10.361416000000002</v>
      </c>
      <c r="AR36">
        <v>3.3870719999999994</v>
      </c>
      <c r="AS36">
        <v>4.8699468479999997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11.167264315695036</v>
      </c>
      <c r="BB36">
        <f t="shared" si="0"/>
        <v>287.4225209841627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4.6851196639659971</v>
      </c>
      <c r="L37">
        <v>0</v>
      </c>
      <c r="M37">
        <v>14.107902121781194</v>
      </c>
      <c r="N37">
        <v>36.243620856650878</v>
      </c>
      <c r="O37">
        <v>0</v>
      </c>
      <c r="P37">
        <v>37.387542132628703</v>
      </c>
      <c r="Q37">
        <v>0</v>
      </c>
      <c r="R37">
        <v>6.5030659803921571</v>
      </c>
      <c r="S37">
        <v>8.0994094488188964</v>
      </c>
      <c r="T37">
        <v>0</v>
      </c>
      <c r="U37">
        <v>21.413712941616101</v>
      </c>
      <c r="V37">
        <v>3.9138261140065147</v>
      </c>
      <c r="W37">
        <v>14.237497466427934</v>
      </c>
      <c r="X37">
        <v>45.001003019187358</v>
      </c>
      <c r="Y37">
        <v>0</v>
      </c>
      <c r="Z37">
        <v>2.01070584</v>
      </c>
      <c r="AA37">
        <v>0</v>
      </c>
      <c r="AB37">
        <v>3.9258720000000005</v>
      </c>
      <c r="AC37">
        <v>2.9697708320000005</v>
      </c>
      <c r="AD37">
        <v>2.79657</v>
      </c>
      <c r="AE37">
        <v>0</v>
      </c>
      <c r="AF37">
        <v>2.7225251999999998</v>
      </c>
      <c r="AG37">
        <v>12.7780848</v>
      </c>
      <c r="AH37">
        <v>28.709649799999994</v>
      </c>
      <c r="AI37">
        <v>0</v>
      </c>
      <c r="AJ37">
        <v>0</v>
      </c>
      <c r="AK37">
        <v>15.922791270000001</v>
      </c>
      <c r="AL37">
        <v>0</v>
      </c>
      <c r="AM37">
        <v>0</v>
      </c>
      <c r="AN37">
        <v>0.59287341900000012</v>
      </c>
      <c r="AO37">
        <v>1.42514736</v>
      </c>
      <c r="AP37">
        <v>1.9650540000000003</v>
      </c>
      <c r="AQ37">
        <v>4.6394399999999987</v>
      </c>
      <c r="AR37">
        <v>3.3870719999999994</v>
      </c>
      <c r="AS37">
        <v>4.8699468479999997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10.483533194914166</v>
      </c>
      <c r="BB37">
        <f t="shared" si="0"/>
        <v>269.82466991956147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4.6851196639659971</v>
      </c>
      <c r="L38">
        <v>0</v>
      </c>
      <c r="M38">
        <v>14.107902121781194</v>
      </c>
      <c r="N38">
        <v>36.243620856650878</v>
      </c>
      <c r="O38">
        <v>0</v>
      </c>
      <c r="P38">
        <v>37.387542132628703</v>
      </c>
      <c r="Q38">
        <v>0</v>
      </c>
      <c r="R38">
        <v>6.5030659803921571</v>
      </c>
      <c r="S38">
        <v>8.0994094488188964</v>
      </c>
      <c r="T38">
        <v>0</v>
      </c>
      <c r="U38">
        <v>21.413712941616101</v>
      </c>
      <c r="V38">
        <v>3.9138261140065147</v>
      </c>
      <c r="W38">
        <v>14.237497466427934</v>
      </c>
      <c r="X38">
        <v>45.001003019187358</v>
      </c>
      <c r="Y38">
        <v>0</v>
      </c>
      <c r="Z38">
        <v>2.01070584</v>
      </c>
      <c r="AA38">
        <v>0</v>
      </c>
      <c r="AB38">
        <v>3.9258720000000005</v>
      </c>
      <c r="AC38">
        <v>2.9697708320000005</v>
      </c>
      <c r="AD38">
        <v>2.79657</v>
      </c>
      <c r="AE38">
        <v>0</v>
      </c>
      <c r="AF38">
        <v>2.7225251999999998</v>
      </c>
      <c r="AG38">
        <v>12.7780848</v>
      </c>
      <c r="AH38">
        <v>21.532237349999999</v>
      </c>
      <c r="AI38">
        <v>0</v>
      </c>
      <c r="AJ38">
        <v>0</v>
      </c>
      <c r="AK38">
        <v>15.922791270000001</v>
      </c>
      <c r="AL38">
        <v>0</v>
      </c>
      <c r="AM38">
        <v>0</v>
      </c>
      <c r="AN38">
        <v>0.59287341900000012</v>
      </c>
      <c r="AO38">
        <v>1.42514736</v>
      </c>
      <c r="AP38">
        <v>1.9650540000000003</v>
      </c>
      <c r="AQ38">
        <v>4.6394399999999987</v>
      </c>
      <c r="AR38">
        <v>5.0806079999999998</v>
      </c>
      <c r="AS38">
        <v>4.8699468479999997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10.27843629381417</v>
      </c>
      <c r="BB38">
        <f t="shared" si="0"/>
        <v>264.54589037066148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4.6851196639659971</v>
      </c>
      <c r="L39">
        <v>0</v>
      </c>
      <c r="M39">
        <v>14.107902121781194</v>
      </c>
      <c r="N39">
        <v>36.243620856650878</v>
      </c>
      <c r="O39">
        <v>0</v>
      </c>
      <c r="P39">
        <v>37.387542132628703</v>
      </c>
      <c r="Q39">
        <v>0</v>
      </c>
      <c r="R39">
        <v>6.5030659803921571</v>
      </c>
      <c r="S39">
        <v>8.0994094488188964</v>
      </c>
      <c r="T39">
        <v>0</v>
      </c>
      <c r="U39">
        <v>21.413712941616101</v>
      </c>
      <c r="V39">
        <v>3.8550018679856115</v>
      </c>
      <c r="W39">
        <v>14.237497466427934</v>
      </c>
      <c r="X39">
        <v>45.001003019187358</v>
      </c>
      <c r="Y39">
        <v>0</v>
      </c>
      <c r="Z39">
        <v>2.01070584</v>
      </c>
      <c r="AA39">
        <v>0</v>
      </c>
      <c r="AB39">
        <v>0</v>
      </c>
      <c r="AC39">
        <v>0</v>
      </c>
      <c r="AD39">
        <v>2.79657</v>
      </c>
      <c r="AE39">
        <v>0</v>
      </c>
      <c r="AF39">
        <v>0</v>
      </c>
      <c r="AG39">
        <v>12.7780848</v>
      </c>
      <c r="AH39">
        <v>14.354824899999999</v>
      </c>
      <c r="AI39">
        <v>0</v>
      </c>
      <c r="AJ39">
        <v>0</v>
      </c>
      <c r="AK39">
        <v>15.922791270000001</v>
      </c>
      <c r="AL39">
        <v>0</v>
      </c>
      <c r="AM39">
        <v>0</v>
      </c>
      <c r="AN39">
        <v>0.59287341900000012</v>
      </c>
      <c r="AO39">
        <v>1.42514736</v>
      </c>
      <c r="AP39">
        <v>1.9650540000000003</v>
      </c>
      <c r="AQ39">
        <v>0</v>
      </c>
      <c r="AR39">
        <v>12.193459200000001</v>
      </c>
      <c r="AS39">
        <v>4.8699468479999997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9.7405874287871121</v>
      </c>
      <c r="BB39">
        <f t="shared" si="0"/>
        <v>250.70274570766773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4.6852013493480174</v>
      </c>
      <c r="L40">
        <v>0</v>
      </c>
      <c r="M40">
        <v>14.107902121781194</v>
      </c>
      <c r="N40">
        <v>36.243620856650878</v>
      </c>
      <c r="O40">
        <v>0</v>
      </c>
      <c r="P40">
        <v>37.387542132628703</v>
      </c>
      <c r="Q40">
        <v>0</v>
      </c>
      <c r="R40">
        <v>6.5030659803921571</v>
      </c>
      <c r="S40">
        <v>8.0994094488188964</v>
      </c>
      <c r="T40">
        <v>0</v>
      </c>
      <c r="U40">
        <v>21.413712941616101</v>
      </c>
      <c r="V40">
        <v>3.8550018679856115</v>
      </c>
      <c r="W40">
        <v>14.237497466427934</v>
      </c>
      <c r="X40">
        <v>45.001003019187358</v>
      </c>
      <c r="Y40">
        <v>0</v>
      </c>
      <c r="Z40">
        <v>2.01070584</v>
      </c>
      <c r="AA40">
        <v>0</v>
      </c>
      <c r="AB40">
        <v>0</v>
      </c>
      <c r="AC40">
        <v>0</v>
      </c>
      <c r="AD40">
        <v>2.79657</v>
      </c>
      <c r="AE40">
        <v>0</v>
      </c>
      <c r="AF40">
        <v>0</v>
      </c>
      <c r="AG40">
        <v>12.7780848</v>
      </c>
      <c r="AH40">
        <v>7.1774124500000003</v>
      </c>
      <c r="AI40">
        <v>0</v>
      </c>
      <c r="AJ40">
        <v>0</v>
      </c>
      <c r="AK40">
        <v>15.922791270000001</v>
      </c>
      <c r="AL40">
        <v>0</v>
      </c>
      <c r="AM40">
        <v>0</v>
      </c>
      <c r="AN40">
        <v>0.59287341900000012</v>
      </c>
      <c r="AO40">
        <v>1.42514736</v>
      </c>
      <c r="AP40">
        <v>1.9650540000000003</v>
      </c>
      <c r="AQ40">
        <v>0</v>
      </c>
      <c r="AR40">
        <v>12.193459200000001</v>
      </c>
      <c r="AS40">
        <v>4.8699468479999997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9.4721550310679739</v>
      </c>
      <c r="BB40">
        <f t="shared" si="0"/>
        <v>243.79384734076888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4.6852013493480174</v>
      </c>
      <c r="L41">
        <v>0</v>
      </c>
      <c r="M41">
        <v>14.107902121781194</v>
      </c>
      <c r="N41">
        <v>36.243620856650878</v>
      </c>
      <c r="O41">
        <v>0</v>
      </c>
      <c r="P41">
        <v>37.387542132628703</v>
      </c>
      <c r="Q41">
        <v>0</v>
      </c>
      <c r="R41">
        <v>6.5030659803921571</v>
      </c>
      <c r="S41">
        <v>8.0994094488188964</v>
      </c>
      <c r="T41">
        <v>0</v>
      </c>
      <c r="U41">
        <v>21.413712941616101</v>
      </c>
      <c r="V41">
        <v>3.9224645795454545</v>
      </c>
      <c r="W41">
        <v>14.237497466427934</v>
      </c>
      <c r="X41">
        <v>45.001003019187358</v>
      </c>
      <c r="Y41">
        <v>0</v>
      </c>
      <c r="Z41">
        <v>2.01070584</v>
      </c>
      <c r="AA41">
        <v>0</v>
      </c>
      <c r="AB41">
        <v>0</v>
      </c>
      <c r="AC41">
        <v>0</v>
      </c>
      <c r="AD41">
        <v>2.79657</v>
      </c>
      <c r="AE41">
        <v>0</v>
      </c>
      <c r="AF41">
        <v>0</v>
      </c>
      <c r="AG41">
        <v>12.7780848</v>
      </c>
      <c r="AH41">
        <v>0</v>
      </c>
      <c r="AI41">
        <v>0</v>
      </c>
      <c r="AJ41">
        <v>0</v>
      </c>
      <c r="AK41">
        <v>15.922791270000001</v>
      </c>
      <c r="AL41">
        <v>0</v>
      </c>
      <c r="AM41">
        <v>0</v>
      </c>
      <c r="AN41">
        <v>0.59287341900000012</v>
      </c>
      <c r="AO41">
        <v>1.42514736</v>
      </c>
      <c r="AP41">
        <v>1.9650540000000003</v>
      </c>
      <c r="AQ41">
        <v>0</v>
      </c>
      <c r="AR41">
        <v>3.3870719999999994</v>
      </c>
      <c r="AS41">
        <v>4.8699468479999997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8.8768841398688245</v>
      </c>
      <c r="BB41">
        <f t="shared" si="0"/>
        <v>228.47278129352785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4.6852013493480174</v>
      </c>
      <c r="L42">
        <v>0</v>
      </c>
      <c r="M42">
        <v>14.107902121781194</v>
      </c>
      <c r="N42">
        <v>36.243620856650878</v>
      </c>
      <c r="O42">
        <v>0</v>
      </c>
      <c r="P42">
        <v>37.387542132628703</v>
      </c>
      <c r="Q42">
        <v>0</v>
      </c>
      <c r="R42">
        <v>6.5030659803921571</v>
      </c>
      <c r="S42">
        <v>8.0994094488188964</v>
      </c>
      <c r="T42">
        <v>0</v>
      </c>
      <c r="U42">
        <v>21.413712941616101</v>
      </c>
      <c r="V42">
        <v>3.9224645795454545</v>
      </c>
      <c r="W42">
        <v>14.237497466427934</v>
      </c>
      <c r="X42">
        <v>45.001003019187358</v>
      </c>
      <c r="Y42">
        <v>0</v>
      </c>
      <c r="Z42">
        <v>2.01070584</v>
      </c>
      <c r="AA42">
        <v>0</v>
      </c>
      <c r="AB42">
        <v>0</v>
      </c>
      <c r="AC42">
        <v>0</v>
      </c>
      <c r="AD42">
        <v>2.79657</v>
      </c>
      <c r="AE42">
        <v>0</v>
      </c>
      <c r="AF42">
        <v>0</v>
      </c>
      <c r="AG42">
        <v>12.7780848</v>
      </c>
      <c r="AH42">
        <v>0</v>
      </c>
      <c r="AI42">
        <v>0</v>
      </c>
      <c r="AJ42">
        <v>0</v>
      </c>
      <c r="AK42">
        <v>15.922791270000001</v>
      </c>
      <c r="AL42">
        <v>0</v>
      </c>
      <c r="AM42">
        <v>0</v>
      </c>
      <c r="AN42">
        <v>0.59287341900000012</v>
      </c>
      <c r="AO42">
        <v>1.42514736</v>
      </c>
      <c r="AP42">
        <v>1.9650540000000003</v>
      </c>
      <c r="AQ42">
        <v>0</v>
      </c>
      <c r="AR42">
        <v>3.3870719999999994</v>
      </c>
      <c r="AS42">
        <v>4.8699468479999997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8.8768841398688245</v>
      </c>
      <c r="BB42">
        <f t="shared" si="0"/>
        <v>228.47278129352785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4.6852013493480174</v>
      </c>
      <c r="L43">
        <v>0</v>
      </c>
      <c r="M43">
        <v>14.107902121781194</v>
      </c>
      <c r="N43">
        <v>36.243620856650878</v>
      </c>
      <c r="O43">
        <v>0</v>
      </c>
      <c r="P43">
        <v>37.387542132628703</v>
      </c>
      <c r="Q43">
        <v>0</v>
      </c>
      <c r="R43">
        <v>6.5030659803921571</v>
      </c>
      <c r="S43">
        <v>8.0994094488188964</v>
      </c>
      <c r="T43">
        <v>0</v>
      </c>
      <c r="U43">
        <v>21.413712941616101</v>
      </c>
      <c r="V43">
        <v>4.1034696770211605</v>
      </c>
      <c r="W43">
        <v>14.237497466427934</v>
      </c>
      <c r="X43">
        <v>45.001003019187358</v>
      </c>
      <c r="Y43">
        <v>0</v>
      </c>
      <c r="Z43">
        <v>2.01070584</v>
      </c>
      <c r="AA43">
        <v>0</v>
      </c>
      <c r="AB43">
        <v>0</v>
      </c>
      <c r="AC43">
        <v>0</v>
      </c>
      <c r="AD43">
        <v>2.79657</v>
      </c>
      <c r="AE43">
        <v>0</v>
      </c>
      <c r="AF43">
        <v>0</v>
      </c>
      <c r="AG43">
        <v>12.7780848</v>
      </c>
      <c r="AH43">
        <v>0</v>
      </c>
      <c r="AI43">
        <v>0</v>
      </c>
      <c r="AJ43">
        <v>0</v>
      </c>
      <c r="AK43">
        <v>15.922791270000001</v>
      </c>
      <c r="AL43">
        <v>0</v>
      </c>
      <c r="AM43">
        <v>0</v>
      </c>
      <c r="AN43">
        <v>0.59287341900000012</v>
      </c>
      <c r="AO43">
        <v>1.42514736</v>
      </c>
      <c r="AP43">
        <v>1.9650540000000003</v>
      </c>
      <c r="AQ43">
        <v>0</v>
      </c>
      <c r="AR43">
        <v>3.3870719999999994</v>
      </c>
      <c r="AS43">
        <v>4.8699468479999997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8.8836536123445278</v>
      </c>
      <c r="BB43">
        <f t="shared" si="0"/>
        <v>228.6470169185279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4.6852013493480174</v>
      </c>
      <c r="L44">
        <v>0</v>
      </c>
      <c r="M44">
        <v>14.107902121781194</v>
      </c>
      <c r="N44">
        <v>36.243620856650878</v>
      </c>
      <c r="O44">
        <v>0</v>
      </c>
      <c r="P44">
        <v>37.387542132628703</v>
      </c>
      <c r="Q44">
        <v>0</v>
      </c>
      <c r="R44">
        <v>6.5030659803921571</v>
      </c>
      <c r="S44">
        <v>8.0994094488188964</v>
      </c>
      <c r="T44">
        <v>0</v>
      </c>
      <c r="U44">
        <v>21.413712941616101</v>
      </c>
      <c r="V44">
        <v>4.1034696770211605</v>
      </c>
      <c r="W44">
        <v>14.237497466427934</v>
      </c>
      <c r="X44">
        <v>45.001003019187358</v>
      </c>
      <c r="Y44">
        <v>0</v>
      </c>
      <c r="Z44">
        <v>2.01070584</v>
      </c>
      <c r="AA44">
        <v>0</v>
      </c>
      <c r="AB44">
        <v>0</v>
      </c>
      <c r="AC44">
        <v>0</v>
      </c>
      <c r="AD44">
        <v>2.79657</v>
      </c>
      <c r="AE44">
        <v>0</v>
      </c>
      <c r="AF44">
        <v>0</v>
      </c>
      <c r="AG44">
        <v>12.7780848</v>
      </c>
      <c r="AH44">
        <v>0</v>
      </c>
      <c r="AI44">
        <v>0</v>
      </c>
      <c r="AJ44">
        <v>0</v>
      </c>
      <c r="AK44">
        <v>15.922791270000001</v>
      </c>
      <c r="AL44">
        <v>0</v>
      </c>
      <c r="AM44">
        <v>0</v>
      </c>
      <c r="AN44">
        <v>0.59287341900000012</v>
      </c>
      <c r="AO44">
        <v>1.42514736</v>
      </c>
      <c r="AP44">
        <v>1.9650540000000003</v>
      </c>
      <c r="AQ44">
        <v>0</v>
      </c>
      <c r="AR44">
        <v>3.3870719999999994</v>
      </c>
      <c r="AS44">
        <v>4.8699468479999997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8.8836536123445278</v>
      </c>
      <c r="BB44">
        <f t="shared" si="0"/>
        <v>228.6470169185279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4.6850065400186862</v>
      </c>
      <c r="L45">
        <v>0</v>
      </c>
      <c r="M45">
        <v>14.107902121781194</v>
      </c>
      <c r="N45">
        <v>36.243620856650878</v>
      </c>
      <c r="O45">
        <v>0</v>
      </c>
      <c r="P45">
        <v>37.387542132628703</v>
      </c>
      <c r="Q45">
        <v>0</v>
      </c>
      <c r="R45">
        <v>6.5030659803921571</v>
      </c>
      <c r="S45">
        <v>8.0994094488188964</v>
      </c>
      <c r="T45">
        <v>0</v>
      </c>
      <c r="U45">
        <v>21.413712941616101</v>
      </c>
      <c r="V45">
        <v>4.1034696770211605</v>
      </c>
      <c r="W45">
        <v>14.237497466427934</v>
      </c>
      <c r="X45">
        <v>45.001003019187358</v>
      </c>
      <c r="Y45">
        <v>0</v>
      </c>
      <c r="Z45">
        <v>2.01070584</v>
      </c>
      <c r="AA45">
        <v>0</v>
      </c>
      <c r="AB45">
        <v>0</v>
      </c>
      <c r="AC45">
        <v>0</v>
      </c>
      <c r="AD45">
        <v>2.79657</v>
      </c>
      <c r="AE45">
        <v>0</v>
      </c>
      <c r="AF45">
        <v>0</v>
      </c>
      <c r="AG45">
        <v>12.7780848</v>
      </c>
      <c r="AH45">
        <v>0</v>
      </c>
      <c r="AI45">
        <v>0</v>
      </c>
      <c r="AJ45">
        <v>0</v>
      </c>
      <c r="AK45">
        <v>15.922791270000001</v>
      </c>
      <c r="AL45">
        <v>0</v>
      </c>
      <c r="AM45">
        <v>0</v>
      </c>
      <c r="AN45">
        <v>0.59287341900000012</v>
      </c>
      <c r="AO45">
        <v>1.42514736</v>
      </c>
      <c r="AP45">
        <v>1.9650540000000003</v>
      </c>
      <c r="AQ45">
        <v>0</v>
      </c>
      <c r="AR45">
        <v>5.0806079999999998</v>
      </c>
      <c r="AS45">
        <v>4.8699468479999997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8.9469845856675221</v>
      </c>
      <c r="BB45">
        <f t="shared" si="0"/>
        <v>230.27702713587558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4.6850065400186862</v>
      </c>
      <c r="L46">
        <v>0</v>
      </c>
      <c r="M46">
        <v>14.107902121781194</v>
      </c>
      <c r="N46">
        <v>36.243620856650878</v>
      </c>
      <c r="O46">
        <v>0</v>
      </c>
      <c r="P46">
        <v>37.387542132628703</v>
      </c>
      <c r="Q46">
        <v>0</v>
      </c>
      <c r="R46">
        <v>6.5030659803921571</v>
      </c>
      <c r="S46">
        <v>8.0994094488188964</v>
      </c>
      <c r="T46">
        <v>0</v>
      </c>
      <c r="U46">
        <v>21.413712941616101</v>
      </c>
      <c r="V46">
        <v>4.1034696770211605</v>
      </c>
      <c r="W46">
        <v>14.237497466427934</v>
      </c>
      <c r="X46">
        <v>45.001003019187358</v>
      </c>
      <c r="Y46">
        <v>0</v>
      </c>
      <c r="Z46">
        <v>2.01070584</v>
      </c>
      <c r="AA46">
        <v>0</v>
      </c>
      <c r="AB46">
        <v>0</v>
      </c>
      <c r="AC46">
        <v>0</v>
      </c>
      <c r="AD46">
        <v>2.79657</v>
      </c>
      <c r="AE46">
        <v>0</v>
      </c>
      <c r="AF46">
        <v>0</v>
      </c>
      <c r="AG46">
        <v>12.7780848</v>
      </c>
      <c r="AH46">
        <v>0</v>
      </c>
      <c r="AI46">
        <v>0</v>
      </c>
      <c r="AJ46">
        <v>0</v>
      </c>
      <c r="AK46">
        <v>15.922791270000001</v>
      </c>
      <c r="AL46">
        <v>0</v>
      </c>
      <c r="AM46">
        <v>0</v>
      </c>
      <c r="AN46">
        <v>0.59287341900000012</v>
      </c>
      <c r="AO46">
        <v>1.42514736</v>
      </c>
      <c r="AP46">
        <v>1.9650540000000003</v>
      </c>
      <c r="AQ46">
        <v>0</v>
      </c>
      <c r="AR46">
        <v>5.0806079999999998</v>
      </c>
      <c r="AS46">
        <v>4.8699468479999997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8.9469845856675221</v>
      </c>
      <c r="BB46">
        <f t="shared" si="0"/>
        <v>230.27702713587558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4.6850065400186862</v>
      </c>
      <c r="L47">
        <v>0</v>
      </c>
      <c r="M47">
        <v>14.107902121781194</v>
      </c>
      <c r="N47">
        <v>36.243620856650878</v>
      </c>
      <c r="O47">
        <v>0</v>
      </c>
      <c r="P47">
        <v>37.387542132628703</v>
      </c>
      <c r="Q47">
        <v>0</v>
      </c>
      <c r="R47">
        <v>6.5030659803921571</v>
      </c>
      <c r="S47">
        <v>8.0994094488188964</v>
      </c>
      <c r="T47">
        <v>0</v>
      </c>
      <c r="U47">
        <v>21.413712941616101</v>
      </c>
      <c r="V47">
        <v>5.5656926469135808</v>
      </c>
      <c r="W47">
        <v>14.237497466427934</v>
      </c>
      <c r="X47">
        <v>45.001003019187358</v>
      </c>
      <c r="Y47">
        <v>0</v>
      </c>
      <c r="Z47">
        <v>2.01070584</v>
      </c>
      <c r="AA47">
        <v>0</v>
      </c>
      <c r="AB47">
        <v>0</v>
      </c>
      <c r="AC47">
        <v>0</v>
      </c>
      <c r="AD47">
        <v>2.79657</v>
      </c>
      <c r="AE47">
        <v>0</v>
      </c>
      <c r="AF47">
        <v>0</v>
      </c>
      <c r="AG47">
        <v>12.7780848</v>
      </c>
      <c r="AH47">
        <v>0</v>
      </c>
      <c r="AI47">
        <v>0</v>
      </c>
      <c r="AJ47">
        <v>0</v>
      </c>
      <c r="AK47">
        <v>15.922791270000001</v>
      </c>
      <c r="AL47">
        <v>0</v>
      </c>
      <c r="AM47">
        <v>0</v>
      </c>
      <c r="AN47">
        <v>0.59287341900000012</v>
      </c>
      <c r="AO47">
        <v>1.42514736</v>
      </c>
      <c r="AP47">
        <v>3.5370971999999998</v>
      </c>
      <c r="AQ47">
        <v>0</v>
      </c>
      <c r="AR47">
        <v>12.193459200000001</v>
      </c>
      <c r="AS47">
        <v>4.8699468479999997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9.3264871281031567</v>
      </c>
      <c r="BB47">
        <f t="shared" si="0"/>
        <v>240.04464196333234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4.6850065400186862</v>
      </c>
      <c r="L48">
        <v>0</v>
      </c>
      <c r="M48">
        <v>14.107902121781194</v>
      </c>
      <c r="N48">
        <v>36.243620856650878</v>
      </c>
      <c r="O48">
        <v>0</v>
      </c>
      <c r="P48">
        <v>37.387542132628703</v>
      </c>
      <c r="Q48">
        <v>0</v>
      </c>
      <c r="R48">
        <v>6.5030659803921571</v>
      </c>
      <c r="S48">
        <v>8.0994094488188964</v>
      </c>
      <c r="T48">
        <v>0</v>
      </c>
      <c r="U48">
        <v>21.413712941616101</v>
      </c>
      <c r="V48">
        <v>5.5656926469135808</v>
      </c>
      <c r="W48">
        <v>14.237497466427934</v>
      </c>
      <c r="X48">
        <v>45.001003019187358</v>
      </c>
      <c r="Y48">
        <v>0</v>
      </c>
      <c r="Z48">
        <v>2.01070584</v>
      </c>
      <c r="AA48">
        <v>0</v>
      </c>
      <c r="AB48">
        <v>0</v>
      </c>
      <c r="AC48">
        <v>0</v>
      </c>
      <c r="AD48">
        <v>2.79657</v>
      </c>
      <c r="AE48">
        <v>0</v>
      </c>
      <c r="AF48">
        <v>0</v>
      </c>
      <c r="AG48">
        <v>12.7780848</v>
      </c>
      <c r="AH48">
        <v>0</v>
      </c>
      <c r="AI48">
        <v>0</v>
      </c>
      <c r="AJ48">
        <v>0</v>
      </c>
      <c r="AK48">
        <v>15.922791270000001</v>
      </c>
      <c r="AL48">
        <v>0</v>
      </c>
      <c r="AM48">
        <v>0</v>
      </c>
      <c r="AN48">
        <v>0.59287341900000012</v>
      </c>
      <c r="AO48">
        <v>1.42514736</v>
      </c>
      <c r="AP48">
        <v>3.5370971999999998</v>
      </c>
      <c r="AQ48">
        <v>0</v>
      </c>
      <c r="AR48">
        <v>12.193459200000001</v>
      </c>
      <c r="AS48">
        <v>4.8699468479999997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9.3264871281031567</v>
      </c>
      <c r="BB48">
        <f t="shared" si="0"/>
        <v>240.04464196333234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4.6852275048391583</v>
      </c>
      <c r="L49">
        <v>0</v>
      </c>
      <c r="M49">
        <v>14.107902121781194</v>
      </c>
      <c r="N49">
        <v>36.243620856650878</v>
      </c>
      <c r="O49">
        <v>0</v>
      </c>
      <c r="P49">
        <v>37.387542132628703</v>
      </c>
      <c r="Q49">
        <v>0</v>
      </c>
      <c r="R49">
        <v>6.5030938082191776</v>
      </c>
      <c r="S49">
        <v>8.1030542513239237</v>
      </c>
      <c r="T49">
        <v>0</v>
      </c>
      <c r="U49">
        <v>21.413712941616101</v>
      </c>
      <c r="V49">
        <v>5.7294358748137109</v>
      </c>
      <c r="W49">
        <v>14.237497466427934</v>
      </c>
      <c r="X49">
        <v>45.001003019187358</v>
      </c>
      <c r="Y49">
        <v>0</v>
      </c>
      <c r="Z49">
        <v>2.01070584</v>
      </c>
      <c r="AA49">
        <v>0</v>
      </c>
      <c r="AB49">
        <v>0</v>
      </c>
      <c r="AC49">
        <v>0</v>
      </c>
      <c r="AD49">
        <v>2.79657</v>
      </c>
      <c r="AE49">
        <v>0</v>
      </c>
      <c r="AF49">
        <v>0</v>
      </c>
      <c r="AG49">
        <v>12.7780848</v>
      </c>
      <c r="AH49">
        <v>0</v>
      </c>
      <c r="AI49">
        <v>0</v>
      </c>
      <c r="AJ49">
        <v>0</v>
      </c>
      <c r="AK49">
        <v>15.922791270000001</v>
      </c>
      <c r="AL49">
        <v>0</v>
      </c>
      <c r="AM49">
        <v>0</v>
      </c>
      <c r="AN49">
        <v>0.59287341900000012</v>
      </c>
      <c r="AO49">
        <v>1.42514736</v>
      </c>
      <c r="AP49">
        <v>3.5370971999999998</v>
      </c>
      <c r="AQ49">
        <v>0</v>
      </c>
      <c r="AR49">
        <v>3.3870719999999994</v>
      </c>
      <c r="AS49">
        <v>4.8699468479999997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9.0033974500696807</v>
      </c>
      <c r="BB49">
        <f t="shared" si="0"/>
        <v>231.72898126441845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4.6852254931714707</v>
      </c>
      <c r="L50">
        <v>0</v>
      </c>
      <c r="M50">
        <v>14.107902121781194</v>
      </c>
      <c r="N50">
        <v>36.243620856650878</v>
      </c>
      <c r="O50">
        <v>0</v>
      </c>
      <c r="P50">
        <v>37.387542132628703</v>
      </c>
      <c r="Q50">
        <v>0</v>
      </c>
      <c r="R50">
        <v>6.5030938082191776</v>
      </c>
      <c r="S50">
        <v>8.1030542513239237</v>
      </c>
      <c r="T50">
        <v>0</v>
      </c>
      <c r="U50">
        <v>21.413712941616101</v>
      </c>
      <c r="V50">
        <v>5.5621028282208576</v>
      </c>
      <c r="W50">
        <v>14.237497466427934</v>
      </c>
      <c r="X50">
        <v>45.001003019187358</v>
      </c>
      <c r="Y50">
        <v>0</v>
      </c>
      <c r="Z50">
        <v>2.01070584</v>
      </c>
      <c r="AA50">
        <v>0</v>
      </c>
      <c r="AB50">
        <v>0</v>
      </c>
      <c r="AC50">
        <v>0</v>
      </c>
      <c r="AD50">
        <v>2.79657</v>
      </c>
      <c r="AE50">
        <v>0</v>
      </c>
      <c r="AF50">
        <v>0</v>
      </c>
      <c r="AG50">
        <v>12.7780848</v>
      </c>
      <c r="AH50">
        <v>0</v>
      </c>
      <c r="AI50">
        <v>0</v>
      </c>
      <c r="AJ50">
        <v>0</v>
      </c>
      <c r="AK50">
        <v>15.922791270000001</v>
      </c>
      <c r="AL50">
        <v>0</v>
      </c>
      <c r="AM50">
        <v>0</v>
      </c>
      <c r="AN50">
        <v>0.59287341900000012</v>
      </c>
      <c r="AO50">
        <v>1.42514736</v>
      </c>
      <c r="AP50">
        <v>3.5370971999999998</v>
      </c>
      <c r="AQ50">
        <v>0</v>
      </c>
      <c r="AR50">
        <v>3.3870719999999994</v>
      </c>
      <c r="AS50">
        <v>4.8699468479999997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8.9971391551541906</v>
      </c>
      <c r="BB50">
        <f t="shared" si="0"/>
        <v>231.56790450107337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4.6852275044805571</v>
      </c>
      <c r="L51">
        <v>0</v>
      </c>
      <c r="M51">
        <v>14.107902121781194</v>
      </c>
      <c r="N51">
        <v>36.243620856650878</v>
      </c>
      <c r="O51">
        <v>0</v>
      </c>
      <c r="P51">
        <v>37.387542132628703</v>
      </c>
      <c r="Q51">
        <v>0</v>
      </c>
      <c r="R51">
        <v>6.5032203086431526</v>
      </c>
      <c r="S51">
        <v>8.101299235181644</v>
      </c>
      <c r="T51">
        <v>0</v>
      </c>
      <c r="U51">
        <v>21.413712941616101</v>
      </c>
      <c r="V51">
        <v>5.5621028282208576</v>
      </c>
      <c r="W51">
        <v>14.237497466427934</v>
      </c>
      <c r="X51">
        <v>45.001003019187358</v>
      </c>
      <c r="Y51">
        <v>0</v>
      </c>
      <c r="Z51">
        <v>0</v>
      </c>
      <c r="AA51">
        <v>0</v>
      </c>
      <c r="AB51">
        <v>0</v>
      </c>
      <c r="AC51">
        <v>0</v>
      </c>
      <c r="AD51">
        <v>2.79657</v>
      </c>
      <c r="AE51">
        <v>0</v>
      </c>
      <c r="AF51">
        <v>0</v>
      </c>
      <c r="AG51">
        <v>12.7780848</v>
      </c>
      <c r="AH51">
        <v>0</v>
      </c>
      <c r="AI51">
        <v>0</v>
      </c>
      <c r="AJ51">
        <v>0</v>
      </c>
      <c r="AK51">
        <v>15.922791270000001</v>
      </c>
      <c r="AL51">
        <v>0</v>
      </c>
      <c r="AM51">
        <v>0</v>
      </c>
      <c r="AN51">
        <v>0.59287341900000012</v>
      </c>
      <c r="AO51">
        <v>1.8039839999999998</v>
      </c>
      <c r="AP51">
        <v>1.9650540000000003</v>
      </c>
      <c r="AQ51">
        <v>0</v>
      </c>
      <c r="AR51">
        <v>3.3870719999999994</v>
      </c>
      <c r="AS51">
        <v>4.8699468479999997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8.8772520607999716</v>
      </c>
      <c r="BB51">
        <f t="shared" si="0"/>
        <v>228.4822526910184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4.6852275045286103</v>
      </c>
      <c r="L52">
        <v>0</v>
      </c>
      <c r="M52">
        <v>14.107902121781194</v>
      </c>
      <c r="N52">
        <v>36.243620856650878</v>
      </c>
      <c r="O52">
        <v>0</v>
      </c>
      <c r="P52">
        <v>37.387542132628703</v>
      </c>
      <c r="Q52">
        <v>0</v>
      </c>
      <c r="R52">
        <v>6.5032203086431526</v>
      </c>
      <c r="S52">
        <v>8.101299235181644</v>
      </c>
      <c r="T52">
        <v>0</v>
      </c>
      <c r="U52">
        <v>21.413712941616101</v>
      </c>
      <c r="V52">
        <v>5.5621028282208576</v>
      </c>
      <c r="W52">
        <v>14.237497466427934</v>
      </c>
      <c r="X52">
        <v>45.001003019187358</v>
      </c>
      <c r="Y52">
        <v>0</v>
      </c>
      <c r="Z52">
        <v>0</v>
      </c>
      <c r="AA52">
        <v>0</v>
      </c>
      <c r="AB52">
        <v>0</v>
      </c>
      <c r="AC52">
        <v>0</v>
      </c>
      <c r="AD52">
        <v>2.79657</v>
      </c>
      <c r="AE52">
        <v>0</v>
      </c>
      <c r="AF52">
        <v>0</v>
      </c>
      <c r="AG52">
        <v>12.7780848</v>
      </c>
      <c r="AH52">
        <v>0</v>
      </c>
      <c r="AI52">
        <v>0</v>
      </c>
      <c r="AJ52">
        <v>0</v>
      </c>
      <c r="AK52">
        <v>15.922791270000001</v>
      </c>
      <c r="AL52">
        <v>0</v>
      </c>
      <c r="AM52">
        <v>0</v>
      </c>
      <c r="AN52">
        <v>0.59287341900000012</v>
      </c>
      <c r="AO52">
        <v>1.8039839999999998</v>
      </c>
      <c r="AP52">
        <v>1.9650540000000003</v>
      </c>
      <c r="AQ52">
        <v>0</v>
      </c>
      <c r="AR52">
        <v>3.3870719999999994</v>
      </c>
      <c r="AS52">
        <v>4.8699468479999997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8.8772520608480256</v>
      </c>
      <c r="BB52">
        <f t="shared" si="0"/>
        <v>228.48225269101837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4.685227504621599</v>
      </c>
      <c r="L53">
        <v>0</v>
      </c>
      <c r="M53">
        <v>14.107902121781194</v>
      </c>
      <c r="N53">
        <v>36.243620856650878</v>
      </c>
      <c r="O53">
        <v>0</v>
      </c>
      <c r="P53">
        <v>37.387542132628703</v>
      </c>
      <c r="Q53">
        <v>0</v>
      </c>
      <c r="R53">
        <v>6.5032203086431526</v>
      </c>
      <c r="S53">
        <v>8.101299235181644</v>
      </c>
      <c r="T53">
        <v>0</v>
      </c>
      <c r="U53">
        <v>21.413712941616101</v>
      </c>
      <c r="V53">
        <v>5.5621028282208576</v>
      </c>
      <c r="W53">
        <v>14.237497466427934</v>
      </c>
      <c r="X53">
        <v>45.001003019187358</v>
      </c>
      <c r="Y53">
        <v>0</v>
      </c>
      <c r="Z53">
        <v>0</v>
      </c>
      <c r="AA53">
        <v>0</v>
      </c>
      <c r="AB53">
        <v>0</v>
      </c>
      <c r="AC53">
        <v>0</v>
      </c>
      <c r="AD53">
        <v>2.79657</v>
      </c>
      <c r="AE53">
        <v>0</v>
      </c>
      <c r="AF53">
        <v>0</v>
      </c>
      <c r="AG53">
        <v>12.7780848</v>
      </c>
      <c r="AH53">
        <v>0</v>
      </c>
      <c r="AI53">
        <v>0</v>
      </c>
      <c r="AJ53">
        <v>0</v>
      </c>
      <c r="AK53">
        <v>15.922791270000001</v>
      </c>
      <c r="AL53">
        <v>0</v>
      </c>
      <c r="AM53">
        <v>0</v>
      </c>
      <c r="AN53">
        <v>0.59287341900000012</v>
      </c>
      <c r="AO53">
        <v>1.8039839999999998</v>
      </c>
      <c r="AP53">
        <v>1.9650540000000003</v>
      </c>
      <c r="AQ53">
        <v>0</v>
      </c>
      <c r="AR53">
        <v>5.0806079999999998</v>
      </c>
      <c r="AS53">
        <v>4.8699468479999997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8.9405903073410116</v>
      </c>
      <c r="BB53">
        <f t="shared" si="0"/>
        <v>230.11245044461842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4.6852275045910519</v>
      </c>
      <c r="L54">
        <v>0</v>
      </c>
      <c r="M54">
        <v>14.107902121781194</v>
      </c>
      <c r="N54">
        <v>36.243620856650878</v>
      </c>
      <c r="O54">
        <v>0</v>
      </c>
      <c r="P54">
        <v>37.387542132628703</v>
      </c>
      <c r="Q54">
        <v>0</v>
      </c>
      <c r="R54">
        <v>6.5032203086431526</v>
      </c>
      <c r="S54">
        <v>8.101299235181644</v>
      </c>
      <c r="T54">
        <v>0</v>
      </c>
      <c r="U54">
        <v>21.413712941616101</v>
      </c>
      <c r="V54">
        <v>5.5621028282208576</v>
      </c>
      <c r="W54">
        <v>14.237497466427934</v>
      </c>
      <c r="X54">
        <v>45.001003019187358</v>
      </c>
      <c r="Y54">
        <v>0</v>
      </c>
      <c r="Z54">
        <v>0</v>
      </c>
      <c r="AA54">
        <v>0</v>
      </c>
      <c r="AB54">
        <v>0</v>
      </c>
      <c r="AC54">
        <v>0</v>
      </c>
      <c r="AD54">
        <v>2.79657</v>
      </c>
      <c r="AE54">
        <v>0</v>
      </c>
      <c r="AF54">
        <v>0</v>
      </c>
      <c r="AG54">
        <v>12.7780848</v>
      </c>
      <c r="AH54">
        <v>0</v>
      </c>
      <c r="AI54">
        <v>0</v>
      </c>
      <c r="AJ54">
        <v>0</v>
      </c>
      <c r="AK54">
        <v>15.922791270000001</v>
      </c>
      <c r="AL54">
        <v>0</v>
      </c>
      <c r="AM54">
        <v>0</v>
      </c>
      <c r="AN54">
        <v>0.59287341900000012</v>
      </c>
      <c r="AO54">
        <v>1.8039839999999998</v>
      </c>
      <c r="AP54">
        <v>1.9650540000000003</v>
      </c>
      <c r="AQ54">
        <v>0</v>
      </c>
      <c r="AR54">
        <v>5.0806079999999998</v>
      </c>
      <c r="AS54">
        <v>4.8699468479999997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8.9405903073104653</v>
      </c>
      <c r="BB54">
        <f t="shared" si="0"/>
        <v>230.11245044461845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14.107902121781194</v>
      </c>
      <c r="N55">
        <v>36.243620856650878</v>
      </c>
      <c r="O55">
        <v>0</v>
      </c>
      <c r="P55">
        <v>37.387542132628703</v>
      </c>
      <c r="Q55">
        <v>0</v>
      </c>
      <c r="R55">
        <v>6.5032203086431526</v>
      </c>
      <c r="S55">
        <v>8.101299235181644</v>
      </c>
      <c r="T55">
        <v>0</v>
      </c>
      <c r="U55">
        <v>21.413712941616101</v>
      </c>
      <c r="V55">
        <v>5.5621028282208576</v>
      </c>
      <c r="W55">
        <v>14.237497466427934</v>
      </c>
      <c r="X55">
        <v>45.001003019187358</v>
      </c>
      <c r="Y55">
        <v>0</v>
      </c>
      <c r="Z55">
        <v>0</v>
      </c>
      <c r="AA55">
        <v>0</v>
      </c>
      <c r="AB55">
        <v>0</v>
      </c>
      <c r="AC55">
        <v>0</v>
      </c>
      <c r="AD55">
        <v>2.79657</v>
      </c>
      <c r="AE55">
        <v>0</v>
      </c>
      <c r="AF55">
        <v>0</v>
      </c>
      <c r="AG55">
        <v>12.7780848</v>
      </c>
      <c r="AH55">
        <v>0</v>
      </c>
      <c r="AI55">
        <v>0</v>
      </c>
      <c r="AJ55">
        <v>0</v>
      </c>
      <c r="AK55">
        <v>15.922791270000001</v>
      </c>
      <c r="AL55">
        <v>0</v>
      </c>
      <c r="AM55">
        <v>0</v>
      </c>
      <c r="AN55">
        <v>0.59287341900000012</v>
      </c>
      <c r="AO55">
        <v>1.8039839999999998</v>
      </c>
      <c r="AP55">
        <v>3.5370971999999998</v>
      </c>
      <c r="AQ55">
        <v>0</v>
      </c>
      <c r="AR55">
        <v>12.193459200000001</v>
      </c>
      <c r="AS55">
        <v>4.8699468479999997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9.0901780987194165</v>
      </c>
      <c r="BB55">
        <f t="shared" si="0"/>
        <v>233.96252954861842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1.4784902059523418E-4</v>
      </c>
      <c r="L56">
        <v>0</v>
      </c>
      <c r="M56">
        <v>14.107902121781194</v>
      </c>
      <c r="N56">
        <v>36.243620856650878</v>
      </c>
      <c r="O56">
        <v>0</v>
      </c>
      <c r="P56">
        <v>37.387542132628703</v>
      </c>
      <c r="Q56">
        <v>0</v>
      </c>
      <c r="R56">
        <v>6.5032203086431526</v>
      </c>
      <c r="S56">
        <v>8.101299235181644</v>
      </c>
      <c r="T56">
        <v>0</v>
      </c>
      <c r="U56">
        <v>21.413712941616101</v>
      </c>
      <c r="V56">
        <v>5.5621028282208576</v>
      </c>
      <c r="W56">
        <v>14.237497466427934</v>
      </c>
      <c r="X56">
        <v>45.001003019187358</v>
      </c>
      <c r="Y56">
        <v>0</v>
      </c>
      <c r="Z56">
        <v>0</v>
      </c>
      <c r="AA56">
        <v>0</v>
      </c>
      <c r="AB56">
        <v>0</v>
      </c>
      <c r="AC56">
        <v>0</v>
      </c>
      <c r="AD56">
        <v>2.79657</v>
      </c>
      <c r="AE56">
        <v>0</v>
      </c>
      <c r="AF56">
        <v>0</v>
      </c>
      <c r="AG56">
        <v>12.7780848</v>
      </c>
      <c r="AH56">
        <v>0</v>
      </c>
      <c r="AI56">
        <v>0</v>
      </c>
      <c r="AJ56">
        <v>0</v>
      </c>
      <c r="AK56">
        <v>15.922791270000001</v>
      </c>
      <c r="AL56">
        <v>0</v>
      </c>
      <c r="AM56">
        <v>0</v>
      </c>
      <c r="AN56">
        <v>0.59287341900000012</v>
      </c>
      <c r="AO56">
        <v>1.8039839999999998</v>
      </c>
      <c r="AP56">
        <v>3.5370971999999998</v>
      </c>
      <c r="AQ56">
        <v>0</v>
      </c>
      <c r="AR56">
        <v>12.193459200000001</v>
      </c>
      <c r="AS56">
        <v>4.8699468479999997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9.0901836282727864</v>
      </c>
      <c r="BB56">
        <f t="shared" si="0"/>
        <v>233.96267186808564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14.107902121781194</v>
      </c>
      <c r="N57">
        <v>36.243620856650878</v>
      </c>
      <c r="O57">
        <v>0</v>
      </c>
      <c r="P57">
        <v>37.387542132628703</v>
      </c>
      <c r="Q57">
        <v>0</v>
      </c>
      <c r="R57">
        <v>6.5032203086431526</v>
      </c>
      <c r="S57">
        <v>8.101299235181644</v>
      </c>
      <c r="T57">
        <v>0</v>
      </c>
      <c r="U57">
        <v>21.413712941616101</v>
      </c>
      <c r="V57">
        <v>5.5621028282208576</v>
      </c>
      <c r="W57">
        <v>14.237497466427934</v>
      </c>
      <c r="X57">
        <v>45.001003019187358</v>
      </c>
      <c r="Y57">
        <v>0</v>
      </c>
      <c r="Z57">
        <v>0</v>
      </c>
      <c r="AA57">
        <v>0</v>
      </c>
      <c r="AB57">
        <v>0</v>
      </c>
      <c r="AC57">
        <v>0</v>
      </c>
      <c r="AD57">
        <v>2.79657</v>
      </c>
      <c r="AE57">
        <v>0</v>
      </c>
      <c r="AF57">
        <v>0</v>
      </c>
      <c r="AG57">
        <v>12.7780848</v>
      </c>
      <c r="AH57">
        <v>0</v>
      </c>
      <c r="AI57">
        <v>0</v>
      </c>
      <c r="AJ57">
        <v>0</v>
      </c>
      <c r="AK57">
        <v>15.922791270000001</v>
      </c>
      <c r="AL57">
        <v>0</v>
      </c>
      <c r="AM57">
        <v>0</v>
      </c>
      <c r="AN57">
        <v>0.59287341900000012</v>
      </c>
      <c r="AO57">
        <v>1.5333864000000001</v>
      </c>
      <c r="AP57">
        <v>1.9650540000000003</v>
      </c>
      <c r="AQ57">
        <v>0</v>
      </c>
      <c r="AR57">
        <v>6.7741439999999988</v>
      </c>
      <c r="AS57">
        <v>4.8699468479999997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8.818580637519414</v>
      </c>
      <c r="BB57">
        <f t="shared" si="0"/>
        <v>226.97217100981842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4.685227504312329</v>
      </c>
      <c r="L58">
        <v>0</v>
      </c>
      <c r="M58">
        <v>14.107902121781194</v>
      </c>
      <c r="N58">
        <v>36.243620856650878</v>
      </c>
      <c r="O58">
        <v>0</v>
      </c>
      <c r="P58">
        <v>37.387542132628703</v>
      </c>
      <c r="Q58">
        <v>0</v>
      </c>
      <c r="R58">
        <v>6.5032203086431526</v>
      </c>
      <c r="S58">
        <v>8.101299235181644</v>
      </c>
      <c r="T58">
        <v>0</v>
      </c>
      <c r="U58">
        <v>21.413712941616101</v>
      </c>
      <c r="V58">
        <v>5.5621028282208576</v>
      </c>
      <c r="W58">
        <v>14.237497466427934</v>
      </c>
      <c r="X58">
        <v>45.001003019187358</v>
      </c>
      <c r="Y58">
        <v>0</v>
      </c>
      <c r="Z58">
        <v>0</v>
      </c>
      <c r="AA58">
        <v>0</v>
      </c>
      <c r="AB58">
        <v>0</v>
      </c>
      <c r="AC58">
        <v>0</v>
      </c>
      <c r="AD58">
        <v>2.79657</v>
      </c>
      <c r="AE58">
        <v>0</v>
      </c>
      <c r="AF58">
        <v>0</v>
      </c>
      <c r="AG58">
        <v>12.7780848</v>
      </c>
      <c r="AH58">
        <v>0</v>
      </c>
      <c r="AI58">
        <v>0</v>
      </c>
      <c r="AJ58">
        <v>0</v>
      </c>
      <c r="AK58">
        <v>15.922791270000001</v>
      </c>
      <c r="AL58">
        <v>0</v>
      </c>
      <c r="AM58">
        <v>0</v>
      </c>
      <c r="AN58">
        <v>0.59287341900000012</v>
      </c>
      <c r="AO58">
        <v>1.5333864000000001</v>
      </c>
      <c r="AP58">
        <v>1.9650540000000003</v>
      </c>
      <c r="AQ58">
        <v>0</v>
      </c>
      <c r="AR58">
        <v>6.7741439999999988</v>
      </c>
      <c r="AS58">
        <v>4.8699468479999997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8.9938081418317459</v>
      </c>
      <c r="BB58">
        <f t="shared" si="0"/>
        <v>231.48217100981842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4.7163930974673995</v>
      </c>
      <c r="L59">
        <v>0</v>
      </c>
      <c r="M59">
        <v>14.107902121781194</v>
      </c>
      <c r="N59">
        <v>36.243620856650878</v>
      </c>
      <c r="O59">
        <v>0</v>
      </c>
      <c r="P59">
        <v>37.387542132628703</v>
      </c>
      <c r="Q59">
        <v>0</v>
      </c>
      <c r="R59">
        <v>6.5653956862745089</v>
      </c>
      <c r="S59">
        <v>8.1753150846790081</v>
      </c>
      <c r="T59">
        <v>0</v>
      </c>
      <c r="U59">
        <v>21.413712941616101</v>
      </c>
      <c r="V59">
        <v>5.5621028282208576</v>
      </c>
      <c r="W59">
        <v>14.237497466427934</v>
      </c>
      <c r="X59">
        <v>45.001003019187358</v>
      </c>
      <c r="Y59">
        <v>0</v>
      </c>
      <c r="Z59">
        <v>0</v>
      </c>
      <c r="AA59">
        <v>0</v>
      </c>
      <c r="AB59">
        <v>0</v>
      </c>
      <c r="AC59">
        <v>0</v>
      </c>
      <c r="AD59">
        <v>2.79657</v>
      </c>
      <c r="AE59">
        <v>0</v>
      </c>
      <c r="AF59">
        <v>0</v>
      </c>
      <c r="AG59">
        <v>12.7780848</v>
      </c>
      <c r="AH59">
        <v>0</v>
      </c>
      <c r="AI59">
        <v>0</v>
      </c>
      <c r="AJ59">
        <v>0</v>
      </c>
      <c r="AK59">
        <v>15.922791270000001</v>
      </c>
      <c r="AL59">
        <v>0</v>
      </c>
      <c r="AM59">
        <v>0</v>
      </c>
      <c r="AN59">
        <v>0.59287341900000012</v>
      </c>
      <c r="AO59">
        <v>1.5333864000000001</v>
      </c>
      <c r="AP59">
        <v>1.9650540000000003</v>
      </c>
      <c r="AQ59">
        <v>0</v>
      </c>
      <c r="AR59">
        <v>6.7741439999999988</v>
      </c>
      <c r="AS59">
        <v>4.8699468479999997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9.0000675379203976</v>
      </c>
      <c r="BB59">
        <f t="shared" si="0"/>
        <v>231.64326843401358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4.7163930974673995</v>
      </c>
      <c r="L60">
        <v>0</v>
      </c>
      <c r="M60">
        <v>14.107902121781194</v>
      </c>
      <c r="N60">
        <v>36.243620856650878</v>
      </c>
      <c r="O60">
        <v>0</v>
      </c>
      <c r="P60">
        <v>37.387542132628703</v>
      </c>
      <c r="Q60">
        <v>0</v>
      </c>
      <c r="R60">
        <v>6.5653956862745089</v>
      </c>
      <c r="S60">
        <v>8.1753150846790081</v>
      </c>
      <c r="T60">
        <v>0</v>
      </c>
      <c r="U60">
        <v>21.413712941616101</v>
      </c>
      <c r="V60">
        <v>5.5621028282208576</v>
      </c>
      <c r="W60">
        <v>14.237497466427934</v>
      </c>
      <c r="X60">
        <v>45.001003019187358</v>
      </c>
      <c r="Y60">
        <v>0</v>
      </c>
      <c r="Z60">
        <v>0</v>
      </c>
      <c r="AA60">
        <v>0</v>
      </c>
      <c r="AB60">
        <v>0</v>
      </c>
      <c r="AC60">
        <v>0</v>
      </c>
      <c r="AD60">
        <v>2.79657</v>
      </c>
      <c r="AE60">
        <v>0</v>
      </c>
      <c r="AF60">
        <v>0</v>
      </c>
      <c r="AG60">
        <v>12.7780848</v>
      </c>
      <c r="AH60">
        <v>0</v>
      </c>
      <c r="AI60">
        <v>0</v>
      </c>
      <c r="AJ60">
        <v>0</v>
      </c>
      <c r="AK60">
        <v>15.922791270000001</v>
      </c>
      <c r="AL60">
        <v>0</v>
      </c>
      <c r="AM60">
        <v>0</v>
      </c>
      <c r="AN60">
        <v>0.59287341900000012</v>
      </c>
      <c r="AO60">
        <v>1.5333864000000001</v>
      </c>
      <c r="AP60">
        <v>1.9650540000000003</v>
      </c>
      <c r="AQ60">
        <v>0</v>
      </c>
      <c r="AR60">
        <v>6.7741439999999988</v>
      </c>
      <c r="AS60">
        <v>4.8699468479999997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9.0000675379203976</v>
      </c>
      <c r="BB60">
        <f t="shared" si="0"/>
        <v>231.64326843401358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4.6851531595227565</v>
      </c>
      <c r="L61">
        <v>0</v>
      </c>
      <c r="M61">
        <v>14.107902121781194</v>
      </c>
      <c r="N61">
        <v>36.243620856650878</v>
      </c>
      <c r="O61">
        <v>0</v>
      </c>
      <c r="P61">
        <v>37.387542132628703</v>
      </c>
      <c r="Q61">
        <v>0</v>
      </c>
      <c r="R61">
        <v>6.5032203090023586</v>
      </c>
      <c r="S61">
        <v>8.0926657202537733</v>
      </c>
      <c r="T61">
        <v>0</v>
      </c>
      <c r="U61">
        <v>21.413712941616101</v>
      </c>
      <c r="V61">
        <v>5.5621028282208576</v>
      </c>
      <c r="W61">
        <v>14.237497466427934</v>
      </c>
      <c r="X61">
        <v>45.001003019187358</v>
      </c>
      <c r="Y61">
        <v>0</v>
      </c>
      <c r="Z61">
        <v>0</v>
      </c>
      <c r="AA61">
        <v>0</v>
      </c>
      <c r="AB61">
        <v>0</v>
      </c>
      <c r="AC61">
        <v>0</v>
      </c>
      <c r="AD61">
        <v>2.79657</v>
      </c>
      <c r="AE61">
        <v>0</v>
      </c>
      <c r="AF61">
        <v>0</v>
      </c>
      <c r="AG61">
        <v>12.7780848</v>
      </c>
      <c r="AH61">
        <v>0</v>
      </c>
      <c r="AI61">
        <v>0</v>
      </c>
      <c r="AJ61">
        <v>0</v>
      </c>
      <c r="AK61">
        <v>15.922791270000001</v>
      </c>
      <c r="AL61">
        <v>0</v>
      </c>
      <c r="AM61">
        <v>0</v>
      </c>
      <c r="AN61">
        <v>0.59287341900000012</v>
      </c>
      <c r="AO61">
        <v>1.8039839999999998</v>
      </c>
      <c r="AP61">
        <v>1.9650540000000003</v>
      </c>
      <c r="AQ61">
        <v>0</v>
      </c>
      <c r="AR61">
        <v>5.0806079999999998</v>
      </c>
      <c r="AS61">
        <v>4.8699468479999997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8.9402646333836024</v>
      </c>
      <c r="BB61">
        <f t="shared" si="0"/>
        <v>230.10406825890834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4.6851531595227565</v>
      </c>
      <c r="L62">
        <v>0</v>
      </c>
      <c r="M62">
        <v>14.107902121781194</v>
      </c>
      <c r="N62">
        <v>36.243620856650878</v>
      </c>
      <c r="O62">
        <v>0</v>
      </c>
      <c r="P62">
        <v>37.387542132628703</v>
      </c>
      <c r="Q62">
        <v>0</v>
      </c>
      <c r="R62">
        <v>6.5032203090023586</v>
      </c>
      <c r="S62">
        <v>8.0926657202537733</v>
      </c>
      <c r="T62">
        <v>0</v>
      </c>
      <c r="U62">
        <v>21.413712941616101</v>
      </c>
      <c r="V62">
        <v>5.5621028282208576</v>
      </c>
      <c r="W62">
        <v>14.237497466427934</v>
      </c>
      <c r="X62">
        <v>45.001003019187358</v>
      </c>
      <c r="Y62">
        <v>0</v>
      </c>
      <c r="Z62">
        <v>0</v>
      </c>
      <c r="AA62">
        <v>0</v>
      </c>
      <c r="AB62">
        <v>0</v>
      </c>
      <c r="AC62">
        <v>0</v>
      </c>
      <c r="AD62">
        <v>2.79657</v>
      </c>
      <c r="AE62">
        <v>0</v>
      </c>
      <c r="AF62">
        <v>0</v>
      </c>
      <c r="AG62">
        <v>12.7780848</v>
      </c>
      <c r="AH62">
        <v>0</v>
      </c>
      <c r="AI62">
        <v>0</v>
      </c>
      <c r="AJ62">
        <v>0</v>
      </c>
      <c r="AK62">
        <v>15.922791270000001</v>
      </c>
      <c r="AL62">
        <v>0</v>
      </c>
      <c r="AM62">
        <v>0</v>
      </c>
      <c r="AN62">
        <v>0.59287341900000012</v>
      </c>
      <c r="AO62">
        <v>1.8039839999999998</v>
      </c>
      <c r="AP62">
        <v>1.9650540000000003</v>
      </c>
      <c r="AQ62">
        <v>0</v>
      </c>
      <c r="AR62">
        <v>5.0806079999999998</v>
      </c>
      <c r="AS62">
        <v>4.8699468479999997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8.9402646333836024</v>
      </c>
      <c r="BB62">
        <f t="shared" si="0"/>
        <v>230.10406825890834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4.6852275043069049</v>
      </c>
      <c r="L63">
        <v>0</v>
      </c>
      <c r="M63">
        <v>14.107902121781194</v>
      </c>
      <c r="N63">
        <v>36.243620856650878</v>
      </c>
      <c r="O63">
        <v>0</v>
      </c>
      <c r="P63">
        <v>37.384355603852384</v>
      </c>
      <c r="Q63">
        <v>0</v>
      </c>
      <c r="R63">
        <v>6.5032203090023586</v>
      </c>
      <c r="S63">
        <v>8.0926657202537733</v>
      </c>
      <c r="T63">
        <v>0</v>
      </c>
      <c r="U63">
        <v>21.413712941616101</v>
      </c>
      <c r="V63">
        <v>5.5621028282208576</v>
      </c>
      <c r="W63">
        <v>14.237497466427934</v>
      </c>
      <c r="X63">
        <v>45.001003019187358</v>
      </c>
      <c r="Y63">
        <v>0</v>
      </c>
      <c r="Z63">
        <v>0</v>
      </c>
      <c r="AA63">
        <v>0</v>
      </c>
      <c r="AB63">
        <v>0</v>
      </c>
      <c r="AC63">
        <v>0</v>
      </c>
      <c r="AD63">
        <v>2.79657</v>
      </c>
      <c r="AE63">
        <v>0</v>
      </c>
      <c r="AF63">
        <v>0</v>
      </c>
      <c r="AG63">
        <v>12.7780848</v>
      </c>
      <c r="AH63">
        <v>0</v>
      </c>
      <c r="AI63">
        <v>0</v>
      </c>
      <c r="AJ63">
        <v>0</v>
      </c>
      <c r="AK63">
        <v>15.922791270000001</v>
      </c>
      <c r="AL63">
        <v>0</v>
      </c>
      <c r="AM63">
        <v>0</v>
      </c>
      <c r="AN63">
        <v>0.59287341900000012</v>
      </c>
      <c r="AO63">
        <v>1.8039839999999998</v>
      </c>
      <c r="AP63">
        <v>1.9650540000000003</v>
      </c>
      <c r="AQ63">
        <v>0</v>
      </c>
      <c r="AR63">
        <v>6.7741439999999988</v>
      </c>
      <c r="AS63">
        <v>4.8699468479999997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9.0034864841010531</v>
      </c>
      <c r="BB63">
        <f t="shared" si="0"/>
        <v>231.73127022419871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4.6852275043069049</v>
      </c>
      <c r="L64">
        <v>0</v>
      </c>
      <c r="M64">
        <v>14.107902121781194</v>
      </c>
      <c r="N64">
        <v>36.243620856650878</v>
      </c>
      <c r="O64">
        <v>0</v>
      </c>
      <c r="P64">
        <v>37.384355603852384</v>
      </c>
      <c r="Q64">
        <v>0</v>
      </c>
      <c r="R64">
        <v>6.5032203090023586</v>
      </c>
      <c r="S64">
        <v>8.0926657202537733</v>
      </c>
      <c r="T64">
        <v>0</v>
      </c>
      <c r="U64">
        <v>21.413712941616101</v>
      </c>
      <c r="V64">
        <v>5.5621028282208576</v>
      </c>
      <c r="W64">
        <v>14.237497466427934</v>
      </c>
      <c r="X64">
        <v>45.001003019187358</v>
      </c>
      <c r="Y64">
        <v>0</v>
      </c>
      <c r="Z64">
        <v>0</v>
      </c>
      <c r="AA64">
        <v>0</v>
      </c>
      <c r="AB64">
        <v>0</v>
      </c>
      <c r="AC64">
        <v>0</v>
      </c>
      <c r="AD64">
        <v>2.79657</v>
      </c>
      <c r="AE64">
        <v>0</v>
      </c>
      <c r="AF64">
        <v>0</v>
      </c>
      <c r="AG64">
        <v>12.7780848</v>
      </c>
      <c r="AH64">
        <v>0</v>
      </c>
      <c r="AI64">
        <v>0</v>
      </c>
      <c r="AJ64">
        <v>0</v>
      </c>
      <c r="AK64">
        <v>15.922791270000001</v>
      </c>
      <c r="AL64">
        <v>0</v>
      </c>
      <c r="AM64">
        <v>0</v>
      </c>
      <c r="AN64">
        <v>0.59287341900000012</v>
      </c>
      <c r="AO64">
        <v>1.8039839999999998</v>
      </c>
      <c r="AP64">
        <v>1.9650540000000003</v>
      </c>
      <c r="AQ64">
        <v>0</v>
      </c>
      <c r="AR64">
        <v>6.7741439999999988</v>
      </c>
      <c r="AS64">
        <v>4.8699468479999997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9.0034864841010531</v>
      </c>
      <c r="BB64">
        <f t="shared" si="0"/>
        <v>231.73127022419871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4.6852275049344616</v>
      </c>
      <c r="L65">
        <v>0</v>
      </c>
      <c r="M65">
        <v>14.107902121781194</v>
      </c>
      <c r="N65">
        <v>36.243620856650878</v>
      </c>
      <c r="O65">
        <v>0</v>
      </c>
      <c r="P65">
        <v>37.502597056281779</v>
      </c>
      <c r="Q65">
        <v>0</v>
      </c>
      <c r="R65">
        <v>6.5030659803921571</v>
      </c>
      <c r="S65">
        <v>8.0994094488188964</v>
      </c>
      <c r="T65">
        <v>0</v>
      </c>
      <c r="U65">
        <v>21.413712941616101</v>
      </c>
      <c r="V65">
        <v>4.7933252188612094</v>
      </c>
      <c r="W65">
        <v>14.237497466427934</v>
      </c>
      <c r="X65">
        <v>45.001003019187358</v>
      </c>
      <c r="Y65">
        <v>0</v>
      </c>
      <c r="Z65">
        <v>0</v>
      </c>
      <c r="AA65">
        <v>0</v>
      </c>
      <c r="AB65">
        <v>0</v>
      </c>
      <c r="AC65">
        <v>0</v>
      </c>
      <c r="AD65">
        <v>2.79657</v>
      </c>
      <c r="AE65">
        <v>0</v>
      </c>
      <c r="AF65">
        <v>0</v>
      </c>
      <c r="AG65">
        <v>12.7780848</v>
      </c>
      <c r="AH65">
        <v>0</v>
      </c>
      <c r="AI65">
        <v>0</v>
      </c>
      <c r="AJ65">
        <v>0</v>
      </c>
      <c r="AK65">
        <v>15.922791270000001</v>
      </c>
      <c r="AL65">
        <v>0</v>
      </c>
      <c r="AM65">
        <v>0</v>
      </c>
      <c r="AN65">
        <v>0.59287341900000012</v>
      </c>
      <c r="AO65">
        <v>1.8039839999999998</v>
      </c>
      <c r="AP65">
        <v>1.9650540000000003</v>
      </c>
      <c r="AQ65">
        <v>0</v>
      </c>
      <c r="AR65">
        <v>10.161216</v>
      </c>
      <c r="AS65">
        <v>4.8699468479999997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9.1060795998023707</v>
      </c>
      <c r="BB65">
        <f t="shared" si="0"/>
        <v>234.37180235214956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4.6852275049730538</v>
      </c>
      <c r="L66">
        <v>0</v>
      </c>
      <c r="M66">
        <v>14.107902121781194</v>
      </c>
      <c r="N66">
        <v>36.243620856650878</v>
      </c>
      <c r="O66">
        <v>0</v>
      </c>
      <c r="P66">
        <v>37.502597056281779</v>
      </c>
      <c r="Q66">
        <v>0</v>
      </c>
      <c r="R66">
        <v>6.5030659803921571</v>
      </c>
      <c r="S66">
        <v>8.0994094488188964</v>
      </c>
      <c r="T66">
        <v>0</v>
      </c>
      <c r="U66">
        <v>21.413712941616101</v>
      </c>
      <c r="V66">
        <v>4.7933252188612094</v>
      </c>
      <c r="W66">
        <v>14.237497466427934</v>
      </c>
      <c r="X66">
        <v>45.001003019187358</v>
      </c>
      <c r="Y66">
        <v>0</v>
      </c>
      <c r="Z66">
        <v>0</v>
      </c>
      <c r="AA66">
        <v>0</v>
      </c>
      <c r="AB66">
        <v>0</v>
      </c>
      <c r="AC66">
        <v>0</v>
      </c>
      <c r="AD66">
        <v>2.79657</v>
      </c>
      <c r="AE66">
        <v>0</v>
      </c>
      <c r="AF66">
        <v>0</v>
      </c>
      <c r="AG66">
        <v>12.7780848</v>
      </c>
      <c r="AH66">
        <v>0</v>
      </c>
      <c r="AI66">
        <v>0</v>
      </c>
      <c r="AJ66">
        <v>0</v>
      </c>
      <c r="AK66">
        <v>15.922791270000001</v>
      </c>
      <c r="AL66">
        <v>0</v>
      </c>
      <c r="AM66">
        <v>0</v>
      </c>
      <c r="AN66">
        <v>0.59287341900000012</v>
      </c>
      <c r="AO66">
        <v>1.8039839999999998</v>
      </c>
      <c r="AP66">
        <v>1.9650540000000003</v>
      </c>
      <c r="AQ66">
        <v>0</v>
      </c>
      <c r="AR66">
        <v>10.161216</v>
      </c>
      <c r="AS66">
        <v>4.8699468479999997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9.1060795998409638</v>
      </c>
      <c r="BB66">
        <f t="shared" si="0"/>
        <v>234.37180235214956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4.6852013493480174</v>
      </c>
      <c r="L67">
        <v>0</v>
      </c>
      <c r="M67">
        <v>14.107902121781194</v>
      </c>
      <c r="N67">
        <v>36.243620856650878</v>
      </c>
      <c r="O67">
        <v>0</v>
      </c>
      <c r="P67">
        <v>37.502597056281779</v>
      </c>
      <c r="Q67">
        <v>0</v>
      </c>
      <c r="R67">
        <v>6.5030659803921571</v>
      </c>
      <c r="S67">
        <v>8.0994094488188964</v>
      </c>
      <c r="T67">
        <v>0</v>
      </c>
      <c r="U67">
        <v>21.413712941616101</v>
      </c>
      <c r="V67">
        <v>3.5826185529830812</v>
      </c>
      <c r="W67">
        <v>14.237497466427934</v>
      </c>
      <c r="X67">
        <v>45.001003019187358</v>
      </c>
      <c r="Y67">
        <v>0</v>
      </c>
      <c r="Z67">
        <v>0</v>
      </c>
      <c r="AA67">
        <v>0</v>
      </c>
      <c r="AB67">
        <v>0</v>
      </c>
      <c r="AC67">
        <v>0</v>
      </c>
      <c r="AD67">
        <v>2.79657</v>
      </c>
      <c r="AE67">
        <v>4.7236488000000003</v>
      </c>
      <c r="AF67">
        <v>2.7225251999999998</v>
      </c>
      <c r="AG67">
        <v>12.7780848</v>
      </c>
      <c r="AH67">
        <v>0</v>
      </c>
      <c r="AI67">
        <v>0</v>
      </c>
      <c r="AJ67">
        <v>0</v>
      </c>
      <c r="AK67">
        <v>15.922791270000001</v>
      </c>
      <c r="AL67">
        <v>0</v>
      </c>
      <c r="AM67">
        <v>0</v>
      </c>
      <c r="AN67">
        <v>0.59287341900000012</v>
      </c>
      <c r="AO67">
        <v>1.4431872000000001</v>
      </c>
      <c r="AP67">
        <v>1.9650540000000003</v>
      </c>
      <c r="AQ67">
        <v>0</v>
      </c>
      <c r="AR67">
        <v>10.161216</v>
      </c>
      <c r="AS67">
        <v>4.8699468479999997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9.3257912336870916</v>
      </c>
      <c r="BB67">
        <f t="shared" si="0"/>
        <v>240.02673509680034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4.6852013493480174</v>
      </c>
      <c r="L68">
        <v>0</v>
      </c>
      <c r="M68">
        <v>14.107902121781194</v>
      </c>
      <c r="N68">
        <v>36.243620856650878</v>
      </c>
      <c r="O68">
        <v>0</v>
      </c>
      <c r="P68">
        <v>37.502597056281779</v>
      </c>
      <c r="Q68">
        <v>0</v>
      </c>
      <c r="R68">
        <v>6.5030659803921571</v>
      </c>
      <c r="S68">
        <v>8.0994094488188964</v>
      </c>
      <c r="T68">
        <v>0</v>
      </c>
      <c r="U68">
        <v>21.413712941616101</v>
      </c>
      <c r="V68">
        <v>3.5826185529830812</v>
      </c>
      <c r="W68">
        <v>14.237497466427934</v>
      </c>
      <c r="X68">
        <v>45.001003019187358</v>
      </c>
      <c r="Y68">
        <v>0</v>
      </c>
      <c r="Z68">
        <v>0</v>
      </c>
      <c r="AA68">
        <v>0</v>
      </c>
      <c r="AB68">
        <v>0</v>
      </c>
      <c r="AC68">
        <v>0</v>
      </c>
      <c r="AD68">
        <v>2.79657</v>
      </c>
      <c r="AE68">
        <v>4.7236488000000003</v>
      </c>
      <c r="AF68">
        <v>2.7225251999999998</v>
      </c>
      <c r="AG68">
        <v>12.7780848</v>
      </c>
      <c r="AH68">
        <v>0</v>
      </c>
      <c r="AI68">
        <v>0</v>
      </c>
      <c r="AJ68">
        <v>0</v>
      </c>
      <c r="AK68">
        <v>15.922791270000001</v>
      </c>
      <c r="AL68">
        <v>0</v>
      </c>
      <c r="AM68">
        <v>0</v>
      </c>
      <c r="AN68">
        <v>0.59287341900000012</v>
      </c>
      <c r="AO68">
        <v>1.4431872000000001</v>
      </c>
      <c r="AP68">
        <v>1.9650540000000003</v>
      </c>
      <c r="AQ68">
        <v>4.1175030000000001</v>
      </c>
      <c r="AR68">
        <v>10.161216</v>
      </c>
      <c r="AS68">
        <v>4.8699468479999997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9.4797858458870934</v>
      </c>
      <c r="BB68">
        <f t="shared" ref="BB68:BB99" si="1">SUM(B68:AZ68)-BA68</f>
        <v>243.99024348460034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4.6852013493480174</v>
      </c>
      <c r="L69">
        <v>0</v>
      </c>
      <c r="M69">
        <v>14.107902121781194</v>
      </c>
      <c r="N69">
        <v>36.243620856650878</v>
      </c>
      <c r="O69">
        <v>0</v>
      </c>
      <c r="P69">
        <v>37.502597056281779</v>
      </c>
      <c r="Q69">
        <v>0</v>
      </c>
      <c r="R69">
        <v>6.5030659803921571</v>
      </c>
      <c r="S69">
        <v>8.0994094488188964</v>
      </c>
      <c r="T69">
        <v>0</v>
      </c>
      <c r="U69">
        <v>21.413712941616101</v>
      </c>
      <c r="V69">
        <v>3.5826185529830812</v>
      </c>
      <c r="W69">
        <v>14.237497466427934</v>
      </c>
      <c r="X69">
        <v>45.001003019187358</v>
      </c>
      <c r="Y69">
        <v>0</v>
      </c>
      <c r="Z69">
        <v>0</v>
      </c>
      <c r="AA69">
        <v>0</v>
      </c>
      <c r="AB69">
        <v>0</v>
      </c>
      <c r="AC69">
        <v>0</v>
      </c>
      <c r="AD69">
        <v>2.79657</v>
      </c>
      <c r="AE69">
        <v>4.7236488000000003</v>
      </c>
      <c r="AF69">
        <v>2.7225251999999998</v>
      </c>
      <c r="AG69">
        <v>12.7780848</v>
      </c>
      <c r="AH69">
        <v>6.4509537000000012</v>
      </c>
      <c r="AI69">
        <v>0</v>
      </c>
      <c r="AJ69">
        <v>0</v>
      </c>
      <c r="AK69">
        <v>15.922791270000001</v>
      </c>
      <c r="AL69">
        <v>0</v>
      </c>
      <c r="AM69">
        <v>0</v>
      </c>
      <c r="AN69">
        <v>0.59287341900000012</v>
      </c>
      <c r="AO69">
        <v>1.4431872000000001</v>
      </c>
      <c r="AP69">
        <v>1.9650540000000003</v>
      </c>
      <c r="AQ69">
        <v>4.7747570000000001</v>
      </c>
      <c r="AR69">
        <v>10.161216</v>
      </c>
      <c r="AS69">
        <v>4.8699468479999997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9.7456328859870958</v>
      </c>
      <c r="BB69">
        <f t="shared" si="1"/>
        <v>250.83260414450029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4.6852013493480174</v>
      </c>
      <c r="L70">
        <v>0</v>
      </c>
      <c r="M70">
        <v>14.107902121781194</v>
      </c>
      <c r="N70">
        <v>36.243620856650878</v>
      </c>
      <c r="O70">
        <v>0</v>
      </c>
      <c r="P70">
        <v>37.502597056281779</v>
      </c>
      <c r="Q70">
        <v>0</v>
      </c>
      <c r="R70">
        <v>6.5030659803921571</v>
      </c>
      <c r="S70">
        <v>8.0994094488188964</v>
      </c>
      <c r="T70">
        <v>0</v>
      </c>
      <c r="U70">
        <v>21.413712941616101</v>
      </c>
      <c r="V70">
        <v>3.5826185529830812</v>
      </c>
      <c r="W70">
        <v>14.237497466427934</v>
      </c>
      <c r="X70">
        <v>45.001003019187358</v>
      </c>
      <c r="Y70">
        <v>0</v>
      </c>
      <c r="Z70">
        <v>0</v>
      </c>
      <c r="AA70">
        <v>0</v>
      </c>
      <c r="AB70">
        <v>0</v>
      </c>
      <c r="AC70">
        <v>0</v>
      </c>
      <c r="AD70">
        <v>2.79657</v>
      </c>
      <c r="AE70">
        <v>4.7236488000000003</v>
      </c>
      <c r="AF70">
        <v>2.7225251999999998</v>
      </c>
      <c r="AG70">
        <v>12.7780848</v>
      </c>
      <c r="AH70">
        <v>7.1774124500000003</v>
      </c>
      <c r="AI70">
        <v>0</v>
      </c>
      <c r="AJ70">
        <v>0</v>
      </c>
      <c r="AK70">
        <v>15.922791270000001</v>
      </c>
      <c r="AL70">
        <v>0</v>
      </c>
      <c r="AM70">
        <v>0</v>
      </c>
      <c r="AN70">
        <v>0.59287341900000012</v>
      </c>
      <c r="AO70">
        <v>1.4431872000000001</v>
      </c>
      <c r="AP70">
        <v>1.9650540000000003</v>
      </c>
      <c r="AQ70">
        <v>9.5495140000000003</v>
      </c>
      <c r="AR70">
        <v>10.161216</v>
      </c>
      <c r="AS70">
        <v>4.8699468479999997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9.951378204787094</v>
      </c>
      <c r="BB70">
        <f t="shared" si="1"/>
        <v>256.12807457570028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4.6852013493480174</v>
      </c>
      <c r="L71">
        <v>0</v>
      </c>
      <c r="M71">
        <v>14.107902121781194</v>
      </c>
      <c r="N71">
        <v>36.243620856650878</v>
      </c>
      <c r="O71">
        <v>0</v>
      </c>
      <c r="P71">
        <v>37.502597056281779</v>
      </c>
      <c r="Q71">
        <v>0</v>
      </c>
      <c r="R71">
        <v>6.5030659803921571</v>
      </c>
      <c r="S71">
        <v>8.0994094488188964</v>
      </c>
      <c r="T71">
        <v>0</v>
      </c>
      <c r="U71">
        <v>21.413712941616101</v>
      </c>
      <c r="V71">
        <v>3.5826185529830812</v>
      </c>
      <c r="W71">
        <v>14.237497466427934</v>
      </c>
      <c r="X71">
        <v>45.001003019187358</v>
      </c>
      <c r="Y71">
        <v>0</v>
      </c>
      <c r="Z71">
        <v>2.01070584</v>
      </c>
      <c r="AA71">
        <v>0</v>
      </c>
      <c r="AB71">
        <v>0</v>
      </c>
      <c r="AC71">
        <v>0</v>
      </c>
      <c r="AD71">
        <v>2.79657</v>
      </c>
      <c r="AE71">
        <v>9.4472976000000006</v>
      </c>
      <c r="AF71">
        <v>2.7225251999999998</v>
      </c>
      <c r="AG71">
        <v>12.7780848</v>
      </c>
      <c r="AH71">
        <v>7.1774124500000003</v>
      </c>
      <c r="AI71">
        <v>0.97659849999999992</v>
      </c>
      <c r="AJ71">
        <v>0</v>
      </c>
      <c r="AK71">
        <v>15.922791270000001</v>
      </c>
      <c r="AL71">
        <v>0</v>
      </c>
      <c r="AM71">
        <v>1.4726289600000002</v>
      </c>
      <c r="AN71">
        <v>0.59287341900000012</v>
      </c>
      <c r="AO71">
        <v>1.4431872000000001</v>
      </c>
      <c r="AP71">
        <v>1.9650540000000003</v>
      </c>
      <c r="AQ71">
        <v>9.5495140000000003</v>
      </c>
      <c r="AR71">
        <v>6.7741439999999988</v>
      </c>
      <c r="AS71">
        <v>6.6033177600000004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10.232995754887092</v>
      </c>
      <c r="BB71">
        <f t="shared" si="1"/>
        <v>263.37633803760031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4.6852013493480174</v>
      </c>
      <c r="L72">
        <v>0</v>
      </c>
      <c r="M72">
        <v>14.107902121781194</v>
      </c>
      <c r="N72">
        <v>36.243620856650878</v>
      </c>
      <c r="O72">
        <v>0</v>
      </c>
      <c r="P72">
        <v>37.502597056281779</v>
      </c>
      <c r="Q72">
        <v>0</v>
      </c>
      <c r="R72">
        <v>6.5030659803921571</v>
      </c>
      <c r="S72">
        <v>8.0994094488188964</v>
      </c>
      <c r="T72">
        <v>0</v>
      </c>
      <c r="U72">
        <v>21.413712941616101</v>
      </c>
      <c r="V72">
        <v>3.5826185529830812</v>
      </c>
      <c r="W72">
        <v>14.237497466427934</v>
      </c>
      <c r="X72">
        <v>45.001003019187358</v>
      </c>
      <c r="Y72">
        <v>0</v>
      </c>
      <c r="Z72">
        <v>2.01070584</v>
      </c>
      <c r="AA72">
        <v>0</v>
      </c>
      <c r="AB72">
        <v>0</v>
      </c>
      <c r="AC72">
        <v>2.9697708320000005</v>
      </c>
      <c r="AD72">
        <v>2.79657</v>
      </c>
      <c r="AE72">
        <v>9.4472976000000006</v>
      </c>
      <c r="AF72">
        <v>2.7225251999999998</v>
      </c>
      <c r="AG72">
        <v>12.7780848</v>
      </c>
      <c r="AH72">
        <v>14.354824899999999</v>
      </c>
      <c r="AI72">
        <v>2.3438363999999998</v>
      </c>
      <c r="AJ72">
        <v>0</v>
      </c>
      <c r="AK72">
        <v>15.922791270000001</v>
      </c>
      <c r="AL72">
        <v>0</v>
      </c>
      <c r="AM72">
        <v>1.59534804</v>
      </c>
      <c r="AN72">
        <v>0.59287341900000012</v>
      </c>
      <c r="AO72">
        <v>1.4431872000000001</v>
      </c>
      <c r="AP72">
        <v>1.9650540000000003</v>
      </c>
      <c r="AQ72">
        <v>9.5495140000000003</v>
      </c>
      <c r="AR72">
        <v>6.7741439999999988</v>
      </c>
      <c r="AS72">
        <v>6.6033177600000004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10.668224964287091</v>
      </c>
      <c r="BB72">
        <f t="shared" si="1"/>
        <v>274.57824909020025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4.6852013493480174</v>
      </c>
      <c r="L73">
        <v>0</v>
      </c>
      <c r="M73">
        <v>14.107902121781194</v>
      </c>
      <c r="N73">
        <v>36.243620856650878</v>
      </c>
      <c r="O73">
        <v>0</v>
      </c>
      <c r="P73">
        <v>38.531076433121029</v>
      </c>
      <c r="Q73">
        <v>0</v>
      </c>
      <c r="R73">
        <v>6.5030659803921571</v>
      </c>
      <c r="S73">
        <v>8.0994094488188964</v>
      </c>
      <c r="T73">
        <v>0</v>
      </c>
      <c r="U73">
        <v>21.413712941616101</v>
      </c>
      <c r="V73">
        <v>3.5826185529830812</v>
      </c>
      <c r="W73">
        <v>14.237497466427934</v>
      </c>
      <c r="X73">
        <v>45.001003019187358</v>
      </c>
      <c r="Y73">
        <v>0</v>
      </c>
      <c r="Z73">
        <v>2.01070584</v>
      </c>
      <c r="AA73">
        <v>4.2899843999999998</v>
      </c>
      <c r="AB73">
        <v>0</v>
      </c>
      <c r="AC73">
        <v>5.9395416639999992</v>
      </c>
      <c r="AD73">
        <v>2.79657</v>
      </c>
      <c r="AE73">
        <v>9.4472976000000006</v>
      </c>
      <c r="AF73">
        <v>2.7225251999999998</v>
      </c>
      <c r="AG73">
        <v>12.7780848</v>
      </c>
      <c r="AH73">
        <v>21.532237349999999</v>
      </c>
      <c r="AI73">
        <v>10.156624400000002</v>
      </c>
      <c r="AJ73">
        <v>0</v>
      </c>
      <c r="AK73">
        <v>15.922791270000001</v>
      </c>
      <c r="AL73">
        <v>0</v>
      </c>
      <c r="AM73">
        <v>3.2316024399999996</v>
      </c>
      <c r="AN73">
        <v>0.59287341900000012</v>
      </c>
      <c r="AO73">
        <v>1.1725896000000002</v>
      </c>
      <c r="AP73">
        <v>1.7685486000000001</v>
      </c>
      <c r="AQ73">
        <v>14.324271</v>
      </c>
      <c r="AR73">
        <v>6.7741439999999988</v>
      </c>
      <c r="AS73">
        <v>6.6033177600000004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11.761140506865615</v>
      </c>
      <c r="BB73">
        <f t="shared" si="1"/>
        <v>302.70767700646098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4.6852013493480174</v>
      </c>
      <c r="L74">
        <v>0</v>
      </c>
      <c r="M74">
        <v>14.107902121781194</v>
      </c>
      <c r="N74">
        <v>36.243620856650878</v>
      </c>
      <c r="O74">
        <v>0</v>
      </c>
      <c r="P74">
        <v>38.531076433121029</v>
      </c>
      <c r="Q74">
        <v>0</v>
      </c>
      <c r="R74">
        <v>6.5030659803921571</v>
      </c>
      <c r="S74">
        <v>8.0994094488188964</v>
      </c>
      <c r="T74">
        <v>0</v>
      </c>
      <c r="U74">
        <v>21.413712941616101</v>
      </c>
      <c r="V74">
        <v>3.5826185529830812</v>
      </c>
      <c r="W74">
        <v>14.237497466427934</v>
      </c>
      <c r="X74">
        <v>45.001003019187358</v>
      </c>
      <c r="Y74">
        <v>0</v>
      </c>
      <c r="Z74">
        <v>2.01070584</v>
      </c>
      <c r="AA74">
        <v>8.6042060000000014</v>
      </c>
      <c r="AB74">
        <v>4.0076610000000006</v>
      </c>
      <c r="AC74">
        <v>5.9395416639999992</v>
      </c>
      <c r="AD74">
        <v>2.79657</v>
      </c>
      <c r="AE74">
        <v>9.4472976000000006</v>
      </c>
      <c r="AF74">
        <v>2.7225251999999998</v>
      </c>
      <c r="AG74">
        <v>12.7780848</v>
      </c>
      <c r="AH74">
        <v>28.709649799999994</v>
      </c>
      <c r="AI74">
        <v>10.156624400000002</v>
      </c>
      <c r="AJ74">
        <v>0</v>
      </c>
      <c r="AK74">
        <v>15.922791270000001</v>
      </c>
      <c r="AL74">
        <v>0</v>
      </c>
      <c r="AM74">
        <v>4.8302229887999992</v>
      </c>
      <c r="AN74">
        <v>0.59287341900000012</v>
      </c>
      <c r="AO74">
        <v>1.1725896000000002</v>
      </c>
      <c r="AP74">
        <v>1.7685486000000001</v>
      </c>
      <c r="AQ74">
        <v>14.324271</v>
      </c>
      <c r="AR74">
        <v>6.7741439999999988</v>
      </c>
      <c r="AS74">
        <v>6.6033177600000004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12.400602669365611</v>
      </c>
      <c r="BB74">
        <f t="shared" si="1"/>
        <v>319.16613044276096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4.6852013493480174</v>
      </c>
      <c r="L75">
        <v>0</v>
      </c>
      <c r="M75">
        <v>14.107902121781194</v>
      </c>
      <c r="N75">
        <v>36.243620856650878</v>
      </c>
      <c r="O75">
        <v>0</v>
      </c>
      <c r="P75">
        <v>38.531076433121029</v>
      </c>
      <c r="Q75">
        <v>0</v>
      </c>
      <c r="R75">
        <v>6.5030659803921571</v>
      </c>
      <c r="S75">
        <v>8.0994094488188964</v>
      </c>
      <c r="T75">
        <v>0</v>
      </c>
      <c r="U75">
        <v>21.413712941616101</v>
      </c>
      <c r="V75">
        <v>3.5826185529830812</v>
      </c>
      <c r="W75">
        <v>14.237497466427934</v>
      </c>
      <c r="X75">
        <v>45.001003019187358</v>
      </c>
      <c r="Y75">
        <v>0</v>
      </c>
      <c r="Z75">
        <v>2.01070584</v>
      </c>
      <c r="AA75">
        <v>8.6042060000000014</v>
      </c>
      <c r="AB75">
        <v>4.0076610000000006</v>
      </c>
      <c r="AC75">
        <v>8.9093124960000001</v>
      </c>
      <c r="AD75">
        <v>5.59314</v>
      </c>
      <c r="AE75">
        <v>9.4472976000000006</v>
      </c>
      <c r="AF75">
        <v>2.7225251999999998</v>
      </c>
      <c r="AG75">
        <v>12.7780848</v>
      </c>
      <c r="AH75">
        <v>35.887062250000007</v>
      </c>
      <c r="AI75">
        <v>10.156624400000002</v>
      </c>
      <c r="AJ75">
        <v>0</v>
      </c>
      <c r="AK75">
        <v>15.922791270000001</v>
      </c>
      <c r="AL75">
        <v>0</v>
      </c>
      <c r="AM75">
        <v>4.8302229887999992</v>
      </c>
      <c r="AN75">
        <v>0.59287341900000012</v>
      </c>
      <c r="AO75">
        <v>1.1725896000000002</v>
      </c>
      <c r="AP75">
        <v>1.7685486000000001</v>
      </c>
      <c r="AQ75">
        <v>19.099028000000001</v>
      </c>
      <c r="AR75">
        <v>6.7741439999999988</v>
      </c>
      <c r="AS75">
        <v>5.7779030399999991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13.032404210265625</v>
      </c>
      <c r="BB75">
        <f t="shared" si="1"/>
        <v>335.42742446386103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4.6852013493480174</v>
      </c>
      <c r="L76">
        <v>0</v>
      </c>
      <c r="M76">
        <v>14.107902121781194</v>
      </c>
      <c r="N76">
        <v>36.243620856650878</v>
      </c>
      <c r="O76">
        <v>0</v>
      </c>
      <c r="P76">
        <v>38.531076433121029</v>
      </c>
      <c r="Q76">
        <v>0</v>
      </c>
      <c r="R76">
        <v>6.5030659803921571</v>
      </c>
      <c r="S76">
        <v>8.0994094488188964</v>
      </c>
      <c r="T76">
        <v>0</v>
      </c>
      <c r="U76">
        <v>21.413712941616101</v>
      </c>
      <c r="V76">
        <v>3.5826185529830812</v>
      </c>
      <c r="W76">
        <v>14.237497466427934</v>
      </c>
      <c r="X76">
        <v>45.001003019187358</v>
      </c>
      <c r="Y76">
        <v>0</v>
      </c>
      <c r="Z76">
        <v>4.0214116799999999</v>
      </c>
      <c r="AA76">
        <v>12.931030944000002</v>
      </c>
      <c r="AB76">
        <v>12.121129800000004</v>
      </c>
      <c r="AC76">
        <v>8.9093124960000001</v>
      </c>
      <c r="AD76">
        <v>5.59314</v>
      </c>
      <c r="AE76">
        <v>15.167636296800001</v>
      </c>
      <c r="AF76">
        <v>6.0500560000000005</v>
      </c>
      <c r="AG76">
        <v>12.7780848</v>
      </c>
      <c r="AH76">
        <v>43.064474699999998</v>
      </c>
      <c r="AI76">
        <v>10.156624400000002</v>
      </c>
      <c r="AJ76">
        <v>0</v>
      </c>
      <c r="AK76">
        <v>15.922791270000001</v>
      </c>
      <c r="AL76">
        <v>0</v>
      </c>
      <c r="AM76">
        <v>4.8302229887999992</v>
      </c>
      <c r="AN76">
        <v>0.59287341900000012</v>
      </c>
      <c r="AO76">
        <v>1.1725896000000002</v>
      </c>
      <c r="AP76">
        <v>1.7685486000000001</v>
      </c>
      <c r="AQ76">
        <v>19.099028000000001</v>
      </c>
      <c r="AR76">
        <v>6.7741439999999988</v>
      </c>
      <c r="AS76">
        <v>5.7779030399999991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14.179697260665627</v>
      </c>
      <c r="BB76">
        <f t="shared" si="1"/>
        <v>364.95641294426093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4.6852013493480174</v>
      </c>
      <c r="L77">
        <v>0</v>
      </c>
      <c r="M77">
        <v>14.107902121781194</v>
      </c>
      <c r="N77">
        <v>36.243620856650878</v>
      </c>
      <c r="O77">
        <v>0</v>
      </c>
      <c r="P77">
        <v>38.531076433121029</v>
      </c>
      <c r="Q77">
        <v>0</v>
      </c>
      <c r="R77">
        <v>6.5030659803921571</v>
      </c>
      <c r="S77">
        <v>8.0994094488188964</v>
      </c>
      <c r="T77">
        <v>0</v>
      </c>
      <c r="U77">
        <v>21.413712941616101</v>
      </c>
      <c r="V77">
        <v>3.5826185529830812</v>
      </c>
      <c r="W77">
        <v>14.237497466427934</v>
      </c>
      <c r="X77">
        <v>45.001003019187358</v>
      </c>
      <c r="Y77">
        <v>0</v>
      </c>
      <c r="Z77">
        <v>4.0214116799999999</v>
      </c>
      <c r="AA77">
        <v>12.931030944000002</v>
      </c>
      <c r="AB77">
        <v>12.121129800000004</v>
      </c>
      <c r="AC77">
        <v>8.9093124960000001</v>
      </c>
      <c r="AD77">
        <v>5.59314</v>
      </c>
      <c r="AE77">
        <v>15.167636296800001</v>
      </c>
      <c r="AF77">
        <v>6.0500560000000005</v>
      </c>
      <c r="AG77">
        <v>12.7780848</v>
      </c>
      <c r="AH77">
        <v>43.064474699999998</v>
      </c>
      <c r="AI77">
        <v>10.156624400000002</v>
      </c>
      <c r="AJ77">
        <v>0</v>
      </c>
      <c r="AK77">
        <v>15.922791270000001</v>
      </c>
      <c r="AL77">
        <v>0</v>
      </c>
      <c r="AM77">
        <v>4.8302229887999992</v>
      </c>
      <c r="AN77">
        <v>0.59287341900000012</v>
      </c>
      <c r="AO77">
        <v>1.1725896000000002</v>
      </c>
      <c r="AP77">
        <v>1.7685486000000001</v>
      </c>
      <c r="AQ77">
        <v>19.099028000000001</v>
      </c>
      <c r="AR77">
        <v>6.7741439999999988</v>
      </c>
      <c r="AS77">
        <v>5.7779030399999991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14.179697260665627</v>
      </c>
      <c r="BB77">
        <f t="shared" si="1"/>
        <v>364.95641294426093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4.6852013493480174</v>
      </c>
      <c r="L78">
        <v>0</v>
      </c>
      <c r="M78">
        <v>14.107902121781194</v>
      </c>
      <c r="N78">
        <v>36.243620856650878</v>
      </c>
      <c r="O78">
        <v>0</v>
      </c>
      <c r="P78">
        <v>38.531076433121029</v>
      </c>
      <c r="Q78">
        <v>0</v>
      </c>
      <c r="R78">
        <v>6.5030659803921571</v>
      </c>
      <c r="S78">
        <v>8.0994094488188964</v>
      </c>
      <c r="T78">
        <v>0</v>
      </c>
      <c r="U78">
        <v>21.413712941616101</v>
      </c>
      <c r="V78">
        <v>3.5826185529830812</v>
      </c>
      <c r="W78">
        <v>14.237497466427934</v>
      </c>
      <c r="X78">
        <v>45.001003019187358</v>
      </c>
      <c r="Y78">
        <v>0</v>
      </c>
      <c r="Z78">
        <v>4.0214116799999999</v>
      </c>
      <c r="AA78">
        <v>12.931030944000002</v>
      </c>
      <c r="AB78">
        <v>12.121129800000004</v>
      </c>
      <c r="AC78">
        <v>8.9093124960000001</v>
      </c>
      <c r="AD78">
        <v>5.59314</v>
      </c>
      <c r="AE78">
        <v>15.167636296800001</v>
      </c>
      <c r="AF78">
        <v>6.0500560000000005</v>
      </c>
      <c r="AG78">
        <v>12.7780848</v>
      </c>
      <c r="AH78">
        <v>43.064474699999998</v>
      </c>
      <c r="AI78">
        <v>5.0783122000000001</v>
      </c>
      <c r="AJ78">
        <v>0</v>
      </c>
      <c r="AK78">
        <v>15.922791270000001</v>
      </c>
      <c r="AL78">
        <v>0</v>
      </c>
      <c r="AM78">
        <v>4.8302229887999992</v>
      </c>
      <c r="AN78">
        <v>0.59287341900000012</v>
      </c>
      <c r="AO78">
        <v>1.1725896000000002</v>
      </c>
      <c r="AP78">
        <v>1.7685486000000001</v>
      </c>
      <c r="AQ78">
        <v>19.099028000000001</v>
      </c>
      <c r="AR78">
        <v>6.7741439999999988</v>
      </c>
      <c r="AS78">
        <v>5.7779030399999991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13.989768564265628</v>
      </c>
      <c r="BB78">
        <f t="shared" si="1"/>
        <v>360.06802944066101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4.6852013493480174</v>
      </c>
      <c r="L79">
        <v>0</v>
      </c>
      <c r="M79">
        <v>14.107902121781194</v>
      </c>
      <c r="N79">
        <v>36.243620856650878</v>
      </c>
      <c r="O79">
        <v>0</v>
      </c>
      <c r="P79">
        <v>38.531076433121029</v>
      </c>
      <c r="Q79">
        <v>0</v>
      </c>
      <c r="R79">
        <v>6.5030659803921571</v>
      </c>
      <c r="S79">
        <v>8.0994094488188964</v>
      </c>
      <c r="T79">
        <v>0</v>
      </c>
      <c r="U79">
        <v>21.413712941616101</v>
      </c>
      <c r="V79">
        <v>3.5826185529830812</v>
      </c>
      <c r="W79">
        <v>14.237497466427934</v>
      </c>
      <c r="X79">
        <v>45.001003019187358</v>
      </c>
      <c r="Y79">
        <v>0</v>
      </c>
      <c r="Z79">
        <v>4.0214116799999999</v>
      </c>
      <c r="AA79">
        <v>12.931030944000002</v>
      </c>
      <c r="AB79">
        <v>12.121129800000004</v>
      </c>
      <c r="AC79">
        <v>8.9093124960000001</v>
      </c>
      <c r="AD79">
        <v>5.59314</v>
      </c>
      <c r="AE79">
        <v>15.167636296800001</v>
      </c>
      <c r="AF79">
        <v>6.0500560000000005</v>
      </c>
      <c r="AG79">
        <v>12.7780848</v>
      </c>
      <c r="AH79">
        <v>43.064474699999998</v>
      </c>
      <c r="AI79">
        <v>1.1719182000000001</v>
      </c>
      <c r="AJ79">
        <v>0</v>
      </c>
      <c r="AK79">
        <v>15.922791270000001</v>
      </c>
      <c r="AL79">
        <v>0</v>
      </c>
      <c r="AM79">
        <v>4.8302229887999992</v>
      </c>
      <c r="AN79">
        <v>0.59287341900000012</v>
      </c>
      <c r="AO79">
        <v>1.1725896000000002</v>
      </c>
      <c r="AP79">
        <v>1.7685486000000001</v>
      </c>
      <c r="AQ79">
        <v>19.099028000000001</v>
      </c>
      <c r="AR79">
        <v>6.7741439999999988</v>
      </c>
      <c r="AS79">
        <v>4.8699468479999997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13.809711884265628</v>
      </c>
      <c r="BB79">
        <f t="shared" si="1"/>
        <v>355.43373592866089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4.6852013493480174</v>
      </c>
      <c r="L80">
        <v>0</v>
      </c>
      <c r="M80">
        <v>14.107902121781194</v>
      </c>
      <c r="N80">
        <v>36.243620856650878</v>
      </c>
      <c r="O80">
        <v>0</v>
      </c>
      <c r="P80">
        <v>38.531076433121029</v>
      </c>
      <c r="Q80">
        <v>0</v>
      </c>
      <c r="R80">
        <v>6.5030659803921571</v>
      </c>
      <c r="S80">
        <v>8.0994094488188964</v>
      </c>
      <c r="T80">
        <v>0</v>
      </c>
      <c r="U80">
        <v>21.413712941616101</v>
      </c>
      <c r="V80">
        <v>3.5826185529830812</v>
      </c>
      <c r="W80">
        <v>14.237497466427934</v>
      </c>
      <c r="X80">
        <v>45.001003019187358</v>
      </c>
      <c r="Y80">
        <v>0</v>
      </c>
      <c r="Z80">
        <v>4.0214116799999999</v>
      </c>
      <c r="AA80">
        <v>12.931030944000002</v>
      </c>
      <c r="AB80">
        <v>12.121129800000004</v>
      </c>
      <c r="AC80">
        <v>8.9093124960000001</v>
      </c>
      <c r="AD80">
        <v>5.59314</v>
      </c>
      <c r="AE80">
        <v>15.167636296800001</v>
      </c>
      <c r="AF80">
        <v>6.0500560000000005</v>
      </c>
      <c r="AG80">
        <v>12.7780848</v>
      </c>
      <c r="AH80">
        <v>43.064474699999998</v>
      </c>
      <c r="AI80">
        <v>0</v>
      </c>
      <c r="AJ80">
        <v>0</v>
      </c>
      <c r="AK80">
        <v>15.922791270000001</v>
      </c>
      <c r="AL80">
        <v>0</v>
      </c>
      <c r="AM80">
        <v>4.8302229887999992</v>
      </c>
      <c r="AN80">
        <v>0.59287341900000012</v>
      </c>
      <c r="AO80">
        <v>1.1725896000000002</v>
      </c>
      <c r="AP80">
        <v>1.7685486000000001</v>
      </c>
      <c r="AQ80">
        <v>19.099028000000001</v>
      </c>
      <c r="AR80">
        <v>6.7741439999999988</v>
      </c>
      <c r="AS80">
        <v>4.8699468479999997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13.765882023665625</v>
      </c>
      <c r="BB80">
        <f t="shared" si="1"/>
        <v>354.30564758926096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4.6852013493480174</v>
      </c>
      <c r="L81">
        <v>0</v>
      </c>
      <c r="M81">
        <v>14.107902121781194</v>
      </c>
      <c r="N81">
        <v>36.243620856650878</v>
      </c>
      <c r="O81">
        <v>0</v>
      </c>
      <c r="P81">
        <v>38.531076433121029</v>
      </c>
      <c r="Q81">
        <v>0</v>
      </c>
      <c r="R81">
        <v>6.5030659803921571</v>
      </c>
      <c r="S81">
        <v>8.0994094488188964</v>
      </c>
      <c r="T81">
        <v>0</v>
      </c>
      <c r="U81">
        <v>21.413712941616101</v>
      </c>
      <c r="V81">
        <v>3.7464346700680267</v>
      </c>
      <c r="W81">
        <v>14.237497466427934</v>
      </c>
      <c r="X81">
        <v>45.001003019187358</v>
      </c>
      <c r="Y81">
        <v>0</v>
      </c>
      <c r="Z81">
        <v>4.0214116799999999</v>
      </c>
      <c r="AA81">
        <v>12.931030944000002</v>
      </c>
      <c r="AB81">
        <v>12.121129800000004</v>
      </c>
      <c r="AC81">
        <v>8.9093124960000001</v>
      </c>
      <c r="AD81">
        <v>5.59314</v>
      </c>
      <c r="AE81">
        <v>15.167636296800001</v>
      </c>
      <c r="AF81">
        <v>6.0500560000000005</v>
      </c>
      <c r="AG81">
        <v>12.7780848</v>
      </c>
      <c r="AH81">
        <v>43.064474699999998</v>
      </c>
      <c r="AI81">
        <v>0</v>
      </c>
      <c r="AJ81">
        <v>0</v>
      </c>
      <c r="AK81">
        <v>15.922791270000001</v>
      </c>
      <c r="AL81">
        <v>0</v>
      </c>
      <c r="AM81">
        <v>4.8302229887999992</v>
      </c>
      <c r="AN81">
        <v>0.59287341900000012</v>
      </c>
      <c r="AO81">
        <v>1.3529879999999999</v>
      </c>
      <c r="AP81">
        <v>1.7685486000000001</v>
      </c>
      <c r="AQ81">
        <v>19.099028000000001</v>
      </c>
      <c r="AR81">
        <v>6.7741439999999988</v>
      </c>
      <c r="AS81">
        <v>4.8699468479999997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13.778755720115054</v>
      </c>
      <c r="BB81">
        <f t="shared" si="1"/>
        <v>354.63698840989645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4.6850011633510018</v>
      </c>
      <c r="L82">
        <v>0</v>
      </c>
      <c r="M82">
        <v>14.107902121781194</v>
      </c>
      <c r="N82">
        <v>36.243620856650878</v>
      </c>
      <c r="O82">
        <v>0</v>
      </c>
      <c r="P82">
        <v>38.531076433121029</v>
      </c>
      <c r="Q82">
        <v>0</v>
      </c>
      <c r="R82">
        <v>6.5030659803921571</v>
      </c>
      <c r="S82">
        <v>8.0994094488188964</v>
      </c>
      <c r="T82">
        <v>0</v>
      </c>
      <c r="U82">
        <v>21.413712941616101</v>
      </c>
      <c r="V82">
        <v>3.7464346700680267</v>
      </c>
      <c r="W82">
        <v>14.237497466427934</v>
      </c>
      <c r="X82">
        <v>45.001003019187358</v>
      </c>
      <c r="Y82">
        <v>0</v>
      </c>
      <c r="Z82">
        <v>4.0214116799999999</v>
      </c>
      <c r="AA82">
        <v>12.931030944000002</v>
      </c>
      <c r="AB82">
        <v>12.121129800000004</v>
      </c>
      <c r="AC82">
        <v>8.9093124960000001</v>
      </c>
      <c r="AD82">
        <v>5.59314</v>
      </c>
      <c r="AE82">
        <v>15.167636296800001</v>
      </c>
      <c r="AF82">
        <v>2.7225251999999998</v>
      </c>
      <c r="AG82">
        <v>12.7780848</v>
      </c>
      <c r="AH82">
        <v>43.064474699999998</v>
      </c>
      <c r="AI82">
        <v>0</v>
      </c>
      <c r="AJ82">
        <v>0</v>
      </c>
      <c r="AK82">
        <v>15.922791270000001</v>
      </c>
      <c r="AL82">
        <v>0</v>
      </c>
      <c r="AM82">
        <v>4.8302229887999992</v>
      </c>
      <c r="AN82">
        <v>0.59287341900000012</v>
      </c>
      <c r="AO82">
        <v>1.3529879999999999</v>
      </c>
      <c r="AP82">
        <v>1.7685486000000001</v>
      </c>
      <c r="AQ82">
        <v>14.304939999999997</v>
      </c>
      <c r="AR82">
        <v>6.7741439999999988</v>
      </c>
      <c r="AS82">
        <v>4.8699468479999997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13.474999634645503</v>
      </c>
      <c r="BB82">
        <f t="shared" si="1"/>
        <v>346.81892550936902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4.6850011633510018</v>
      </c>
      <c r="L83">
        <v>0</v>
      </c>
      <c r="M83">
        <v>14.107902121781194</v>
      </c>
      <c r="N83">
        <v>36.243620856650878</v>
      </c>
      <c r="O83">
        <v>0</v>
      </c>
      <c r="P83">
        <v>38.531076433121029</v>
      </c>
      <c r="Q83">
        <v>0</v>
      </c>
      <c r="R83">
        <v>6.5032203086431526</v>
      </c>
      <c r="S83">
        <v>8.101299235181644</v>
      </c>
      <c r="T83">
        <v>0</v>
      </c>
      <c r="U83">
        <v>21.413712941616101</v>
      </c>
      <c r="V83">
        <v>3.7469827841971104</v>
      </c>
      <c r="W83">
        <v>14.237497466427934</v>
      </c>
      <c r="X83">
        <v>45.001003019187358</v>
      </c>
      <c r="Y83">
        <v>0</v>
      </c>
      <c r="Z83">
        <v>1.9911320000000006</v>
      </c>
      <c r="AA83">
        <v>8.6284431999999995</v>
      </c>
      <c r="AB83">
        <v>12.121129800000004</v>
      </c>
      <c r="AC83">
        <v>8.9093124960000001</v>
      </c>
      <c r="AD83">
        <v>5.59314</v>
      </c>
      <c r="AE83">
        <v>15.167636296800001</v>
      </c>
      <c r="AF83">
        <v>2.7225251999999998</v>
      </c>
      <c r="AG83">
        <v>12.7780848</v>
      </c>
      <c r="AH83">
        <v>43.064474699999998</v>
      </c>
      <c r="AI83">
        <v>0</v>
      </c>
      <c r="AJ83">
        <v>0</v>
      </c>
      <c r="AK83">
        <v>15.922791270000001</v>
      </c>
      <c r="AL83">
        <v>0</v>
      </c>
      <c r="AM83">
        <v>4.8302229887999992</v>
      </c>
      <c r="AN83">
        <v>0</v>
      </c>
      <c r="AO83">
        <v>1.3529879999999999</v>
      </c>
      <c r="AP83">
        <v>1.9650540000000003</v>
      </c>
      <c r="AQ83">
        <v>9.2788799999999974</v>
      </c>
      <c r="AR83">
        <v>6.7741439999999988</v>
      </c>
      <c r="AS83">
        <v>4.8699468479999997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13.035448473867977</v>
      </c>
      <c r="BB83">
        <f t="shared" si="1"/>
        <v>335.50577345588943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4.6850011633510018</v>
      </c>
      <c r="L84">
        <v>0</v>
      </c>
      <c r="M84">
        <v>14.107902121781194</v>
      </c>
      <c r="N84">
        <v>36.243620856650878</v>
      </c>
      <c r="O84">
        <v>0</v>
      </c>
      <c r="P84">
        <v>38.531076433121029</v>
      </c>
      <c r="Q84">
        <v>0</v>
      </c>
      <c r="R84">
        <v>6.5032203086431526</v>
      </c>
      <c r="S84">
        <v>8.101299235181644</v>
      </c>
      <c r="T84">
        <v>0</v>
      </c>
      <c r="U84">
        <v>21.413712941616101</v>
      </c>
      <c r="V84">
        <v>3.7469827841971104</v>
      </c>
      <c r="W84">
        <v>14.237497466427934</v>
      </c>
      <c r="X84">
        <v>45.001003019187358</v>
      </c>
      <c r="Y84">
        <v>0</v>
      </c>
      <c r="Z84">
        <v>1.9911320000000006</v>
      </c>
      <c r="AA84">
        <v>8.6042060000000014</v>
      </c>
      <c r="AB84">
        <v>12.121129800000004</v>
      </c>
      <c r="AC84">
        <v>5.9395416639999992</v>
      </c>
      <c r="AD84">
        <v>5.59314</v>
      </c>
      <c r="AE84">
        <v>15.167636296800001</v>
      </c>
      <c r="AF84">
        <v>2.7225251999999998</v>
      </c>
      <c r="AG84">
        <v>12.7780848</v>
      </c>
      <c r="AH84">
        <v>35.887062250000007</v>
      </c>
      <c r="AI84">
        <v>0</v>
      </c>
      <c r="AJ84">
        <v>0</v>
      </c>
      <c r="AK84">
        <v>15.922791270000001</v>
      </c>
      <c r="AL84">
        <v>0</v>
      </c>
      <c r="AM84">
        <v>3.1906960799999999</v>
      </c>
      <c r="AN84">
        <v>0</v>
      </c>
      <c r="AO84">
        <v>1.3529879999999999</v>
      </c>
      <c r="AP84">
        <v>1.9650540000000003</v>
      </c>
      <c r="AQ84">
        <v>4.6394399999999987</v>
      </c>
      <c r="AR84">
        <v>6.7741439999999988</v>
      </c>
      <c r="AS84">
        <v>4.8699468479999997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12.420203617767974</v>
      </c>
      <c r="BB84">
        <f t="shared" si="1"/>
        <v>319.67063092118934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4.6852275049448275</v>
      </c>
      <c r="L85">
        <v>0</v>
      </c>
      <c r="M85">
        <v>14.107902121781194</v>
      </c>
      <c r="N85">
        <v>36.243620856650878</v>
      </c>
      <c r="O85">
        <v>0</v>
      </c>
      <c r="P85">
        <v>38.531076433121029</v>
      </c>
      <c r="Q85">
        <v>0</v>
      </c>
      <c r="R85">
        <v>6.5032203086431526</v>
      </c>
      <c r="S85">
        <v>8.101299235181644</v>
      </c>
      <c r="T85">
        <v>0</v>
      </c>
      <c r="U85">
        <v>21.413712941616101</v>
      </c>
      <c r="V85">
        <v>3.7053821288659794</v>
      </c>
      <c r="W85">
        <v>14.237497466427934</v>
      </c>
      <c r="X85">
        <v>45.001003019187358</v>
      </c>
      <c r="Y85">
        <v>0</v>
      </c>
      <c r="Z85">
        <v>1.9911320000000006</v>
      </c>
      <c r="AA85">
        <v>4.2899843999999998</v>
      </c>
      <c r="AB85">
        <v>8.0562165000000014</v>
      </c>
      <c r="AC85">
        <v>5.9395416639999992</v>
      </c>
      <c r="AD85">
        <v>5.59314</v>
      </c>
      <c r="AE85">
        <v>15.167636296800001</v>
      </c>
      <c r="AF85">
        <v>2.7225251999999998</v>
      </c>
      <c r="AG85">
        <v>12.7780848</v>
      </c>
      <c r="AH85">
        <v>28.709649799999994</v>
      </c>
      <c r="AI85">
        <v>0</v>
      </c>
      <c r="AJ85">
        <v>0</v>
      </c>
      <c r="AK85">
        <v>15.922791270000001</v>
      </c>
      <c r="AL85">
        <v>0</v>
      </c>
      <c r="AM85">
        <v>1.59534804</v>
      </c>
      <c r="AN85">
        <v>0</v>
      </c>
      <c r="AO85">
        <v>1.3529879999999999</v>
      </c>
      <c r="AP85">
        <v>1.9650540000000003</v>
      </c>
      <c r="AQ85">
        <v>4.6394399999999987</v>
      </c>
      <c r="AR85">
        <v>5.0806079999999998</v>
      </c>
      <c r="AS85">
        <v>4.8699468479999997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11.713837507890378</v>
      </c>
      <c r="BB85">
        <f t="shared" si="1"/>
        <v>301.49019132732957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1.1268631758461542E-4</v>
      </c>
      <c r="L86">
        <v>0</v>
      </c>
      <c r="M86">
        <v>14.107902121781194</v>
      </c>
      <c r="N86">
        <v>36.243620856650878</v>
      </c>
      <c r="O86">
        <v>0</v>
      </c>
      <c r="P86">
        <v>38.531076433121029</v>
      </c>
      <c r="Q86">
        <v>0</v>
      </c>
      <c r="R86">
        <v>6.5032203086431526</v>
      </c>
      <c r="S86">
        <v>8.101299235181644</v>
      </c>
      <c r="T86">
        <v>0</v>
      </c>
      <c r="U86">
        <v>21.413712941616101</v>
      </c>
      <c r="V86">
        <v>3.7053821288659794</v>
      </c>
      <c r="W86">
        <v>14.237497466427934</v>
      </c>
      <c r="X86">
        <v>45.001003019187358</v>
      </c>
      <c r="Y86">
        <v>0</v>
      </c>
      <c r="Z86">
        <v>1.1811800000000001</v>
      </c>
      <c r="AA86">
        <v>0</v>
      </c>
      <c r="AB86">
        <v>4.0076610000000006</v>
      </c>
      <c r="AC86">
        <v>2.9697708320000005</v>
      </c>
      <c r="AD86">
        <v>5.59314</v>
      </c>
      <c r="AE86">
        <v>15.167636296800001</v>
      </c>
      <c r="AF86">
        <v>2.7225251999999998</v>
      </c>
      <c r="AG86">
        <v>12.7780848</v>
      </c>
      <c r="AH86">
        <v>28.709649799999994</v>
      </c>
      <c r="AI86">
        <v>0</v>
      </c>
      <c r="AJ86">
        <v>0</v>
      </c>
      <c r="AK86">
        <v>15.922791270000001</v>
      </c>
      <c r="AL86">
        <v>0</v>
      </c>
      <c r="AM86">
        <v>0</v>
      </c>
      <c r="AN86">
        <v>0</v>
      </c>
      <c r="AO86">
        <v>1.3529879999999999</v>
      </c>
      <c r="AP86">
        <v>1.9650540000000003</v>
      </c>
      <c r="AQ86">
        <v>0</v>
      </c>
      <c r="AR86">
        <v>5.0806079999999998</v>
      </c>
      <c r="AS86">
        <v>4.8699468479999997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10.85220977801383</v>
      </c>
      <c r="BB86">
        <f t="shared" si="1"/>
        <v>279.31365346657901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1.1268631758461542E-4</v>
      </c>
      <c r="L87">
        <v>0</v>
      </c>
      <c r="M87">
        <v>14.107902121781194</v>
      </c>
      <c r="N87">
        <v>36.243620856650878</v>
      </c>
      <c r="O87">
        <v>0</v>
      </c>
      <c r="P87">
        <v>38.531076433121029</v>
      </c>
      <c r="Q87">
        <v>0</v>
      </c>
      <c r="R87">
        <v>6.5032203086431526</v>
      </c>
      <c r="S87">
        <v>8.101299235181644</v>
      </c>
      <c r="T87">
        <v>0</v>
      </c>
      <c r="U87">
        <v>21.413712941616101</v>
      </c>
      <c r="V87">
        <v>3.7053821288659794</v>
      </c>
      <c r="W87">
        <v>14.237497466427934</v>
      </c>
      <c r="X87">
        <v>45.001003019187358</v>
      </c>
      <c r="Y87">
        <v>0</v>
      </c>
      <c r="Z87">
        <v>2.01070584</v>
      </c>
      <c r="AA87">
        <v>0</v>
      </c>
      <c r="AB87">
        <v>4.0076610000000006</v>
      </c>
      <c r="AC87">
        <v>2.9697708320000005</v>
      </c>
      <c r="AD87">
        <v>5.59314</v>
      </c>
      <c r="AE87">
        <v>15.167636296800001</v>
      </c>
      <c r="AF87">
        <v>2.7225251999999998</v>
      </c>
      <c r="AG87">
        <v>12.7780848</v>
      </c>
      <c r="AH87">
        <v>21.532237349999999</v>
      </c>
      <c r="AI87">
        <v>0</v>
      </c>
      <c r="AJ87">
        <v>0</v>
      </c>
      <c r="AK87">
        <v>15.922791270000001</v>
      </c>
      <c r="AL87">
        <v>0</v>
      </c>
      <c r="AM87">
        <v>0</v>
      </c>
      <c r="AN87">
        <v>0</v>
      </c>
      <c r="AO87">
        <v>1.3529879999999999</v>
      </c>
      <c r="AP87">
        <v>1.9650540000000003</v>
      </c>
      <c r="AQ87">
        <v>0</v>
      </c>
      <c r="AR87">
        <v>5.0806079999999998</v>
      </c>
      <c r="AS87">
        <v>4.8699468479999997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10.614798860113837</v>
      </c>
      <c r="BB87">
        <f t="shared" si="1"/>
        <v>273.20317777447895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1.1268631758461542E-4</v>
      </c>
      <c r="L88">
        <v>0</v>
      </c>
      <c r="M88">
        <v>14.107902121781194</v>
      </c>
      <c r="N88">
        <v>36.243620856650878</v>
      </c>
      <c r="O88">
        <v>0</v>
      </c>
      <c r="P88">
        <v>38.531076433121029</v>
      </c>
      <c r="Q88">
        <v>0</v>
      </c>
      <c r="R88">
        <v>6.5032203086431526</v>
      </c>
      <c r="S88">
        <v>8.101299235181644</v>
      </c>
      <c r="T88">
        <v>0</v>
      </c>
      <c r="U88">
        <v>21.413712941616101</v>
      </c>
      <c r="V88">
        <v>3.7053821288659794</v>
      </c>
      <c r="W88">
        <v>14.237497466427934</v>
      </c>
      <c r="X88">
        <v>45.001003019187358</v>
      </c>
      <c r="Y88">
        <v>0</v>
      </c>
      <c r="Z88">
        <v>2.01070584</v>
      </c>
      <c r="AA88">
        <v>0</v>
      </c>
      <c r="AB88">
        <v>4.0076610000000006</v>
      </c>
      <c r="AC88">
        <v>2.9697708320000005</v>
      </c>
      <c r="AD88">
        <v>5.59314</v>
      </c>
      <c r="AE88">
        <v>15.167636296800001</v>
      </c>
      <c r="AF88">
        <v>2.7225251999999998</v>
      </c>
      <c r="AG88">
        <v>12.7780848</v>
      </c>
      <c r="AH88">
        <v>14.354824899999999</v>
      </c>
      <c r="AI88">
        <v>0</v>
      </c>
      <c r="AJ88">
        <v>0</v>
      </c>
      <c r="AK88">
        <v>15.922791270000001</v>
      </c>
      <c r="AL88">
        <v>0</v>
      </c>
      <c r="AM88">
        <v>0</v>
      </c>
      <c r="AN88">
        <v>0</v>
      </c>
      <c r="AO88">
        <v>1.3529879999999999</v>
      </c>
      <c r="AP88">
        <v>1.9650540000000003</v>
      </c>
      <c r="AQ88">
        <v>0</v>
      </c>
      <c r="AR88">
        <v>5.0806079999999998</v>
      </c>
      <c r="AS88">
        <v>4.8699468479999997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10.346363712613833</v>
      </c>
      <c r="BB88">
        <f t="shared" si="1"/>
        <v>266.29420047197897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1.1268631758461542E-4</v>
      </c>
      <c r="L89">
        <v>0</v>
      </c>
      <c r="M89">
        <v>14.107902121781194</v>
      </c>
      <c r="N89">
        <v>36.243620856650878</v>
      </c>
      <c r="O89">
        <v>0</v>
      </c>
      <c r="P89">
        <v>38.531076433121029</v>
      </c>
      <c r="Q89">
        <v>0</v>
      </c>
      <c r="R89">
        <v>6.5032203086431526</v>
      </c>
      <c r="S89">
        <v>8.101299235181644</v>
      </c>
      <c r="T89">
        <v>0</v>
      </c>
      <c r="U89">
        <v>21.413712941616101</v>
      </c>
      <c r="V89">
        <v>3.7053821288659794</v>
      </c>
      <c r="W89">
        <v>14.237497466427934</v>
      </c>
      <c r="X89">
        <v>45.001003019187358</v>
      </c>
      <c r="Y89">
        <v>0</v>
      </c>
      <c r="Z89">
        <v>2.01070584</v>
      </c>
      <c r="AA89">
        <v>0</v>
      </c>
      <c r="AB89">
        <v>4.0076610000000006</v>
      </c>
      <c r="AC89">
        <v>2.9697708320000005</v>
      </c>
      <c r="AD89">
        <v>5.59314</v>
      </c>
      <c r="AE89">
        <v>15.167636296800001</v>
      </c>
      <c r="AF89">
        <v>2.7225251999999998</v>
      </c>
      <c r="AG89">
        <v>12.7780848</v>
      </c>
      <c r="AH89">
        <v>7.1774124500000003</v>
      </c>
      <c r="AI89">
        <v>0</v>
      </c>
      <c r="AJ89">
        <v>0</v>
      </c>
      <c r="AK89">
        <v>15.922791270000001</v>
      </c>
      <c r="AL89">
        <v>0</v>
      </c>
      <c r="AM89">
        <v>0</v>
      </c>
      <c r="AN89">
        <v>0</v>
      </c>
      <c r="AO89">
        <v>1.7137848</v>
      </c>
      <c r="AP89">
        <v>1.9650540000000003</v>
      </c>
      <c r="AQ89">
        <v>0</v>
      </c>
      <c r="AR89">
        <v>5.0806079999999998</v>
      </c>
      <c r="AS89">
        <v>4.8699468479999997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10.091421942213834</v>
      </c>
      <c r="BB89">
        <f t="shared" si="1"/>
        <v>259.73252659237892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1.1268631758461542E-4</v>
      </c>
      <c r="L90">
        <v>0</v>
      </c>
      <c r="M90">
        <v>14.107902121781194</v>
      </c>
      <c r="N90">
        <v>36.243620856650878</v>
      </c>
      <c r="O90">
        <v>0</v>
      </c>
      <c r="P90">
        <v>38.531076433121029</v>
      </c>
      <c r="Q90">
        <v>0</v>
      </c>
      <c r="R90">
        <v>6.5032203086431526</v>
      </c>
      <c r="S90">
        <v>8.101299235181644</v>
      </c>
      <c r="T90">
        <v>0</v>
      </c>
      <c r="U90">
        <v>21.413712941616101</v>
      </c>
      <c r="V90">
        <v>3.7053821288659794</v>
      </c>
      <c r="W90">
        <v>14.237497466427934</v>
      </c>
      <c r="X90">
        <v>45.001003019187358</v>
      </c>
      <c r="Y90">
        <v>0</v>
      </c>
      <c r="Z90">
        <v>2.01070584</v>
      </c>
      <c r="AA90">
        <v>0</v>
      </c>
      <c r="AB90">
        <v>0</v>
      </c>
      <c r="AC90">
        <v>0</v>
      </c>
      <c r="AD90">
        <v>5.59314</v>
      </c>
      <c r="AE90">
        <v>14.367765100000003</v>
      </c>
      <c r="AF90">
        <v>2.7225251999999998</v>
      </c>
      <c r="AG90">
        <v>12.7780848</v>
      </c>
      <c r="AH90">
        <v>7.1774124500000003</v>
      </c>
      <c r="AI90">
        <v>0</v>
      </c>
      <c r="AJ90">
        <v>0</v>
      </c>
      <c r="AK90">
        <v>15.922791270000001</v>
      </c>
      <c r="AL90">
        <v>0</v>
      </c>
      <c r="AM90">
        <v>0</v>
      </c>
      <c r="AN90">
        <v>0</v>
      </c>
      <c r="AO90">
        <v>1.7137848</v>
      </c>
      <c r="AP90">
        <v>1.9650540000000003</v>
      </c>
      <c r="AQ90">
        <v>0</v>
      </c>
      <c r="AR90">
        <v>5.0806079999999998</v>
      </c>
      <c r="AS90">
        <v>4.8699468479999997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9.8005509926138359</v>
      </c>
      <c r="BB90">
        <f t="shared" si="1"/>
        <v>252.24609451317903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14.107902121781194</v>
      </c>
      <c r="N91">
        <v>36.243620856650878</v>
      </c>
      <c r="O91">
        <v>0</v>
      </c>
      <c r="P91">
        <v>38.531076433121029</v>
      </c>
      <c r="Q91">
        <v>0</v>
      </c>
      <c r="R91">
        <v>6.5032203086431526</v>
      </c>
      <c r="S91">
        <v>8.101299235181644</v>
      </c>
      <c r="T91">
        <v>0</v>
      </c>
      <c r="U91">
        <v>21.413712941616101</v>
      </c>
      <c r="V91">
        <v>5.5621028282208576</v>
      </c>
      <c r="W91">
        <v>14.237497466427934</v>
      </c>
      <c r="X91">
        <v>45.001003019187358</v>
      </c>
      <c r="Y91">
        <v>0</v>
      </c>
      <c r="Z91">
        <v>2.01070584</v>
      </c>
      <c r="AA91">
        <v>0</v>
      </c>
      <c r="AB91">
        <v>0</v>
      </c>
      <c r="AC91">
        <v>0</v>
      </c>
      <c r="AD91">
        <v>5.59314</v>
      </c>
      <c r="AE91">
        <v>9.4472976000000006</v>
      </c>
      <c r="AF91">
        <v>2.7225251999999998</v>
      </c>
      <c r="AG91">
        <v>12.7780848</v>
      </c>
      <c r="AH91">
        <v>7.1774124500000003</v>
      </c>
      <c r="AI91">
        <v>0</v>
      </c>
      <c r="AJ91">
        <v>0</v>
      </c>
      <c r="AK91">
        <v>15.922791270000001</v>
      </c>
      <c r="AL91">
        <v>0</v>
      </c>
      <c r="AM91">
        <v>0</v>
      </c>
      <c r="AN91">
        <v>0</v>
      </c>
      <c r="AO91">
        <v>1.7137848</v>
      </c>
      <c r="AP91">
        <v>1.9650540000000003</v>
      </c>
      <c r="AQ91">
        <v>0</v>
      </c>
      <c r="AR91">
        <v>6.7741439999999988</v>
      </c>
      <c r="AS91">
        <v>4.8699468479999997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9.7493010313376196</v>
      </c>
      <c r="BB91">
        <f t="shared" si="1"/>
        <v>250.92702098749254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14.107902121781194</v>
      </c>
      <c r="N92">
        <v>36.243620856650878</v>
      </c>
      <c r="O92">
        <v>0</v>
      </c>
      <c r="P92">
        <v>38.531076433121029</v>
      </c>
      <c r="Q92">
        <v>0</v>
      </c>
      <c r="R92">
        <v>6.5032203086431526</v>
      </c>
      <c r="S92">
        <v>8.101299235181644</v>
      </c>
      <c r="T92">
        <v>0</v>
      </c>
      <c r="U92">
        <v>21.413712941616101</v>
      </c>
      <c r="V92">
        <v>5.5621028282208576</v>
      </c>
      <c r="W92">
        <v>14.237497466427934</v>
      </c>
      <c r="X92">
        <v>45.001003019187358</v>
      </c>
      <c r="Y92">
        <v>0</v>
      </c>
      <c r="Z92">
        <v>2.01070584</v>
      </c>
      <c r="AA92">
        <v>0</v>
      </c>
      <c r="AB92">
        <v>0</v>
      </c>
      <c r="AC92">
        <v>0</v>
      </c>
      <c r="AD92">
        <v>4.78254</v>
      </c>
      <c r="AE92">
        <v>9.4472976000000006</v>
      </c>
      <c r="AF92">
        <v>2.7225251999999998</v>
      </c>
      <c r="AG92">
        <v>12.7780848</v>
      </c>
      <c r="AH92">
        <v>7.1774124500000003</v>
      </c>
      <c r="AI92">
        <v>0</v>
      </c>
      <c r="AJ92">
        <v>0</v>
      </c>
      <c r="AK92">
        <v>15.922791270000001</v>
      </c>
      <c r="AL92">
        <v>0</v>
      </c>
      <c r="AM92">
        <v>0</v>
      </c>
      <c r="AN92">
        <v>0</v>
      </c>
      <c r="AO92">
        <v>1.7137848</v>
      </c>
      <c r="AP92">
        <v>1.9650540000000003</v>
      </c>
      <c r="AQ92">
        <v>0</v>
      </c>
      <c r="AR92">
        <v>6.7741439999999988</v>
      </c>
      <c r="AS92">
        <v>4.8699468479999997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9.7189845313376217</v>
      </c>
      <c r="BB92">
        <f t="shared" si="1"/>
        <v>250.14673748749252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14.107902121781194</v>
      </c>
      <c r="N93">
        <v>36.243620856650878</v>
      </c>
      <c r="O93">
        <v>0</v>
      </c>
      <c r="P93">
        <v>38.531076433121029</v>
      </c>
      <c r="Q93">
        <v>0</v>
      </c>
      <c r="R93">
        <v>6.5032203086431526</v>
      </c>
      <c r="S93">
        <v>8.101299235181644</v>
      </c>
      <c r="T93">
        <v>0</v>
      </c>
      <c r="U93">
        <v>21.413712941616101</v>
      </c>
      <c r="V93">
        <v>5.5621028282208576</v>
      </c>
      <c r="W93">
        <v>14.237497466427934</v>
      </c>
      <c r="X93">
        <v>45.001003019187358</v>
      </c>
      <c r="Y93">
        <v>0</v>
      </c>
      <c r="Z93">
        <v>2.01070584</v>
      </c>
      <c r="AA93">
        <v>0</v>
      </c>
      <c r="AB93">
        <v>0</v>
      </c>
      <c r="AC93">
        <v>0</v>
      </c>
      <c r="AD93">
        <v>2.79657</v>
      </c>
      <c r="AE93">
        <v>9.4472976000000006</v>
      </c>
      <c r="AF93">
        <v>2.7225251999999998</v>
      </c>
      <c r="AG93">
        <v>12.7780848</v>
      </c>
      <c r="AH93">
        <v>5.4920281500000003</v>
      </c>
      <c r="AI93">
        <v>0</v>
      </c>
      <c r="AJ93">
        <v>0</v>
      </c>
      <c r="AK93">
        <v>15.922791270000001</v>
      </c>
      <c r="AL93">
        <v>0</v>
      </c>
      <c r="AM93">
        <v>0</v>
      </c>
      <c r="AN93">
        <v>0</v>
      </c>
      <c r="AO93">
        <v>1.7137848</v>
      </c>
      <c r="AP93">
        <v>1.7685486000000001</v>
      </c>
      <c r="AQ93">
        <v>0</v>
      </c>
      <c r="AR93">
        <v>5.0806079999999998</v>
      </c>
      <c r="AS93">
        <v>4.8699468479999997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9.5109885104376168</v>
      </c>
      <c r="BB93">
        <f t="shared" si="1"/>
        <v>244.79333780839255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14.107902121781194</v>
      </c>
      <c r="N94">
        <v>36.243620856650878</v>
      </c>
      <c r="O94">
        <v>0</v>
      </c>
      <c r="P94">
        <v>38.531076433121029</v>
      </c>
      <c r="Q94">
        <v>0</v>
      </c>
      <c r="R94">
        <v>6.5032203086431526</v>
      </c>
      <c r="S94">
        <v>8.101299235181644</v>
      </c>
      <c r="T94">
        <v>0</v>
      </c>
      <c r="U94">
        <v>21.413712941616101</v>
      </c>
      <c r="V94">
        <v>5.5621028282208576</v>
      </c>
      <c r="W94">
        <v>14.237497466427934</v>
      </c>
      <c r="X94">
        <v>45.001003019187358</v>
      </c>
      <c r="Y94">
        <v>0</v>
      </c>
      <c r="Z94">
        <v>2.01070584</v>
      </c>
      <c r="AA94">
        <v>0</v>
      </c>
      <c r="AB94">
        <v>0</v>
      </c>
      <c r="AC94">
        <v>0</v>
      </c>
      <c r="AD94">
        <v>2.79657</v>
      </c>
      <c r="AE94">
        <v>9.4472976000000006</v>
      </c>
      <c r="AF94">
        <v>2.7225251999999998</v>
      </c>
      <c r="AG94">
        <v>12.7780848</v>
      </c>
      <c r="AH94">
        <v>0</v>
      </c>
      <c r="AI94">
        <v>0</v>
      </c>
      <c r="AJ94">
        <v>0</v>
      </c>
      <c r="AK94">
        <v>15.922791270000001</v>
      </c>
      <c r="AL94">
        <v>0</v>
      </c>
      <c r="AM94">
        <v>0</v>
      </c>
      <c r="AN94">
        <v>0</v>
      </c>
      <c r="AO94">
        <v>1.7137848</v>
      </c>
      <c r="AP94">
        <v>1.7685486000000001</v>
      </c>
      <c r="AQ94">
        <v>0</v>
      </c>
      <c r="AR94">
        <v>5.0806079999999998</v>
      </c>
      <c r="AS94">
        <v>4.8699468479999997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9.3055865434376202</v>
      </c>
      <c r="BB94">
        <f t="shared" si="1"/>
        <v>239.50671162539254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14.107902121781194</v>
      </c>
      <c r="N95">
        <v>36.243620856650878</v>
      </c>
      <c r="O95">
        <v>0</v>
      </c>
      <c r="P95">
        <v>38.531076433121029</v>
      </c>
      <c r="Q95">
        <v>0</v>
      </c>
      <c r="R95">
        <v>6.5032203086431526</v>
      </c>
      <c r="S95">
        <v>8.101299235181644</v>
      </c>
      <c r="T95">
        <v>0</v>
      </c>
      <c r="U95">
        <v>21.413712941616101</v>
      </c>
      <c r="V95">
        <v>5.5621028282208576</v>
      </c>
      <c r="W95">
        <v>14.237497466427934</v>
      </c>
      <c r="X95">
        <v>45.001003019187358</v>
      </c>
      <c r="Y95">
        <v>0</v>
      </c>
      <c r="Z95">
        <v>2.01070584</v>
      </c>
      <c r="AA95">
        <v>0</v>
      </c>
      <c r="AB95">
        <v>0</v>
      </c>
      <c r="AC95">
        <v>0</v>
      </c>
      <c r="AD95">
        <v>2.79657</v>
      </c>
      <c r="AE95">
        <v>9.4472976000000006</v>
      </c>
      <c r="AF95">
        <v>2.7225251999999998</v>
      </c>
      <c r="AG95">
        <v>12.7780848</v>
      </c>
      <c r="AH95">
        <v>0</v>
      </c>
      <c r="AI95">
        <v>0</v>
      </c>
      <c r="AJ95">
        <v>0</v>
      </c>
      <c r="AK95">
        <v>15.922791270000001</v>
      </c>
      <c r="AL95">
        <v>0</v>
      </c>
      <c r="AM95">
        <v>0</v>
      </c>
      <c r="AN95">
        <v>0</v>
      </c>
      <c r="AO95">
        <v>1.7137848</v>
      </c>
      <c r="AP95">
        <v>1.7685486000000001</v>
      </c>
      <c r="AQ95">
        <v>0</v>
      </c>
      <c r="AR95">
        <v>5.0806079999999998</v>
      </c>
      <c r="AS95">
        <v>4.8699468479999997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9.3055865434376202</v>
      </c>
      <c r="BB95">
        <f t="shared" si="1"/>
        <v>239.50671162539254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14.107902121781194</v>
      </c>
      <c r="N96">
        <v>36.243620856650878</v>
      </c>
      <c r="O96">
        <v>0</v>
      </c>
      <c r="P96">
        <v>38.531076433121029</v>
      </c>
      <c r="Q96">
        <v>0</v>
      </c>
      <c r="R96">
        <v>6.5032203086431526</v>
      </c>
      <c r="S96">
        <v>8.101299235181644</v>
      </c>
      <c r="T96">
        <v>0</v>
      </c>
      <c r="U96">
        <v>21.413712941616101</v>
      </c>
      <c r="V96">
        <v>5.5621028282208576</v>
      </c>
      <c r="W96">
        <v>14.237497466427934</v>
      </c>
      <c r="X96">
        <v>45.001003019187358</v>
      </c>
      <c r="Y96">
        <v>0</v>
      </c>
      <c r="Z96">
        <v>2.01070584</v>
      </c>
      <c r="AA96">
        <v>0</v>
      </c>
      <c r="AB96">
        <v>0</v>
      </c>
      <c r="AC96">
        <v>0</v>
      </c>
      <c r="AD96">
        <v>2.79657</v>
      </c>
      <c r="AE96">
        <v>9.4472976000000006</v>
      </c>
      <c r="AF96">
        <v>2.7225251999999998</v>
      </c>
      <c r="AG96">
        <v>12.7780848</v>
      </c>
      <c r="AH96">
        <v>0</v>
      </c>
      <c r="AI96">
        <v>0</v>
      </c>
      <c r="AJ96">
        <v>0</v>
      </c>
      <c r="AK96">
        <v>15.922791270000001</v>
      </c>
      <c r="AL96">
        <v>0</v>
      </c>
      <c r="AM96">
        <v>0</v>
      </c>
      <c r="AN96">
        <v>0</v>
      </c>
      <c r="AO96">
        <v>1.7137848</v>
      </c>
      <c r="AP96">
        <v>1.7685486000000001</v>
      </c>
      <c r="AQ96">
        <v>0</v>
      </c>
      <c r="AR96">
        <v>5.0806079999999998</v>
      </c>
      <c r="AS96">
        <v>4.8699468479999997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9.3055865434376202</v>
      </c>
      <c r="BB96">
        <f t="shared" si="1"/>
        <v>239.50671162539254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14.107902121781194</v>
      </c>
      <c r="N97">
        <v>36.243620856650878</v>
      </c>
      <c r="O97">
        <v>0</v>
      </c>
      <c r="P97">
        <v>38.531076433121029</v>
      </c>
      <c r="Q97">
        <v>0</v>
      </c>
      <c r="R97">
        <v>6.5032203086431526</v>
      </c>
      <c r="S97">
        <v>8.101299235181644</v>
      </c>
      <c r="T97">
        <v>0</v>
      </c>
      <c r="U97">
        <v>21.413712941616101</v>
      </c>
      <c r="V97">
        <v>5.5621028282208576</v>
      </c>
      <c r="W97">
        <v>14.237497466427934</v>
      </c>
      <c r="X97">
        <v>45.001003019187358</v>
      </c>
      <c r="Y97">
        <v>0</v>
      </c>
      <c r="Z97">
        <v>2.01070584</v>
      </c>
      <c r="AA97">
        <v>0</v>
      </c>
      <c r="AB97">
        <v>0</v>
      </c>
      <c r="AC97">
        <v>0</v>
      </c>
      <c r="AD97">
        <v>2.79657</v>
      </c>
      <c r="AE97">
        <v>9.4472976000000006</v>
      </c>
      <c r="AF97">
        <v>2.7225251999999998</v>
      </c>
      <c r="AG97">
        <v>12.7780848</v>
      </c>
      <c r="AH97">
        <v>0</v>
      </c>
      <c r="AI97">
        <v>0</v>
      </c>
      <c r="AJ97">
        <v>0</v>
      </c>
      <c r="AK97">
        <v>15.922791270000001</v>
      </c>
      <c r="AL97">
        <v>0</v>
      </c>
      <c r="AM97">
        <v>0</v>
      </c>
      <c r="AN97">
        <v>0</v>
      </c>
      <c r="AO97">
        <v>1.7137848</v>
      </c>
      <c r="AP97">
        <v>1.7685486000000001</v>
      </c>
      <c r="AQ97">
        <v>0</v>
      </c>
      <c r="AR97">
        <v>5.0806079999999998</v>
      </c>
      <c r="AS97">
        <v>4.8699468479999997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9.3055865434376202</v>
      </c>
      <c r="BB97">
        <f t="shared" si="1"/>
        <v>239.50671162539254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14.107902121781194</v>
      </c>
      <c r="N98">
        <v>36.243620856650878</v>
      </c>
      <c r="O98">
        <v>0</v>
      </c>
      <c r="P98">
        <v>38.531076433121029</v>
      </c>
      <c r="Q98">
        <v>0</v>
      </c>
      <c r="R98">
        <v>6.5032203086431526</v>
      </c>
      <c r="S98">
        <v>8.101299235181644</v>
      </c>
      <c r="T98">
        <v>0</v>
      </c>
      <c r="U98">
        <v>21.413712941616101</v>
      </c>
      <c r="V98">
        <v>5.5621028282208576</v>
      </c>
      <c r="W98">
        <v>14.237497466427934</v>
      </c>
      <c r="X98">
        <v>45.001003019187358</v>
      </c>
      <c r="Y98">
        <v>0</v>
      </c>
      <c r="Z98">
        <v>2.01070584</v>
      </c>
      <c r="AA98">
        <v>0</v>
      </c>
      <c r="AB98">
        <v>0</v>
      </c>
      <c r="AC98">
        <v>0</v>
      </c>
      <c r="AD98">
        <v>2.79657</v>
      </c>
      <c r="AE98">
        <v>9.4472976000000006</v>
      </c>
      <c r="AF98">
        <v>2.7225251999999998</v>
      </c>
      <c r="AG98">
        <v>12.7780848</v>
      </c>
      <c r="AH98">
        <v>0</v>
      </c>
      <c r="AI98">
        <v>0</v>
      </c>
      <c r="AJ98">
        <v>0</v>
      </c>
      <c r="AK98">
        <v>15.922791270000001</v>
      </c>
      <c r="AL98">
        <v>0</v>
      </c>
      <c r="AM98">
        <v>0</v>
      </c>
      <c r="AN98">
        <v>0</v>
      </c>
      <c r="AO98">
        <v>1.7137848</v>
      </c>
      <c r="AP98">
        <v>1.7685486000000001</v>
      </c>
      <c r="AQ98">
        <v>0</v>
      </c>
      <c r="AR98">
        <v>5.0806079999999998</v>
      </c>
      <c r="AS98">
        <v>4.8699468479999997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9.3055865434376202</v>
      </c>
      <c r="BB98">
        <f t="shared" si="1"/>
        <v>239.50671162539254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6.5608253319036927E-2</v>
      </c>
      <c r="L99">
        <f t="shared" si="2"/>
        <v>0</v>
      </c>
      <c r="M99">
        <f t="shared" si="2"/>
        <v>0.33858965092274795</v>
      </c>
      <c r="N99">
        <f t="shared" si="2"/>
        <v>0.86984690055962266</v>
      </c>
      <c r="O99">
        <f t="shared" si="2"/>
        <v>0</v>
      </c>
      <c r="P99">
        <f t="shared" si="2"/>
        <v>0.91353900797290011</v>
      </c>
      <c r="Q99">
        <f t="shared" si="2"/>
        <v>0</v>
      </c>
      <c r="R99">
        <f t="shared" si="2"/>
        <v>0.12761486042939071</v>
      </c>
      <c r="S99">
        <f t="shared" si="2"/>
        <v>0.15989150007646183</v>
      </c>
      <c r="T99">
        <f t="shared" si="2"/>
        <v>0</v>
      </c>
      <c r="U99">
        <f t="shared" si="2"/>
        <v>0.5021070674576853</v>
      </c>
      <c r="V99">
        <f t="shared" si="2"/>
        <v>9.3256414725216175E-2</v>
      </c>
      <c r="W99">
        <f t="shared" si="2"/>
        <v>0.30473783444038205</v>
      </c>
      <c r="X99">
        <f t="shared" si="2"/>
        <v>1.0798752841271324</v>
      </c>
      <c r="Y99">
        <f t="shared" si="2"/>
        <v>0</v>
      </c>
      <c r="Z99">
        <f t="shared" si="2"/>
        <v>3.6971102740000032E-2</v>
      </c>
      <c r="AA99">
        <f t="shared" si="2"/>
        <v>4.8470764420000013E-2</v>
      </c>
      <c r="AB99">
        <f t="shared" si="2"/>
        <v>6.551707845000003E-2</v>
      </c>
      <c r="AC99">
        <f t="shared" si="2"/>
        <v>5.1986718042350007E-2</v>
      </c>
      <c r="AD99">
        <f t="shared" si="2"/>
        <v>8.269133250000002E-2</v>
      </c>
      <c r="AE99">
        <f t="shared" si="2"/>
        <v>0.14023804739880003</v>
      </c>
      <c r="AF99">
        <f t="shared" si="2"/>
        <v>5.6265520800000066E-2</v>
      </c>
      <c r="AG99">
        <f t="shared" si="2"/>
        <v>0.30667403519999975</v>
      </c>
      <c r="AH99">
        <f t="shared" si="2"/>
        <v>0.29058350000000005</v>
      </c>
      <c r="AI99">
        <f t="shared" si="2"/>
        <v>3.1153492149999993E-2</v>
      </c>
      <c r="AJ99">
        <f t="shared" si="2"/>
        <v>0</v>
      </c>
      <c r="AK99">
        <f t="shared" si="2"/>
        <v>0.38214699048000011</v>
      </c>
      <c r="AL99">
        <f t="shared" si="2"/>
        <v>0</v>
      </c>
      <c r="AM99">
        <f t="shared" si="2"/>
        <v>2.4539725364000006E-2</v>
      </c>
      <c r="AN99">
        <f t="shared" si="2"/>
        <v>1.1857468380000001E-2</v>
      </c>
      <c r="AO99">
        <f t="shared" si="2"/>
        <v>4.0869257520000056E-2</v>
      </c>
      <c r="AP99">
        <f t="shared" si="2"/>
        <v>5.1091404000000055E-2</v>
      </c>
      <c r="AQ99">
        <f t="shared" si="2"/>
        <v>0.10825359999999994</v>
      </c>
      <c r="AR99">
        <f t="shared" si="2"/>
        <v>0.15089405759999985</v>
      </c>
      <c r="AS99">
        <f t="shared" si="2"/>
        <v>0.12781546939199986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0.24171961834255801</v>
      </c>
      <c r="BB99">
        <f t="shared" si="1"/>
        <v>6.2213667201251663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42" activePane="bottomRight" state="frozen"/>
      <selection pane="topRight" activeCell="B1" sqref="B1"/>
      <selection pane="bottomLeft" activeCell="A3" sqref="A3"/>
      <selection pane="bottomRight" activeCell="AO24" sqref="AO24"/>
    </sheetView>
  </sheetViews>
  <sheetFormatPr defaultRowHeight="15"/>
  <cols>
    <col min="1" max="1" width="12" customWidth="1"/>
  </cols>
  <sheetData>
    <row r="1" spans="1:5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35" t="s">
        <v>189</v>
      </c>
      <c r="BB1" s="219" t="s">
        <v>142</v>
      </c>
    </row>
    <row r="2" spans="1:54">
      <c r="A2" s="219"/>
      <c r="AS2" s="20"/>
      <c r="AT2" s="169"/>
      <c r="AU2" s="169"/>
      <c r="AV2" s="169"/>
      <c r="AW2" s="169"/>
      <c r="AX2" s="169"/>
      <c r="AY2" s="169"/>
      <c r="AZ2" s="169"/>
      <c r="BA2" s="235"/>
      <c r="BB2" s="219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1.2050701817928193</v>
      </c>
      <c r="N3">
        <v>2.5346642272922941</v>
      </c>
      <c r="O3">
        <v>2.8097941114865508</v>
      </c>
      <c r="P3">
        <v>0</v>
      </c>
      <c r="Q3">
        <v>0</v>
      </c>
      <c r="R3">
        <v>6.5677960214182392E-5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0.18595164</v>
      </c>
      <c r="AE3">
        <v>0.32930039999999994</v>
      </c>
      <c r="AF3">
        <v>0.18941669999999999</v>
      </c>
      <c r="AG3">
        <v>1.1690406</v>
      </c>
      <c r="AH3">
        <v>0</v>
      </c>
      <c r="AI3">
        <v>0</v>
      </c>
      <c r="AJ3">
        <v>0</v>
      </c>
      <c r="AK3">
        <v>1.22728221</v>
      </c>
      <c r="AL3">
        <v>0</v>
      </c>
      <c r="AM3">
        <v>0</v>
      </c>
      <c r="AN3">
        <v>9.4565810000000004E-3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78.984116</v>
      </c>
      <c r="BA3">
        <v>3.3922321374454998</v>
      </c>
      <c r="BB3">
        <f>SUM(B3:AZ3)-BA3</f>
        <v>85.251926192086373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1.2050701817928193</v>
      </c>
      <c r="N4">
        <v>2.5346642272922941</v>
      </c>
      <c r="O4">
        <v>2.8097941114865508</v>
      </c>
      <c r="P4">
        <v>0</v>
      </c>
      <c r="Q4">
        <v>0</v>
      </c>
      <c r="R4">
        <v>6.5677960214182392E-5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0.18595164</v>
      </c>
      <c r="AE4">
        <v>0.32930039999999994</v>
      </c>
      <c r="AF4">
        <v>0.18941669999999999</v>
      </c>
      <c r="AG4">
        <v>1.1690406</v>
      </c>
      <c r="AH4">
        <v>0</v>
      </c>
      <c r="AI4">
        <v>0</v>
      </c>
      <c r="AJ4">
        <v>0</v>
      </c>
      <c r="AK4">
        <v>1.22728221</v>
      </c>
      <c r="AL4">
        <v>0</v>
      </c>
      <c r="AM4">
        <v>0</v>
      </c>
      <c r="AN4">
        <v>9.4565810000000004E-3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78.984116</v>
      </c>
      <c r="BA4">
        <v>3.3922321374454998</v>
      </c>
      <c r="BB4">
        <f t="shared" ref="BB4:BB67" si="0">SUM(B4:AZ4)-BA4</f>
        <v>85.251926192086373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1.2050701817928193</v>
      </c>
      <c r="N5">
        <v>2.5346642272922941</v>
      </c>
      <c r="O5">
        <v>2.8097941114865508</v>
      </c>
      <c r="P5">
        <v>0</v>
      </c>
      <c r="Q5">
        <v>0</v>
      </c>
      <c r="R5">
        <v>6.5677960214182392E-5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0.18595164</v>
      </c>
      <c r="AE5">
        <v>0.32930039999999994</v>
      </c>
      <c r="AF5">
        <v>0.18941669999999999</v>
      </c>
      <c r="AG5">
        <v>1.1690406</v>
      </c>
      <c r="AH5">
        <v>0</v>
      </c>
      <c r="AI5">
        <v>0</v>
      </c>
      <c r="AJ5">
        <v>0</v>
      </c>
      <c r="AK5">
        <v>1.22728221</v>
      </c>
      <c r="AL5">
        <v>0</v>
      </c>
      <c r="AM5">
        <v>0</v>
      </c>
      <c r="AN5">
        <v>9.4565810000000004E-3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78.984116</v>
      </c>
      <c r="BA5">
        <v>3.3922321374454998</v>
      </c>
      <c r="BB5">
        <f t="shared" si="0"/>
        <v>85.251926192086373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1.2050701817928193</v>
      </c>
      <c r="N6">
        <v>2.5346642272922941</v>
      </c>
      <c r="O6">
        <v>2.8097941114865508</v>
      </c>
      <c r="P6">
        <v>0</v>
      </c>
      <c r="Q6">
        <v>0</v>
      </c>
      <c r="R6">
        <v>0</v>
      </c>
      <c r="S6">
        <v>2.0770280346820807E-2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0.18595164</v>
      </c>
      <c r="AE6">
        <v>0.32930039999999994</v>
      </c>
      <c r="AF6">
        <v>0.18941669999999999</v>
      </c>
      <c r="AG6">
        <v>1.1690406</v>
      </c>
      <c r="AH6">
        <v>0</v>
      </c>
      <c r="AI6">
        <v>0</v>
      </c>
      <c r="AJ6">
        <v>0</v>
      </c>
      <c r="AK6">
        <v>1.22728221</v>
      </c>
      <c r="AL6">
        <v>0</v>
      </c>
      <c r="AM6">
        <v>0</v>
      </c>
      <c r="AN6">
        <v>9.4565810000000004E-3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78.984116</v>
      </c>
      <c r="BA6">
        <v>3.3930064888954021</v>
      </c>
      <c r="BB6">
        <f t="shared" si="0"/>
        <v>85.271856443023097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1.2050701817928193</v>
      </c>
      <c r="N7">
        <v>2.5346642272922941</v>
      </c>
      <c r="O7">
        <v>2.8097941114865508</v>
      </c>
      <c r="P7">
        <v>0</v>
      </c>
      <c r="Q7">
        <v>0</v>
      </c>
      <c r="R7">
        <v>0</v>
      </c>
      <c r="S7">
        <v>2.0770280346820807E-2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0.18595164</v>
      </c>
      <c r="AE7">
        <v>0.32930039999999994</v>
      </c>
      <c r="AF7">
        <v>0.18941669999999999</v>
      </c>
      <c r="AG7">
        <v>1.1690406</v>
      </c>
      <c r="AH7">
        <v>0</v>
      </c>
      <c r="AI7">
        <v>0</v>
      </c>
      <c r="AJ7">
        <v>0</v>
      </c>
      <c r="AK7">
        <v>1.22728221</v>
      </c>
      <c r="AL7">
        <v>0</v>
      </c>
      <c r="AM7">
        <v>0</v>
      </c>
      <c r="AN7">
        <v>9.4565810000000004E-3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78.984116</v>
      </c>
      <c r="BA7">
        <v>3.3930064888954021</v>
      </c>
      <c r="BB7">
        <f t="shared" si="0"/>
        <v>85.271856443023097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1.2050701817928193</v>
      </c>
      <c r="N8">
        <v>2.5346642272922941</v>
      </c>
      <c r="O8">
        <v>2.8097941114865508</v>
      </c>
      <c r="P8">
        <v>0</v>
      </c>
      <c r="Q8">
        <v>0</v>
      </c>
      <c r="R8">
        <v>0</v>
      </c>
      <c r="S8">
        <v>2.0770280346820807E-2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0.18595164</v>
      </c>
      <c r="AE8">
        <v>0.32930039999999994</v>
      </c>
      <c r="AF8">
        <v>0.18941669999999999</v>
      </c>
      <c r="AG8">
        <v>1.1690406</v>
      </c>
      <c r="AH8">
        <v>0</v>
      </c>
      <c r="AI8">
        <v>0</v>
      </c>
      <c r="AJ8">
        <v>0</v>
      </c>
      <c r="AK8">
        <v>1.22728221</v>
      </c>
      <c r="AL8">
        <v>0</v>
      </c>
      <c r="AM8">
        <v>0</v>
      </c>
      <c r="AN8">
        <v>9.4565810000000004E-3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78.984116</v>
      </c>
      <c r="BA8">
        <v>3.3930064888954021</v>
      </c>
      <c r="BB8">
        <f t="shared" si="0"/>
        <v>85.271856443023097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1.2050701817928193</v>
      </c>
      <c r="N9">
        <v>2.5346642272922941</v>
      </c>
      <c r="O9">
        <v>2.8097941114865508</v>
      </c>
      <c r="P9">
        <v>0</v>
      </c>
      <c r="Q9">
        <v>0</v>
      </c>
      <c r="R9">
        <v>0</v>
      </c>
      <c r="S9">
        <v>2.0770280346820807E-2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0.18595164</v>
      </c>
      <c r="AE9">
        <v>0.32930039999999994</v>
      </c>
      <c r="AF9">
        <v>0.18941669999999999</v>
      </c>
      <c r="AG9">
        <v>1.1690406</v>
      </c>
      <c r="AH9">
        <v>0</v>
      </c>
      <c r="AI9">
        <v>0</v>
      </c>
      <c r="AJ9">
        <v>0</v>
      </c>
      <c r="AK9">
        <v>1.22728221</v>
      </c>
      <c r="AL9">
        <v>0</v>
      </c>
      <c r="AM9">
        <v>0</v>
      </c>
      <c r="AN9">
        <v>9.4565810000000004E-3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78.974116000000009</v>
      </c>
      <c r="BA9">
        <v>3.3930064888954163</v>
      </c>
      <c r="BB9">
        <f t="shared" si="0"/>
        <v>85.261856443023078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1.2050701817928193</v>
      </c>
      <c r="N10">
        <v>2.5346642272922941</v>
      </c>
      <c r="O10">
        <v>2.8097941114865508</v>
      </c>
      <c r="P10">
        <v>0</v>
      </c>
      <c r="Q10">
        <v>0</v>
      </c>
      <c r="R10">
        <v>0</v>
      </c>
      <c r="S10">
        <v>2.0770280346820807E-2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0.18595164</v>
      </c>
      <c r="AE10">
        <v>0</v>
      </c>
      <c r="AF10">
        <v>0.18941669999999999</v>
      </c>
      <c r="AG10">
        <v>1.1690406</v>
      </c>
      <c r="AH10">
        <v>0</v>
      </c>
      <c r="AI10">
        <v>0</v>
      </c>
      <c r="AJ10">
        <v>0</v>
      </c>
      <c r="AK10">
        <v>1.22728221</v>
      </c>
      <c r="AL10">
        <v>0</v>
      </c>
      <c r="AM10">
        <v>0</v>
      </c>
      <c r="AN10">
        <v>9.4565810000000004E-3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78.974116000000009</v>
      </c>
      <c r="BA10">
        <v>3.3806906584954164</v>
      </c>
      <c r="BB10">
        <f t="shared" si="0"/>
        <v>84.944871873423082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1.2050701817928193</v>
      </c>
      <c r="N11">
        <v>2.5346642272922941</v>
      </c>
      <c r="O11">
        <v>2.8097941114865508</v>
      </c>
      <c r="P11">
        <v>0</v>
      </c>
      <c r="Q11">
        <v>0</v>
      </c>
      <c r="R11">
        <v>0.24924755999999998</v>
      </c>
      <c r="S11">
        <v>0.2597132660802271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0.18595164</v>
      </c>
      <c r="AE11">
        <v>0</v>
      </c>
      <c r="AF11">
        <v>0.18941669999999999</v>
      </c>
      <c r="AG11">
        <v>1.1690406</v>
      </c>
      <c r="AH11">
        <v>0</v>
      </c>
      <c r="AI11">
        <v>0</v>
      </c>
      <c r="AJ11">
        <v>0</v>
      </c>
      <c r="AK11">
        <v>1.22728221</v>
      </c>
      <c r="AL11">
        <v>0</v>
      </c>
      <c r="AM11">
        <v>0</v>
      </c>
      <c r="AN11">
        <v>9.4565810000000004E-3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78.984116</v>
      </c>
      <c r="BA11">
        <v>3.3989489807721611</v>
      </c>
      <c r="BB11">
        <f t="shared" si="0"/>
        <v>85.424804096879726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1.2050701817928193</v>
      </c>
      <c r="N12">
        <v>2.5346642272922941</v>
      </c>
      <c r="O12">
        <v>2.8097941114865508</v>
      </c>
      <c r="P12">
        <v>0</v>
      </c>
      <c r="Q12">
        <v>0</v>
      </c>
      <c r="R12">
        <v>0.24924755999999998</v>
      </c>
      <c r="S12">
        <v>0.2597132660802271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0.18595164</v>
      </c>
      <c r="AE12">
        <v>0</v>
      </c>
      <c r="AF12">
        <v>0.18941669999999999</v>
      </c>
      <c r="AG12">
        <v>1.1690406</v>
      </c>
      <c r="AH12">
        <v>0</v>
      </c>
      <c r="AI12">
        <v>0</v>
      </c>
      <c r="AJ12">
        <v>0</v>
      </c>
      <c r="AK12">
        <v>1.22728221</v>
      </c>
      <c r="AL12">
        <v>0</v>
      </c>
      <c r="AM12">
        <v>0</v>
      </c>
      <c r="AN12">
        <v>9.4565810000000004E-3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78.984116</v>
      </c>
      <c r="BA12">
        <v>3.3989489807721611</v>
      </c>
      <c r="BB12">
        <f t="shared" si="0"/>
        <v>85.424804096879726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1.2050701817928193</v>
      </c>
      <c r="N13">
        <v>2.5346642272922941</v>
      </c>
      <c r="O13">
        <v>2.8097941114865508</v>
      </c>
      <c r="P13">
        <v>0</v>
      </c>
      <c r="Q13">
        <v>0</v>
      </c>
      <c r="R13">
        <v>0.24924755999999998</v>
      </c>
      <c r="S13">
        <v>0.2597132660802271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0.18595164</v>
      </c>
      <c r="AE13">
        <v>0</v>
      </c>
      <c r="AF13">
        <v>0.18941669999999999</v>
      </c>
      <c r="AG13">
        <v>1.1690406</v>
      </c>
      <c r="AH13">
        <v>0</v>
      </c>
      <c r="AI13">
        <v>0</v>
      </c>
      <c r="AJ13">
        <v>0</v>
      </c>
      <c r="AK13">
        <v>1.22728221</v>
      </c>
      <c r="AL13">
        <v>0</v>
      </c>
      <c r="AM13">
        <v>0</v>
      </c>
      <c r="AN13">
        <v>9.4565810000000004E-3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78.984116</v>
      </c>
      <c r="BA13">
        <v>3.3989489807721611</v>
      </c>
      <c r="BB13">
        <f t="shared" si="0"/>
        <v>85.424804096879726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1.2050701817928193</v>
      </c>
      <c r="N14">
        <v>2.5346642272922941</v>
      </c>
      <c r="O14">
        <v>2.8097941114865508</v>
      </c>
      <c r="P14">
        <v>0</v>
      </c>
      <c r="Q14">
        <v>0</v>
      </c>
      <c r="R14">
        <v>0.24924755999999998</v>
      </c>
      <c r="S14">
        <v>0.2597132660802271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0.18595164</v>
      </c>
      <c r="AE14">
        <v>0</v>
      </c>
      <c r="AF14">
        <v>0.18941669999999999</v>
      </c>
      <c r="AG14">
        <v>1.1690406</v>
      </c>
      <c r="AH14">
        <v>0</v>
      </c>
      <c r="AI14">
        <v>0</v>
      </c>
      <c r="AJ14">
        <v>0</v>
      </c>
      <c r="AK14">
        <v>1.22728221</v>
      </c>
      <c r="AL14">
        <v>0</v>
      </c>
      <c r="AM14">
        <v>0</v>
      </c>
      <c r="AN14">
        <v>9.4565810000000004E-3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78.984116</v>
      </c>
      <c r="BA14">
        <v>3.3989489807721611</v>
      </c>
      <c r="BB14">
        <f t="shared" si="0"/>
        <v>85.424804096879726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1.2050701817928193</v>
      </c>
      <c r="N15">
        <v>2.5346642272922941</v>
      </c>
      <c r="O15">
        <v>2.8097941114865508</v>
      </c>
      <c r="P15">
        <v>0</v>
      </c>
      <c r="Q15">
        <v>0</v>
      </c>
      <c r="R15">
        <v>0.24924755999999998</v>
      </c>
      <c r="S15">
        <v>0.2597132660802271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0.18595164</v>
      </c>
      <c r="AE15">
        <v>0</v>
      </c>
      <c r="AF15">
        <v>0.18941669999999999</v>
      </c>
      <c r="AG15">
        <v>1.1690406</v>
      </c>
      <c r="AH15">
        <v>0</v>
      </c>
      <c r="AI15">
        <v>0</v>
      </c>
      <c r="AJ15">
        <v>0</v>
      </c>
      <c r="AK15">
        <v>1.22728221</v>
      </c>
      <c r="AL15">
        <v>0</v>
      </c>
      <c r="AM15">
        <v>0</v>
      </c>
      <c r="AN15">
        <v>9.4565810000000004E-3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78.984116</v>
      </c>
      <c r="BA15">
        <v>3.3989489807721611</v>
      </c>
      <c r="BB15">
        <f t="shared" si="0"/>
        <v>85.424804096879726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1.2050701817928193</v>
      </c>
      <c r="N16">
        <v>2.5346642272922941</v>
      </c>
      <c r="O16">
        <v>2.8097941114865508</v>
      </c>
      <c r="P16">
        <v>0</v>
      </c>
      <c r="Q16">
        <v>0</v>
      </c>
      <c r="R16">
        <v>0.24924755999999998</v>
      </c>
      <c r="S16">
        <v>0.2597132660802271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0.18595164</v>
      </c>
      <c r="AE16">
        <v>0</v>
      </c>
      <c r="AF16">
        <v>0.18941669999999999</v>
      </c>
      <c r="AG16">
        <v>1.1690406</v>
      </c>
      <c r="AH16">
        <v>0</v>
      </c>
      <c r="AI16">
        <v>0</v>
      </c>
      <c r="AJ16">
        <v>0</v>
      </c>
      <c r="AK16">
        <v>1.22728221</v>
      </c>
      <c r="AL16">
        <v>0</v>
      </c>
      <c r="AM16">
        <v>0</v>
      </c>
      <c r="AN16">
        <v>9.4565810000000004E-3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78.984116</v>
      </c>
      <c r="BA16">
        <v>3.3989489807721611</v>
      </c>
      <c r="BB16">
        <f t="shared" si="0"/>
        <v>85.424804096879726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1.2050701817928193</v>
      </c>
      <c r="N17">
        <v>2.5346642272922941</v>
      </c>
      <c r="O17">
        <v>2.8097941114865508</v>
      </c>
      <c r="P17">
        <v>0</v>
      </c>
      <c r="Q17">
        <v>0</v>
      </c>
      <c r="R17">
        <v>0.24924755999999998</v>
      </c>
      <c r="S17">
        <v>0.2597132660802271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0.18595164</v>
      </c>
      <c r="AE17">
        <v>0</v>
      </c>
      <c r="AF17">
        <v>0.18941669999999999</v>
      </c>
      <c r="AG17">
        <v>1.1690406</v>
      </c>
      <c r="AH17">
        <v>0</v>
      </c>
      <c r="AI17">
        <v>0</v>
      </c>
      <c r="AJ17">
        <v>0</v>
      </c>
      <c r="AK17">
        <v>1.22728221</v>
      </c>
      <c r="AL17">
        <v>0</v>
      </c>
      <c r="AM17">
        <v>0</v>
      </c>
      <c r="AN17">
        <v>9.4565810000000004E-3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78.984116</v>
      </c>
      <c r="BA17">
        <v>3.3989489807721611</v>
      </c>
      <c r="BB17">
        <f t="shared" si="0"/>
        <v>85.424804096879726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1.2050701817928193</v>
      </c>
      <c r="N18">
        <v>2.5346642272922941</v>
      </c>
      <c r="O18">
        <v>2.8097941114865508</v>
      </c>
      <c r="P18">
        <v>0</v>
      </c>
      <c r="Q18">
        <v>0</v>
      </c>
      <c r="R18">
        <v>0.24924755999999998</v>
      </c>
      <c r="S18">
        <v>0.2597132660802271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0.18595164</v>
      </c>
      <c r="AE18">
        <v>0</v>
      </c>
      <c r="AF18">
        <v>0.18941669999999999</v>
      </c>
      <c r="AG18">
        <v>1.1690406</v>
      </c>
      <c r="AH18">
        <v>0</v>
      </c>
      <c r="AI18">
        <v>0</v>
      </c>
      <c r="AJ18">
        <v>0</v>
      </c>
      <c r="AK18">
        <v>1.22728221</v>
      </c>
      <c r="AL18">
        <v>0</v>
      </c>
      <c r="AM18">
        <v>0</v>
      </c>
      <c r="AN18">
        <v>9.4565810000000004E-3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78.984116</v>
      </c>
      <c r="BA18">
        <v>3.3989489807721611</v>
      </c>
      <c r="BB18">
        <f t="shared" si="0"/>
        <v>85.424804096879726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1.2050701817928193</v>
      </c>
      <c r="N19">
        <v>2.5346642272922941</v>
      </c>
      <c r="O19">
        <v>2.8097941114865508</v>
      </c>
      <c r="P19">
        <v>0</v>
      </c>
      <c r="Q19">
        <v>0</v>
      </c>
      <c r="R19">
        <v>0.24924755999999998</v>
      </c>
      <c r="S19">
        <v>0.2597132660802271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0.18595164</v>
      </c>
      <c r="AE19">
        <v>0</v>
      </c>
      <c r="AF19">
        <v>0.18941669999999999</v>
      </c>
      <c r="AG19">
        <v>1.1690406</v>
      </c>
      <c r="AH19">
        <v>0</v>
      </c>
      <c r="AI19">
        <v>0</v>
      </c>
      <c r="AJ19">
        <v>0</v>
      </c>
      <c r="AK19">
        <v>1.22728221</v>
      </c>
      <c r="AL19">
        <v>0</v>
      </c>
      <c r="AM19">
        <v>0</v>
      </c>
      <c r="AN19">
        <v>9.4565810000000004E-3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78.984116</v>
      </c>
      <c r="BA19">
        <v>3.3989489807721611</v>
      </c>
      <c r="BB19">
        <f t="shared" si="0"/>
        <v>85.424804096879726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1.2050701817928193</v>
      </c>
      <c r="N20">
        <v>2.5346642272922941</v>
      </c>
      <c r="O20">
        <v>2.8097941114865508</v>
      </c>
      <c r="P20">
        <v>0</v>
      </c>
      <c r="Q20">
        <v>0</v>
      </c>
      <c r="R20">
        <v>0.24924755999999998</v>
      </c>
      <c r="S20">
        <v>0.2597132660802271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0.18595164</v>
      </c>
      <c r="AE20">
        <v>0</v>
      </c>
      <c r="AF20">
        <v>0.18941669999999999</v>
      </c>
      <c r="AG20">
        <v>1.1690406</v>
      </c>
      <c r="AH20">
        <v>0</v>
      </c>
      <c r="AI20">
        <v>0</v>
      </c>
      <c r="AJ20">
        <v>0</v>
      </c>
      <c r="AK20">
        <v>1.22728221</v>
      </c>
      <c r="AL20">
        <v>0</v>
      </c>
      <c r="AM20">
        <v>0</v>
      </c>
      <c r="AN20">
        <v>9.4565810000000004E-3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78.984116</v>
      </c>
      <c r="BA20">
        <v>3.3989489807721611</v>
      </c>
      <c r="BB20">
        <f t="shared" si="0"/>
        <v>85.424804096879726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1.2050701817928193</v>
      </c>
      <c r="N21">
        <v>2.5346642272922941</v>
      </c>
      <c r="O21">
        <v>2.8097941114865508</v>
      </c>
      <c r="P21">
        <v>0</v>
      </c>
      <c r="Q21">
        <v>0</v>
      </c>
      <c r="R21">
        <v>0.24924755999999998</v>
      </c>
      <c r="S21">
        <v>0.2597132660802271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0.18595164</v>
      </c>
      <c r="AE21">
        <v>0</v>
      </c>
      <c r="AF21">
        <v>0.18941669999999999</v>
      </c>
      <c r="AG21">
        <v>1.1690406</v>
      </c>
      <c r="AH21">
        <v>0</v>
      </c>
      <c r="AI21">
        <v>0</v>
      </c>
      <c r="AJ21">
        <v>0</v>
      </c>
      <c r="AK21">
        <v>1.22728221</v>
      </c>
      <c r="AL21">
        <v>0</v>
      </c>
      <c r="AM21">
        <v>0</v>
      </c>
      <c r="AN21">
        <v>9.4565810000000004E-3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78.964116000000004</v>
      </c>
      <c r="BA21">
        <v>3.3989489807721753</v>
      </c>
      <c r="BB21">
        <f t="shared" si="0"/>
        <v>85.404804096879715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1.2050701817928193</v>
      </c>
      <c r="N22">
        <v>2.5346642272922941</v>
      </c>
      <c r="O22">
        <v>2.8097941114865508</v>
      </c>
      <c r="P22">
        <v>0</v>
      </c>
      <c r="Q22">
        <v>0</v>
      </c>
      <c r="R22">
        <v>0.24924755999999998</v>
      </c>
      <c r="S22">
        <v>0.2597132660802271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0.18595164</v>
      </c>
      <c r="AE22">
        <v>0</v>
      </c>
      <c r="AF22">
        <v>0.18941669999999999</v>
      </c>
      <c r="AG22">
        <v>1.1690406</v>
      </c>
      <c r="AH22">
        <v>0.20016899999999999</v>
      </c>
      <c r="AI22">
        <v>0</v>
      </c>
      <c r="AJ22">
        <v>0</v>
      </c>
      <c r="AK22">
        <v>1.22728221</v>
      </c>
      <c r="AL22">
        <v>0</v>
      </c>
      <c r="AM22">
        <v>0</v>
      </c>
      <c r="AN22">
        <v>9.4565810000000004E-3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79.017316000000008</v>
      </c>
      <c r="BA22">
        <v>3.4084253013721817</v>
      </c>
      <c r="BB22">
        <f t="shared" si="0"/>
        <v>85.648696776279721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1.2050701817928193</v>
      </c>
      <c r="N23">
        <v>2.5346642272922941</v>
      </c>
      <c r="O23">
        <v>2.8097941114865508</v>
      </c>
      <c r="P23">
        <v>0</v>
      </c>
      <c r="Q23">
        <v>0</v>
      </c>
      <c r="R23">
        <v>8.308224159402243E-2</v>
      </c>
      <c r="S23">
        <v>0.20768671706263503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0.18595164</v>
      </c>
      <c r="AE23">
        <v>0</v>
      </c>
      <c r="AF23">
        <v>0.18941669999999999</v>
      </c>
      <c r="AG23">
        <v>1.1690406</v>
      </c>
      <c r="AH23">
        <v>0.40033799999999997</v>
      </c>
      <c r="AI23">
        <v>0</v>
      </c>
      <c r="AJ23">
        <v>0</v>
      </c>
      <c r="AK23">
        <v>1.22728221</v>
      </c>
      <c r="AL23">
        <v>0</v>
      </c>
      <c r="AM23">
        <v>0</v>
      </c>
      <c r="AN23">
        <v>9.4565810000000004E-3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79.068616000000006</v>
      </c>
      <c r="BA23">
        <v>3.4096692426026962</v>
      </c>
      <c r="BB23">
        <f t="shared" si="0"/>
        <v>85.680729967625638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1.2050701817928193</v>
      </c>
      <c r="N24">
        <v>2.5346642272922941</v>
      </c>
      <c r="O24">
        <v>2.8097941114865508</v>
      </c>
      <c r="P24">
        <v>0</v>
      </c>
      <c r="Q24">
        <v>0</v>
      </c>
      <c r="R24">
        <v>2.1008470324448813E-2</v>
      </c>
      <c r="S24">
        <v>7.2703923208191121E-2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0.18595164</v>
      </c>
      <c r="AE24">
        <v>0.35923679999999997</v>
      </c>
      <c r="AF24">
        <v>0.18941669999999999</v>
      </c>
      <c r="AG24">
        <v>1.1690406</v>
      </c>
      <c r="AH24">
        <v>0.80067599999999994</v>
      </c>
      <c r="AI24">
        <v>0</v>
      </c>
      <c r="AJ24">
        <v>0</v>
      </c>
      <c r="AK24">
        <v>1.22728221</v>
      </c>
      <c r="AL24">
        <v>0</v>
      </c>
      <c r="AM24">
        <v>0</v>
      </c>
      <c r="AN24">
        <v>9.4565810000000004E-3</v>
      </c>
      <c r="AO24">
        <v>0</v>
      </c>
      <c r="AP24">
        <v>0</v>
      </c>
      <c r="AQ24">
        <v>0.49449399999999999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79.450316000000001</v>
      </c>
      <c r="BA24">
        <v>3.463477502034598</v>
      </c>
      <c r="BB24">
        <f t="shared" si="0"/>
        <v>87.065633943069713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1.2050701817928193</v>
      </c>
      <c r="N25">
        <v>2.5346642272922941</v>
      </c>
      <c r="O25">
        <v>2.8097941114865508</v>
      </c>
      <c r="P25">
        <v>0</v>
      </c>
      <c r="Q25">
        <v>0</v>
      </c>
      <c r="R25">
        <v>6.5677960214182392E-5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0.22783432000000001</v>
      </c>
      <c r="AD25">
        <v>0.18595164</v>
      </c>
      <c r="AE25">
        <v>0.71847359999999993</v>
      </c>
      <c r="AF25">
        <v>0.18941669999999999</v>
      </c>
      <c r="AG25">
        <v>1.1690406</v>
      </c>
      <c r="AH25">
        <v>1.4011829999999998</v>
      </c>
      <c r="AI25">
        <v>0</v>
      </c>
      <c r="AJ25">
        <v>0</v>
      </c>
      <c r="AK25">
        <v>1.22728221</v>
      </c>
      <c r="AL25">
        <v>0</v>
      </c>
      <c r="AM25">
        <v>0</v>
      </c>
      <c r="AN25">
        <v>9.4565810000000004E-3</v>
      </c>
      <c r="AO25">
        <v>0</v>
      </c>
      <c r="AP25">
        <v>0</v>
      </c>
      <c r="AQ25">
        <v>0.98898799999999998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79.885216</v>
      </c>
      <c r="BA25">
        <v>3.5391506136455066</v>
      </c>
      <c r="BB25">
        <f t="shared" si="0"/>
        <v>89.013286235886383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1.2050701817928193</v>
      </c>
      <c r="N26">
        <v>2.5346642272922941</v>
      </c>
      <c r="O26">
        <v>2.8097941114865508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0.36250200000000005</v>
      </c>
      <c r="AC26">
        <v>0.22783432000000001</v>
      </c>
      <c r="AD26">
        <v>0.18595164</v>
      </c>
      <c r="AE26">
        <v>0.96095843999999997</v>
      </c>
      <c r="AF26">
        <v>0.18941669999999999</v>
      </c>
      <c r="AG26">
        <v>1.1690406</v>
      </c>
      <c r="AH26">
        <v>1.8015209999999999</v>
      </c>
      <c r="AI26">
        <v>0</v>
      </c>
      <c r="AJ26">
        <v>0</v>
      </c>
      <c r="AK26">
        <v>1.22728221</v>
      </c>
      <c r="AL26">
        <v>0</v>
      </c>
      <c r="AM26">
        <v>0.12075492</v>
      </c>
      <c r="AN26">
        <v>9.4565810000000004E-3</v>
      </c>
      <c r="AO26">
        <v>0</v>
      </c>
      <c r="AP26">
        <v>0</v>
      </c>
      <c r="AQ26">
        <v>0.98898799999999998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80.642955999999998</v>
      </c>
      <c r="BA26">
        <v>3.6077325235919329</v>
      </c>
      <c r="BB26">
        <f t="shared" si="0"/>
        <v>90.828458407979724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5.7989933700889524E-5</v>
      </c>
      <c r="L27">
        <v>0</v>
      </c>
      <c r="M27">
        <v>1.2050701817928193</v>
      </c>
      <c r="N27">
        <v>2.5346642272922941</v>
      </c>
      <c r="O27">
        <v>2.8097941114865508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1.0963836000000002</v>
      </c>
      <c r="AC27">
        <v>0.68419247700000008</v>
      </c>
      <c r="AD27">
        <v>0.41389236000000007</v>
      </c>
      <c r="AE27">
        <v>1.1525513999999999</v>
      </c>
      <c r="AF27">
        <v>0.18941669999999999</v>
      </c>
      <c r="AG27">
        <v>1.1690406</v>
      </c>
      <c r="AH27">
        <v>2.3019434999999997</v>
      </c>
      <c r="AI27">
        <v>5.9937999999999984E-2</v>
      </c>
      <c r="AJ27">
        <v>0</v>
      </c>
      <c r="AK27">
        <v>1.22728221</v>
      </c>
      <c r="AL27">
        <v>0</v>
      </c>
      <c r="AM27">
        <v>0.24150984</v>
      </c>
      <c r="AN27">
        <v>9.4565810000000004E-3</v>
      </c>
      <c r="AO27">
        <v>0</v>
      </c>
      <c r="AP27">
        <v>0</v>
      </c>
      <c r="AQ27">
        <v>1.483482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80.999356000000006</v>
      </c>
      <c r="BA27">
        <v>3.7271070042154535</v>
      </c>
      <c r="BB27">
        <f t="shared" si="0"/>
        <v>93.850924774289922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5.7989933700889524E-5</v>
      </c>
      <c r="L28">
        <v>0</v>
      </c>
      <c r="M28">
        <v>1.2050701817928193</v>
      </c>
      <c r="N28">
        <v>2.5346642272922941</v>
      </c>
      <c r="O28">
        <v>2.8097941114865508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1.0963836000000002</v>
      </c>
      <c r="AC28">
        <v>0.68419247700000008</v>
      </c>
      <c r="AD28">
        <v>0.41389236000000007</v>
      </c>
      <c r="AE28">
        <v>1.1525513999999999</v>
      </c>
      <c r="AF28">
        <v>0.42092600000000008</v>
      </c>
      <c r="AG28">
        <v>1.1690406</v>
      </c>
      <c r="AH28">
        <v>2.9665045800000001</v>
      </c>
      <c r="AI28">
        <v>0.119876</v>
      </c>
      <c r="AJ28">
        <v>0</v>
      </c>
      <c r="AK28">
        <v>1.22728221</v>
      </c>
      <c r="AL28">
        <v>0</v>
      </c>
      <c r="AM28">
        <v>0.36783806399999996</v>
      </c>
      <c r="AN28">
        <v>9.4565810000000004E-3</v>
      </c>
      <c r="AO28">
        <v>0</v>
      </c>
      <c r="AP28">
        <v>0</v>
      </c>
      <c r="AQ28">
        <v>1.977976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81.826236000000009</v>
      </c>
      <c r="BA28">
        <v>3.8170055075154643</v>
      </c>
      <c r="BB28">
        <f t="shared" si="0"/>
        <v>96.164736874989913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1.2050701817928193</v>
      </c>
      <c r="N29">
        <v>2.5346642272922941</v>
      </c>
      <c r="O29">
        <v>2.8097941114865508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1.0963836000000002</v>
      </c>
      <c r="AC29">
        <v>0.68419247700000008</v>
      </c>
      <c r="AD29">
        <v>0.41389236000000007</v>
      </c>
      <c r="AE29">
        <v>1.1525513999999999</v>
      </c>
      <c r="AF29">
        <v>0.42092600000000008</v>
      </c>
      <c r="AG29">
        <v>1.1690406</v>
      </c>
      <c r="AH29">
        <v>2.9665045800000001</v>
      </c>
      <c r="AI29">
        <v>0.77919399999999994</v>
      </c>
      <c r="AJ29">
        <v>0</v>
      </c>
      <c r="AK29">
        <v>1.22728221</v>
      </c>
      <c r="AL29">
        <v>0</v>
      </c>
      <c r="AM29">
        <v>0.36783806399999996</v>
      </c>
      <c r="AN29">
        <v>9.4565810000000004E-3</v>
      </c>
      <c r="AO29">
        <v>0</v>
      </c>
      <c r="AP29">
        <v>0</v>
      </c>
      <c r="AQ29">
        <v>1.977976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81.826236000000009</v>
      </c>
      <c r="BA29">
        <v>3.8416618226919672</v>
      </c>
      <c r="BB29">
        <f t="shared" si="0"/>
        <v>96.799340569879703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1.2050701817928193</v>
      </c>
      <c r="N30">
        <v>2.5346642272922941</v>
      </c>
      <c r="O30">
        <v>2.8097941114865508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1.0963836000000002</v>
      </c>
      <c r="AC30">
        <v>0.68419247700000008</v>
      </c>
      <c r="AD30">
        <v>0.41389236000000007</v>
      </c>
      <c r="AE30">
        <v>1.1525513999999999</v>
      </c>
      <c r="AF30">
        <v>0.42092600000000008</v>
      </c>
      <c r="AG30">
        <v>1.1690406</v>
      </c>
      <c r="AH30">
        <v>2.9665045800000001</v>
      </c>
      <c r="AI30">
        <v>0.77919399999999994</v>
      </c>
      <c r="AJ30">
        <v>0</v>
      </c>
      <c r="AK30">
        <v>1.22728221</v>
      </c>
      <c r="AL30">
        <v>0</v>
      </c>
      <c r="AM30">
        <v>0.36783806399999996</v>
      </c>
      <c r="AN30">
        <v>9.4565810000000004E-3</v>
      </c>
      <c r="AO30">
        <v>0</v>
      </c>
      <c r="AP30">
        <v>0</v>
      </c>
      <c r="AQ30">
        <v>1.977976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81.826236000000009</v>
      </c>
      <c r="BA30">
        <v>3.8416618226919672</v>
      </c>
      <c r="BB30">
        <f t="shared" si="0"/>
        <v>96.799340569879703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1.2050701817928193</v>
      </c>
      <c r="N31">
        <v>2.5346642272922941</v>
      </c>
      <c r="O31">
        <v>2.8097941114865508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1.0963836000000002</v>
      </c>
      <c r="AC31">
        <v>0.68419247700000008</v>
      </c>
      <c r="AD31">
        <v>0.41389236000000007</v>
      </c>
      <c r="AE31">
        <v>1.1525513999999999</v>
      </c>
      <c r="AF31">
        <v>0.42092600000000008</v>
      </c>
      <c r="AG31">
        <v>1.1690406</v>
      </c>
      <c r="AH31">
        <v>2.9665045800000001</v>
      </c>
      <c r="AI31">
        <v>0.77919399999999994</v>
      </c>
      <c r="AJ31">
        <v>0</v>
      </c>
      <c r="AK31">
        <v>1.22728221</v>
      </c>
      <c r="AL31">
        <v>0</v>
      </c>
      <c r="AM31">
        <v>0.36783806399999996</v>
      </c>
      <c r="AN31">
        <v>9.4565810000000004E-3</v>
      </c>
      <c r="AO31">
        <v>0</v>
      </c>
      <c r="AP31">
        <v>0</v>
      </c>
      <c r="AQ31">
        <v>1.977976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81.786236000000002</v>
      </c>
      <c r="BA31">
        <v>3.8316618226919621</v>
      </c>
      <c r="BB31">
        <f t="shared" si="0"/>
        <v>96.769340569879716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1.2050701817928193</v>
      </c>
      <c r="N32">
        <v>2.5346642272922941</v>
      </c>
      <c r="O32">
        <v>2.8097941114865508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1.0963836000000002</v>
      </c>
      <c r="AC32">
        <v>0.68419247700000008</v>
      </c>
      <c r="AD32">
        <v>0.41389236000000007</v>
      </c>
      <c r="AE32">
        <v>1.1525513999999999</v>
      </c>
      <c r="AF32">
        <v>0.42092600000000008</v>
      </c>
      <c r="AG32">
        <v>1.1690406</v>
      </c>
      <c r="AH32">
        <v>2.9665045800000001</v>
      </c>
      <c r="AI32">
        <v>0.77919399999999994</v>
      </c>
      <c r="AJ32">
        <v>0</v>
      </c>
      <c r="AK32">
        <v>1.22728221</v>
      </c>
      <c r="AL32">
        <v>0</v>
      </c>
      <c r="AM32">
        <v>0.36783806399999996</v>
      </c>
      <c r="AN32">
        <v>9.4565810000000004E-3</v>
      </c>
      <c r="AO32">
        <v>0</v>
      </c>
      <c r="AP32">
        <v>0</v>
      </c>
      <c r="AQ32">
        <v>1.977976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81.509035999999995</v>
      </c>
      <c r="BA32">
        <v>3.8212948226919456</v>
      </c>
      <c r="BB32">
        <f t="shared" si="0"/>
        <v>96.502507569879711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1.2050701817928193</v>
      </c>
      <c r="N33">
        <v>2.5346642272922941</v>
      </c>
      <c r="O33">
        <v>2.8097941114865508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1.0963836000000002</v>
      </c>
      <c r="AC33">
        <v>0.68419247700000008</v>
      </c>
      <c r="AD33">
        <v>0.41389236000000007</v>
      </c>
      <c r="AE33">
        <v>1.1525513999999999</v>
      </c>
      <c r="AF33">
        <v>0.42092600000000008</v>
      </c>
      <c r="AG33">
        <v>1.1690406</v>
      </c>
      <c r="AH33">
        <v>2.9665045800000001</v>
      </c>
      <c r="AI33">
        <v>0.77919399999999994</v>
      </c>
      <c r="AJ33">
        <v>0</v>
      </c>
      <c r="AK33">
        <v>1.22728221</v>
      </c>
      <c r="AL33">
        <v>0</v>
      </c>
      <c r="AM33">
        <v>0.36783806399999996</v>
      </c>
      <c r="AN33">
        <v>9.4565810000000004E-3</v>
      </c>
      <c r="AO33">
        <v>0</v>
      </c>
      <c r="AP33">
        <v>0</v>
      </c>
      <c r="AQ33">
        <v>1.977976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81.509035999999995</v>
      </c>
      <c r="BA33">
        <v>3.8212948226919456</v>
      </c>
      <c r="BB33">
        <f t="shared" si="0"/>
        <v>96.502507569879711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1.2050701817928193</v>
      </c>
      <c r="N34">
        <v>2.5346642272922941</v>
      </c>
      <c r="O34">
        <v>2.8097941114865508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0.72870300000000021</v>
      </c>
      <c r="AC34">
        <v>0.45566863999999985</v>
      </c>
      <c r="AD34">
        <v>0.20694618000000004</v>
      </c>
      <c r="AE34">
        <v>1.1525513999999999</v>
      </c>
      <c r="AF34">
        <v>0.18941669999999999</v>
      </c>
      <c r="AG34">
        <v>1.1690406</v>
      </c>
      <c r="AH34">
        <v>2.4720871500000001</v>
      </c>
      <c r="AI34">
        <v>0.77919399999999994</v>
      </c>
      <c r="AJ34">
        <v>0</v>
      </c>
      <c r="AK34">
        <v>1.22728221</v>
      </c>
      <c r="AL34">
        <v>0</v>
      </c>
      <c r="AM34">
        <v>0.24460612000000001</v>
      </c>
      <c r="AN34">
        <v>9.4565810000000004E-3</v>
      </c>
      <c r="AO34">
        <v>0</v>
      </c>
      <c r="AP34">
        <v>0</v>
      </c>
      <c r="AQ34">
        <v>1.4414399999999996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80.450556000000006</v>
      </c>
      <c r="BA34">
        <v>3.6998450047919476</v>
      </c>
      <c r="BB34">
        <f t="shared" si="0"/>
        <v>93.376632096779716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1.2050701817928193</v>
      </c>
      <c r="N35">
        <v>2.5346642272922941</v>
      </c>
      <c r="O35">
        <v>2.8097941114865508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0.72870300000000021</v>
      </c>
      <c r="AC35">
        <v>0.45566863999999985</v>
      </c>
      <c r="AD35">
        <v>0.20694618000000004</v>
      </c>
      <c r="AE35">
        <v>0.71847359999999993</v>
      </c>
      <c r="AF35">
        <v>0.18941669999999999</v>
      </c>
      <c r="AG35">
        <v>1.1690406</v>
      </c>
      <c r="AH35">
        <v>2.4020280000000005</v>
      </c>
      <c r="AI35">
        <v>7.4922499999999989E-2</v>
      </c>
      <c r="AJ35">
        <v>0</v>
      </c>
      <c r="AK35">
        <v>1.22728221</v>
      </c>
      <c r="AL35">
        <v>0</v>
      </c>
      <c r="AM35">
        <v>0.12075492</v>
      </c>
      <c r="AN35">
        <v>9.4565810000000004E-3</v>
      </c>
      <c r="AO35">
        <v>0</v>
      </c>
      <c r="AP35">
        <v>0</v>
      </c>
      <c r="AQ35">
        <v>1.4414399999999996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79.803115999999989</v>
      </c>
      <c r="BA35">
        <v>3.6258044999919332</v>
      </c>
      <c r="BB35">
        <f t="shared" si="0"/>
        <v>91.470972951579725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1.2050701817928193</v>
      </c>
      <c r="N36">
        <v>2.5346642272922941</v>
      </c>
      <c r="O36">
        <v>2.8097941114865508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0.72870300000000021</v>
      </c>
      <c r="AC36">
        <v>0.22783432000000001</v>
      </c>
      <c r="AD36">
        <v>0.20694618000000004</v>
      </c>
      <c r="AE36">
        <v>0.35923679999999997</v>
      </c>
      <c r="AF36">
        <v>0.18941669999999999</v>
      </c>
      <c r="AG36">
        <v>1.1690406</v>
      </c>
      <c r="AH36">
        <v>2.2018589999999998</v>
      </c>
      <c r="AI36">
        <v>0</v>
      </c>
      <c r="AJ36">
        <v>0</v>
      </c>
      <c r="AK36">
        <v>1.22728221</v>
      </c>
      <c r="AL36">
        <v>0</v>
      </c>
      <c r="AM36">
        <v>0</v>
      </c>
      <c r="AN36">
        <v>9.4565810000000004E-3</v>
      </c>
      <c r="AO36">
        <v>0</v>
      </c>
      <c r="AP36">
        <v>0</v>
      </c>
      <c r="AQ36">
        <v>1.0730720000000002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79.499815999999996</v>
      </c>
      <c r="BA36">
        <v>3.5639224060919399</v>
      </c>
      <c r="BB36">
        <f t="shared" si="0"/>
        <v>89.878269505479722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1.2050701817928193</v>
      </c>
      <c r="N37">
        <v>2.5346642272922941</v>
      </c>
      <c r="O37">
        <v>2.8097941114865508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0.35510400000000009</v>
      </c>
      <c r="AC37">
        <v>0.22783432000000001</v>
      </c>
      <c r="AD37">
        <v>0.20694618000000004</v>
      </c>
      <c r="AE37">
        <v>0</v>
      </c>
      <c r="AF37">
        <v>0.18941669999999999</v>
      </c>
      <c r="AG37">
        <v>1.1690406</v>
      </c>
      <c r="AH37">
        <v>1.9776697199999997</v>
      </c>
      <c r="AI37">
        <v>0</v>
      </c>
      <c r="AJ37">
        <v>0</v>
      </c>
      <c r="AK37">
        <v>1.22728221</v>
      </c>
      <c r="AL37">
        <v>0</v>
      </c>
      <c r="AM37">
        <v>0</v>
      </c>
      <c r="AN37">
        <v>9.4565810000000004E-3</v>
      </c>
      <c r="AO37">
        <v>0</v>
      </c>
      <c r="AP37">
        <v>0</v>
      </c>
      <c r="AQ37">
        <v>0.48048000000000007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79.500916000000004</v>
      </c>
      <c r="BA37">
        <v>3.5137637301919353</v>
      </c>
      <c r="BB37">
        <f t="shared" si="0"/>
        <v>88.379911101379733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1.2050701817928193</v>
      </c>
      <c r="N38">
        <v>2.5346642272922941</v>
      </c>
      <c r="O38">
        <v>2.8097941114865508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0.35510400000000009</v>
      </c>
      <c r="AC38">
        <v>0.22783432000000001</v>
      </c>
      <c r="AD38">
        <v>0.20694618000000004</v>
      </c>
      <c r="AE38">
        <v>0</v>
      </c>
      <c r="AF38">
        <v>0.18941669999999999</v>
      </c>
      <c r="AG38">
        <v>1.1690406</v>
      </c>
      <c r="AH38">
        <v>1.48325229</v>
      </c>
      <c r="AI38">
        <v>0</v>
      </c>
      <c r="AJ38">
        <v>0</v>
      </c>
      <c r="AK38">
        <v>1.22728221</v>
      </c>
      <c r="AL38">
        <v>0</v>
      </c>
      <c r="AM38">
        <v>0</v>
      </c>
      <c r="AN38">
        <v>9.4565810000000004E-3</v>
      </c>
      <c r="AO38">
        <v>0</v>
      </c>
      <c r="AP38">
        <v>0</v>
      </c>
      <c r="AQ38">
        <v>0.48048000000000007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79.371716000000006</v>
      </c>
      <c r="BA38">
        <v>3.4904405236919427</v>
      </c>
      <c r="BB38">
        <f t="shared" si="0"/>
        <v>87.779616877879732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1.2050701817928193</v>
      </c>
      <c r="N39">
        <v>2.5346642272922941</v>
      </c>
      <c r="O39">
        <v>2.8097941114865508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0.20694618000000004</v>
      </c>
      <c r="AE39">
        <v>0</v>
      </c>
      <c r="AF39">
        <v>0</v>
      </c>
      <c r="AG39">
        <v>1.1690406</v>
      </c>
      <c r="AH39">
        <v>0.98883485999999976</v>
      </c>
      <c r="AI39">
        <v>0</v>
      </c>
      <c r="AJ39">
        <v>0</v>
      </c>
      <c r="AK39">
        <v>1.22728221</v>
      </c>
      <c r="AL39">
        <v>0</v>
      </c>
      <c r="AM39">
        <v>0</v>
      </c>
      <c r="AN39">
        <v>9.4565810000000004E-3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79.242515999999995</v>
      </c>
      <c r="BA39">
        <v>3.4202612957919345</v>
      </c>
      <c r="BB39">
        <f t="shared" si="0"/>
        <v>85.973343655779729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1.2050701817928193</v>
      </c>
      <c r="N40">
        <v>2.5346642272922941</v>
      </c>
      <c r="O40">
        <v>2.8097941114865508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0.20694618000000004</v>
      </c>
      <c r="AE40">
        <v>0</v>
      </c>
      <c r="AF40">
        <v>0</v>
      </c>
      <c r="AG40">
        <v>1.1690406</v>
      </c>
      <c r="AH40">
        <v>0.49441742999999999</v>
      </c>
      <c r="AI40">
        <v>0</v>
      </c>
      <c r="AJ40">
        <v>0</v>
      </c>
      <c r="AK40">
        <v>1.22728221</v>
      </c>
      <c r="AL40">
        <v>0</v>
      </c>
      <c r="AM40">
        <v>0</v>
      </c>
      <c r="AN40">
        <v>9.4565810000000004E-3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79.113315999999998</v>
      </c>
      <c r="BA40">
        <v>3.3969380685919273</v>
      </c>
      <c r="BB40">
        <f t="shared" si="0"/>
        <v>85.373049452979743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1.2050701817928193</v>
      </c>
      <c r="N41">
        <v>2.5346642272922941</v>
      </c>
      <c r="O41">
        <v>2.8097941114865508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0.20694618000000004</v>
      </c>
      <c r="AE41">
        <v>0</v>
      </c>
      <c r="AF41">
        <v>0</v>
      </c>
      <c r="AG41">
        <v>1.1690406</v>
      </c>
      <c r="AH41">
        <v>0</v>
      </c>
      <c r="AI41">
        <v>0</v>
      </c>
      <c r="AJ41">
        <v>0</v>
      </c>
      <c r="AK41">
        <v>1.22728221</v>
      </c>
      <c r="AL41">
        <v>0</v>
      </c>
      <c r="AM41">
        <v>0</v>
      </c>
      <c r="AN41">
        <v>9.4565810000000004E-3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78.984116</v>
      </c>
      <c r="BA41">
        <v>3.3736148620919342</v>
      </c>
      <c r="BB41">
        <f t="shared" si="0"/>
        <v>84.772755229479728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1.2050701817928193</v>
      </c>
      <c r="N42">
        <v>2.5346642272922941</v>
      </c>
      <c r="O42">
        <v>2.8097941114865508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0.20694618000000004</v>
      </c>
      <c r="AE42">
        <v>0</v>
      </c>
      <c r="AF42">
        <v>0</v>
      </c>
      <c r="AG42">
        <v>1.1690406</v>
      </c>
      <c r="AH42">
        <v>0</v>
      </c>
      <c r="AI42">
        <v>0</v>
      </c>
      <c r="AJ42">
        <v>0</v>
      </c>
      <c r="AK42">
        <v>1.22728221</v>
      </c>
      <c r="AL42">
        <v>0</v>
      </c>
      <c r="AM42">
        <v>0</v>
      </c>
      <c r="AN42">
        <v>9.4565810000000004E-3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79.014116000000001</v>
      </c>
      <c r="BA42">
        <v>3.3736148620919342</v>
      </c>
      <c r="BB42">
        <f t="shared" si="0"/>
        <v>84.802755229479729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1.2050701817928193</v>
      </c>
      <c r="N43">
        <v>2.5346642272922941</v>
      </c>
      <c r="O43">
        <v>2.8097941114865508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0.20694618000000004</v>
      </c>
      <c r="AE43">
        <v>0</v>
      </c>
      <c r="AF43">
        <v>0</v>
      </c>
      <c r="AG43">
        <v>1.1690406</v>
      </c>
      <c r="AH43">
        <v>0</v>
      </c>
      <c r="AI43">
        <v>0</v>
      </c>
      <c r="AJ43">
        <v>0</v>
      </c>
      <c r="AK43">
        <v>1.22728221</v>
      </c>
      <c r="AL43">
        <v>0</v>
      </c>
      <c r="AM43">
        <v>0</v>
      </c>
      <c r="AN43">
        <v>9.4565810000000004E-3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79.024116000000006</v>
      </c>
      <c r="BA43">
        <v>3.3736148620919484</v>
      </c>
      <c r="BB43">
        <f t="shared" si="0"/>
        <v>84.81275522947972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1.2050701817928193</v>
      </c>
      <c r="N44">
        <v>2.5346642272922941</v>
      </c>
      <c r="O44">
        <v>2.8097941114865508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0.20694618000000004</v>
      </c>
      <c r="AE44">
        <v>0</v>
      </c>
      <c r="AF44">
        <v>0</v>
      </c>
      <c r="AG44">
        <v>1.1690406</v>
      </c>
      <c r="AH44">
        <v>0</v>
      </c>
      <c r="AI44">
        <v>0</v>
      </c>
      <c r="AJ44">
        <v>0</v>
      </c>
      <c r="AK44">
        <v>1.22728221</v>
      </c>
      <c r="AL44">
        <v>0</v>
      </c>
      <c r="AM44">
        <v>0</v>
      </c>
      <c r="AN44">
        <v>9.4565810000000004E-3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79.104116000000005</v>
      </c>
      <c r="BA44">
        <v>3.3736148620919484</v>
      </c>
      <c r="BB44">
        <f t="shared" si="0"/>
        <v>84.892755229479718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1.2050701817928193</v>
      </c>
      <c r="N45">
        <v>2.5346642272922941</v>
      </c>
      <c r="O45">
        <v>2.8097941114865508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0.20694618000000004</v>
      </c>
      <c r="AE45">
        <v>0</v>
      </c>
      <c r="AF45">
        <v>0</v>
      </c>
      <c r="AG45">
        <v>1.1690406</v>
      </c>
      <c r="AH45">
        <v>0</v>
      </c>
      <c r="AI45">
        <v>0</v>
      </c>
      <c r="AJ45">
        <v>0</v>
      </c>
      <c r="AK45">
        <v>1.22728221</v>
      </c>
      <c r="AL45">
        <v>0</v>
      </c>
      <c r="AM45">
        <v>0</v>
      </c>
      <c r="AN45">
        <v>9.4565810000000004E-3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79.104116000000005</v>
      </c>
      <c r="BA45">
        <v>3.3736148620919484</v>
      </c>
      <c r="BB45">
        <f t="shared" si="0"/>
        <v>84.892755229479718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1.2050701817928193</v>
      </c>
      <c r="N46">
        <v>2.5346642272922941</v>
      </c>
      <c r="O46">
        <v>2.8097941114865508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0.20694618000000004</v>
      </c>
      <c r="AE46">
        <v>0</v>
      </c>
      <c r="AF46">
        <v>0</v>
      </c>
      <c r="AG46">
        <v>1.1690406</v>
      </c>
      <c r="AH46">
        <v>0</v>
      </c>
      <c r="AI46">
        <v>0</v>
      </c>
      <c r="AJ46">
        <v>0</v>
      </c>
      <c r="AK46">
        <v>1.22728221</v>
      </c>
      <c r="AL46">
        <v>0</v>
      </c>
      <c r="AM46">
        <v>0</v>
      </c>
      <c r="AN46">
        <v>9.4565810000000004E-3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79.104116000000005</v>
      </c>
      <c r="BA46">
        <v>3.3736148620919484</v>
      </c>
      <c r="BB46">
        <f t="shared" si="0"/>
        <v>84.892755229479718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1.2050701817928193</v>
      </c>
      <c r="N47">
        <v>2.5346642272922941</v>
      </c>
      <c r="O47">
        <v>2.8097941114865508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0.20694618000000004</v>
      </c>
      <c r="AE47">
        <v>0</v>
      </c>
      <c r="AF47">
        <v>0</v>
      </c>
      <c r="AG47">
        <v>1.1690406</v>
      </c>
      <c r="AH47">
        <v>0</v>
      </c>
      <c r="AI47">
        <v>0</v>
      </c>
      <c r="AJ47">
        <v>0</v>
      </c>
      <c r="AK47">
        <v>1.22728221</v>
      </c>
      <c r="AL47">
        <v>0</v>
      </c>
      <c r="AM47">
        <v>0</v>
      </c>
      <c r="AN47">
        <v>9.4565810000000004E-3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79.094116000000014</v>
      </c>
      <c r="BA47">
        <v>3.3736148620919484</v>
      </c>
      <c r="BB47">
        <f t="shared" si="0"/>
        <v>84.882755229479727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1.2050701817928193</v>
      </c>
      <c r="N48">
        <v>2.5346642272922941</v>
      </c>
      <c r="O48">
        <v>2.8097941114865508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0.20694618000000004</v>
      </c>
      <c r="AE48">
        <v>0</v>
      </c>
      <c r="AF48">
        <v>0</v>
      </c>
      <c r="AG48">
        <v>1.1690406</v>
      </c>
      <c r="AH48">
        <v>0</v>
      </c>
      <c r="AI48">
        <v>0</v>
      </c>
      <c r="AJ48">
        <v>0</v>
      </c>
      <c r="AK48">
        <v>1.22728221</v>
      </c>
      <c r="AL48">
        <v>0</v>
      </c>
      <c r="AM48">
        <v>0</v>
      </c>
      <c r="AN48">
        <v>9.4565810000000004E-3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79.094116000000014</v>
      </c>
      <c r="BA48">
        <v>3.3736148620919484</v>
      </c>
      <c r="BB48">
        <f t="shared" si="0"/>
        <v>84.882755229479727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3.6762366900638951E-5</v>
      </c>
      <c r="L49">
        <v>0</v>
      </c>
      <c r="M49">
        <v>1.2050701817928193</v>
      </c>
      <c r="N49">
        <v>2.5346642272922941</v>
      </c>
      <c r="O49">
        <v>2.8097941114865508</v>
      </c>
      <c r="P49">
        <v>0</v>
      </c>
      <c r="Q49">
        <v>0</v>
      </c>
      <c r="R49">
        <v>0</v>
      </c>
      <c r="S49">
        <v>4.2200705847486375E-4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0.20694618000000004</v>
      </c>
      <c r="AE49">
        <v>0</v>
      </c>
      <c r="AF49">
        <v>0</v>
      </c>
      <c r="AG49">
        <v>1.1690406</v>
      </c>
      <c r="AH49">
        <v>0</v>
      </c>
      <c r="AI49">
        <v>0</v>
      </c>
      <c r="AJ49">
        <v>0</v>
      </c>
      <c r="AK49">
        <v>1.22728221</v>
      </c>
      <c r="AL49">
        <v>0</v>
      </c>
      <c r="AM49">
        <v>0</v>
      </c>
      <c r="AN49">
        <v>9.4565810000000004E-3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79.104116000000005</v>
      </c>
      <c r="BA49">
        <v>3.3736320200695897</v>
      </c>
      <c r="BB49">
        <f t="shared" si="0"/>
        <v>84.893196840927445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1.2050701817928193</v>
      </c>
      <c r="N50">
        <v>2.5346642272922941</v>
      </c>
      <c r="O50">
        <v>2.8097941114865508</v>
      </c>
      <c r="P50">
        <v>0</v>
      </c>
      <c r="Q50">
        <v>0</v>
      </c>
      <c r="R50">
        <v>0</v>
      </c>
      <c r="S50">
        <v>4.2200705847486375E-4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0.20694618000000004</v>
      </c>
      <c r="AE50">
        <v>0</v>
      </c>
      <c r="AF50">
        <v>0</v>
      </c>
      <c r="AG50">
        <v>1.1690406</v>
      </c>
      <c r="AH50">
        <v>0</v>
      </c>
      <c r="AI50">
        <v>0</v>
      </c>
      <c r="AJ50">
        <v>0</v>
      </c>
      <c r="AK50">
        <v>1.22728221</v>
      </c>
      <c r="AL50">
        <v>0</v>
      </c>
      <c r="AM50">
        <v>0</v>
      </c>
      <c r="AN50">
        <v>9.4565810000000004E-3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79.104116000000005</v>
      </c>
      <c r="BA50">
        <v>3.3736306451570979</v>
      </c>
      <c r="BB50">
        <f t="shared" si="0"/>
        <v>84.893161453473056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4.98126742047775E-4</v>
      </c>
      <c r="L51">
        <v>0</v>
      </c>
      <c r="M51">
        <v>1.2050701817928193</v>
      </c>
      <c r="N51">
        <v>2.5346642272922941</v>
      </c>
      <c r="O51">
        <v>2.8097941114865508</v>
      </c>
      <c r="P51">
        <v>0</v>
      </c>
      <c r="Q51">
        <v>0</v>
      </c>
      <c r="R51">
        <v>5.3886086124282017E-4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0.20694618000000004</v>
      </c>
      <c r="AE51">
        <v>0</v>
      </c>
      <c r="AF51">
        <v>0</v>
      </c>
      <c r="AG51">
        <v>1.1690406</v>
      </c>
      <c r="AH51">
        <v>0</v>
      </c>
      <c r="AI51">
        <v>0</v>
      </c>
      <c r="AJ51">
        <v>0</v>
      </c>
      <c r="AK51">
        <v>1.22728221</v>
      </c>
      <c r="AL51">
        <v>0</v>
      </c>
      <c r="AM51">
        <v>0</v>
      </c>
      <c r="AN51">
        <v>9.4565810000000004E-3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79.104116000000005</v>
      </c>
      <c r="BA51">
        <v>3.3736536454170194</v>
      </c>
      <c r="BB51">
        <f t="shared" si="0"/>
        <v>84.893753433757936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4.1046584118593319E-4</v>
      </c>
      <c r="L52">
        <v>0</v>
      </c>
      <c r="M52">
        <v>1.2050701817928193</v>
      </c>
      <c r="N52">
        <v>2.5346642272922941</v>
      </c>
      <c r="O52">
        <v>2.8097941114865508</v>
      </c>
      <c r="P52">
        <v>0</v>
      </c>
      <c r="Q52">
        <v>0</v>
      </c>
      <c r="R52">
        <v>5.3886086124282017E-4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0.20694618000000004</v>
      </c>
      <c r="AE52">
        <v>0</v>
      </c>
      <c r="AF52">
        <v>0</v>
      </c>
      <c r="AG52">
        <v>1.1690406</v>
      </c>
      <c r="AH52">
        <v>0</v>
      </c>
      <c r="AI52">
        <v>0</v>
      </c>
      <c r="AJ52">
        <v>0</v>
      </c>
      <c r="AK52">
        <v>1.22728221</v>
      </c>
      <c r="AL52">
        <v>0</v>
      </c>
      <c r="AM52">
        <v>0</v>
      </c>
      <c r="AN52">
        <v>9.4565810000000004E-3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79.104116000000005</v>
      </c>
      <c r="BA52">
        <v>3.37365036689941</v>
      </c>
      <c r="BB52">
        <f t="shared" si="0"/>
        <v>84.893669051374687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2.4368988442213129E-4</v>
      </c>
      <c r="L53">
        <v>0</v>
      </c>
      <c r="M53">
        <v>1.2050701817928193</v>
      </c>
      <c r="N53">
        <v>2.5346642272922941</v>
      </c>
      <c r="O53">
        <v>2.8097941114865508</v>
      </c>
      <c r="P53">
        <v>0</v>
      </c>
      <c r="Q53">
        <v>0</v>
      </c>
      <c r="R53">
        <v>5.3886086124282017E-4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0.20694618000000004</v>
      </c>
      <c r="AE53">
        <v>0</v>
      </c>
      <c r="AF53">
        <v>0</v>
      </c>
      <c r="AG53">
        <v>1.1690406</v>
      </c>
      <c r="AH53">
        <v>0</v>
      </c>
      <c r="AI53">
        <v>0</v>
      </c>
      <c r="AJ53">
        <v>0</v>
      </c>
      <c r="AK53">
        <v>1.22728221</v>
      </c>
      <c r="AL53">
        <v>0</v>
      </c>
      <c r="AM53">
        <v>0</v>
      </c>
      <c r="AN53">
        <v>9.4565810000000004E-3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79.094116000000014</v>
      </c>
      <c r="BA53">
        <v>3.3736441294787789</v>
      </c>
      <c r="BB53">
        <f t="shared" si="0"/>
        <v>84.88350851283856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4.1622045864315261E-4</v>
      </c>
      <c r="L54">
        <v>0</v>
      </c>
      <c r="M54">
        <v>1.2050701817928193</v>
      </c>
      <c r="N54">
        <v>2.5346642272922941</v>
      </c>
      <c r="O54">
        <v>2.8097941114865508</v>
      </c>
      <c r="P54">
        <v>0</v>
      </c>
      <c r="Q54">
        <v>0</v>
      </c>
      <c r="R54">
        <v>5.3886086124282017E-4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0.20694618000000004</v>
      </c>
      <c r="AE54">
        <v>0</v>
      </c>
      <c r="AF54">
        <v>0</v>
      </c>
      <c r="AG54">
        <v>1.1690406</v>
      </c>
      <c r="AH54">
        <v>0</v>
      </c>
      <c r="AI54">
        <v>0</v>
      </c>
      <c r="AJ54">
        <v>0</v>
      </c>
      <c r="AK54">
        <v>1.22728221</v>
      </c>
      <c r="AL54">
        <v>0</v>
      </c>
      <c r="AM54">
        <v>0</v>
      </c>
      <c r="AN54">
        <v>9.4565810000000004E-3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79.084116000000009</v>
      </c>
      <c r="BA54">
        <v>3.373650582122103</v>
      </c>
      <c r="BB54">
        <f t="shared" si="0"/>
        <v>84.873674590769468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1.2050701817928193</v>
      </c>
      <c r="N55">
        <v>2.5346642272922941</v>
      </c>
      <c r="O55">
        <v>2.8097941114865508</v>
      </c>
      <c r="P55">
        <v>0</v>
      </c>
      <c r="Q55">
        <v>0</v>
      </c>
      <c r="R55">
        <v>5.3886086124282017E-4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0.20694618000000004</v>
      </c>
      <c r="AE55">
        <v>0</v>
      </c>
      <c r="AF55">
        <v>0</v>
      </c>
      <c r="AG55">
        <v>1.1690406</v>
      </c>
      <c r="AH55">
        <v>0</v>
      </c>
      <c r="AI55">
        <v>0</v>
      </c>
      <c r="AJ55">
        <v>0</v>
      </c>
      <c r="AK55">
        <v>1.22728221</v>
      </c>
      <c r="AL55">
        <v>0</v>
      </c>
      <c r="AM55">
        <v>0</v>
      </c>
      <c r="AN55">
        <v>9.4565810000000004E-3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79.084116000000009</v>
      </c>
      <c r="BA55">
        <v>3.373635015477312</v>
      </c>
      <c r="BB55">
        <f t="shared" si="0"/>
        <v>84.873273936955599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4.1310755754550727E-5</v>
      </c>
      <c r="L56">
        <v>0</v>
      </c>
      <c r="M56">
        <v>1.2050701817928193</v>
      </c>
      <c r="N56">
        <v>2.5346642272922941</v>
      </c>
      <c r="O56">
        <v>2.8097941114865508</v>
      </c>
      <c r="P56">
        <v>0</v>
      </c>
      <c r="Q56">
        <v>0</v>
      </c>
      <c r="R56">
        <v>5.3886086124282017E-4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0.20694618000000004</v>
      </c>
      <c r="AE56">
        <v>0</v>
      </c>
      <c r="AF56">
        <v>0</v>
      </c>
      <c r="AG56">
        <v>1.1690406</v>
      </c>
      <c r="AH56">
        <v>0</v>
      </c>
      <c r="AI56">
        <v>0</v>
      </c>
      <c r="AJ56">
        <v>0</v>
      </c>
      <c r="AK56">
        <v>1.22728221</v>
      </c>
      <c r="AL56">
        <v>0</v>
      </c>
      <c r="AM56">
        <v>0</v>
      </c>
      <c r="AN56">
        <v>9.4565810000000004E-3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79.124116000000015</v>
      </c>
      <c r="BA56">
        <v>3.3736365604995773</v>
      </c>
      <c r="BB56">
        <f t="shared" si="0"/>
        <v>84.913313702689095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1.2050701817928193</v>
      </c>
      <c r="N57">
        <v>2.5346642272922941</v>
      </c>
      <c r="O57">
        <v>2.8097941114865508</v>
      </c>
      <c r="P57">
        <v>0</v>
      </c>
      <c r="Q57">
        <v>0</v>
      </c>
      <c r="R57">
        <v>5.3886086124282017E-4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0.20694618000000004</v>
      </c>
      <c r="AE57">
        <v>0</v>
      </c>
      <c r="AF57">
        <v>0</v>
      </c>
      <c r="AG57">
        <v>1.1690406</v>
      </c>
      <c r="AH57">
        <v>0</v>
      </c>
      <c r="AI57">
        <v>0</v>
      </c>
      <c r="AJ57">
        <v>0</v>
      </c>
      <c r="AK57">
        <v>1.22728221</v>
      </c>
      <c r="AL57">
        <v>0</v>
      </c>
      <c r="AM57">
        <v>0</v>
      </c>
      <c r="AN57">
        <v>9.4565810000000004E-3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79.124116000000015</v>
      </c>
      <c r="BA57">
        <v>3.373635015477312</v>
      </c>
      <c r="BB57">
        <f t="shared" si="0"/>
        <v>84.913273936955619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2.9460450660905875E-4</v>
      </c>
      <c r="L58">
        <v>0</v>
      </c>
      <c r="M58">
        <v>1.2050701817928193</v>
      </c>
      <c r="N58">
        <v>2.5346642272922941</v>
      </c>
      <c r="O58">
        <v>2.8097941114865508</v>
      </c>
      <c r="P58">
        <v>0</v>
      </c>
      <c r="Q58">
        <v>0</v>
      </c>
      <c r="R58">
        <v>5.3886086124282017E-4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0.20694618000000004</v>
      </c>
      <c r="AE58">
        <v>0</v>
      </c>
      <c r="AF58">
        <v>0</v>
      </c>
      <c r="AG58">
        <v>1.1690406</v>
      </c>
      <c r="AH58">
        <v>0</v>
      </c>
      <c r="AI58">
        <v>0</v>
      </c>
      <c r="AJ58">
        <v>0</v>
      </c>
      <c r="AK58">
        <v>1.22728221</v>
      </c>
      <c r="AL58">
        <v>0</v>
      </c>
      <c r="AM58">
        <v>0</v>
      </c>
      <c r="AN58">
        <v>9.4565810000000004E-3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79.224116000000009</v>
      </c>
      <c r="BA58">
        <v>3.3836460336855909</v>
      </c>
      <c r="BB58">
        <f t="shared" si="0"/>
        <v>85.003557523253932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2.7985162457512379E-4</v>
      </c>
      <c r="L59">
        <v>0</v>
      </c>
      <c r="M59">
        <v>1.2050701817928193</v>
      </c>
      <c r="N59">
        <v>2.5346642272922941</v>
      </c>
      <c r="O59">
        <v>2.8097941114865508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0.20694618000000004</v>
      </c>
      <c r="AE59">
        <v>0</v>
      </c>
      <c r="AF59">
        <v>0</v>
      </c>
      <c r="AG59">
        <v>1.1690406</v>
      </c>
      <c r="AH59">
        <v>0</v>
      </c>
      <c r="AI59">
        <v>0</v>
      </c>
      <c r="AJ59">
        <v>0</v>
      </c>
      <c r="AK59">
        <v>1.22728221</v>
      </c>
      <c r="AL59">
        <v>0</v>
      </c>
      <c r="AM59">
        <v>0</v>
      </c>
      <c r="AN59">
        <v>9.4565810000000004E-3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79.104116000000005</v>
      </c>
      <c r="BA59">
        <v>3.3736253285424476</v>
      </c>
      <c r="BB59">
        <f t="shared" si="0"/>
        <v>84.893024614653797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2.7985162457512379E-4</v>
      </c>
      <c r="L60">
        <v>0</v>
      </c>
      <c r="M60">
        <v>1.2050701817928193</v>
      </c>
      <c r="N60">
        <v>2.5346642272922941</v>
      </c>
      <c r="O60">
        <v>2.8097941114865508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0.20694618000000004</v>
      </c>
      <c r="AE60">
        <v>0</v>
      </c>
      <c r="AF60">
        <v>0</v>
      </c>
      <c r="AG60">
        <v>1.1690406</v>
      </c>
      <c r="AH60">
        <v>0</v>
      </c>
      <c r="AI60">
        <v>0</v>
      </c>
      <c r="AJ60">
        <v>0</v>
      </c>
      <c r="AK60">
        <v>1.22728221</v>
      </c>
      <c r="AL60">
        <v>0</v>
      </c>
      <c r="AM60">
        <v>0</v>
      </c>
      <c r="AN60">
        <v>9.4565810000000004E-3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79.164116000000007</v>
      </c>
      <c r="BA60">
        <v>3.3736253285424476</v>
      </c>
      <c r="BB60">
        <f t="shared" si="0"/>
        <v>84.953024614653799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1.2050701817928193</v>
      </c>
      <c r="N61">
        <v>2.5346642272922941</v>
      </c>
      <c r="O61">
        <v>2.8097941114865508</v>
      </c>
      <c r="P61">
        <v>0</v>
      </c>
      <c r="Q61">
        <v>0</v>
      </c>
      <c r="R61">
        <v>1.5960434610021499E-4</v>
      </c>
      <c r="S61">
        <v>1.6759188016351515E-3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0.20694618000000004</v>
      </c>
      <c r="AE61">
        <v>0</v>
      </c>
      <c r="AF61">
        <v>0</v>
      </c>
      <c r="AG61">
        <v>1.1690406</v>
      </c>
      <c r="AH61">
        <v>0</v>
      </c>
      <c r="AI61">
        <v>0</v>
      </c>
      <c r="AJ61">
        <v>0</v>
      </c>
      <c r="AK61">
        <v>1.22728221</v>
      </c>
      <c r="AL61">
        <v>0</v>
      </c>
      <c r="AM61">
        <v>0</v>
      </c>
      <c r="AN61">
        <v>9.4565810000000004E-3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79.224116000000009</v>
      </c>
      <c r="BA61">
        <v>3.3736835106590908</v>
      </c>
      <c r="BB61">
        <f t="shared" si="0"/>
        <v>85.014522104060319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1.2050701817928193</v>
      </c>
      <c r="N62">
        <v>2.5346642272922941</v>
      </c>
      <c r="O62">
        <v>2.8097941114865508</v>
      </c>
      <c r="P62">
        <v>0</v>
      </c>
      <c r="Q62">
        <v>0</v>
      </c>
      <c r="R62">
        <v>1.5960434610021499E-4</v>
      </c>
      <c r="S62">
        <v>1.6759188016351515E-3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0.20694618000000004</v>
      </c>
      <c r="AE62">
        <v>0</v>
      </c>
      <c r="AF62">
        <v>0</v>
      </c>
      <c r="AG62">
        <v>1.1690406</v>
      </c>
      <c r="AH62">
        <v>0</v>
      </c>
      <c r="AI62">
        <v>0</v>
      </c>
      <c r="AJ62">
        <v>0</v>
      </c>
      <c r="AK62">
        <v>1.22728221</v>
      </c>
      <c r="AL62">
        <v>0</v>
      </c>
      <c r="AM62">
        <v>0</v>
      </c>
      <c r="AN62">
        <v>9.4565810000000004E-3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79.174115999999998</v>
      </c>
      <c r="BA62">
        <v>3.3736835106590766</v>
      </c>
      <c r="BB62">
        <f t="shared" si="0"/>
        <v>84.964522104060322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3.5305289074152657E-4</v>
      </c>
      <c r="L63">
        <v>0</v>
      </c>
      <c r="M63">
        <v>1.2050701817928193</v>
      </c>
      <c r="N63">
        <v>2.5346642272922941</v>
      </c>
      <c r="O63">
        <v>2.8097941114865508</v>
      </c>
      <c r="P63">
        <v>0</v>
      </c>
      <c r="Q63">
        <v>0</v>
      </c>
      <c r="R63">
        <v>1.5960434610021499E-4</v>
      </c>
      <c r="S63">
        <v>1.6759188016351515E-3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0.20694618000000004</v>
      </c>
      <c r="AE63">
        <v>0</v>
      </c>
      <c r="AF63">
        <v>0</v>
      </c>
      <c r="AG63">
        <v>1.1690406</v>
      </c>
      <c r="AH63">
        <v>0</v>
      </c>
      <c r="AI63">
        <v>0</v>
      </c>
      <c r="AJ63">
        <v>0</v>
      </c>
      <c r="AK63">
        <v>1.22728221</v>
      </c>
      <c r="AL63">
        <v>0</v>
      </c>
      <c r="AM63">
        <v>0</v>
      </c>
      <c r="AN63">
        <v>9.4565810000000004E-3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79.244116000000005</v>
      </c>
      <c r="BA63">
        <v>3.3736967148368766</v>
      </c>
      <c r="BB63">
        <f t="shared" si="0"/>
        <v>85.034861952773269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3.5305289074152657E-4</v>
      </c>
      <c r="L64">
        <v>0</v>
      </c>
      <c r="M64">
        <v>1.2050701817928193</v>
      </c>
      <c r="N64">
        <v>2.5346642272922941</v>
      </c>
      <c r="O64">
        <v>2.8097941114865508</v>
      </c>
      <c r="P64">
        <v>0</v>
      </c>
      <c r="Q64">
        <v>0</v>
      </c>
      <c r="R64">
        <v>1.5960434610021499E-4</v>
      </c>
      <c r="S64">
        <v>1.6759188016351515E-3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0.20694618000000004</v>
      </c>
      <c r="AE64">
        <v>0</v>
      </c>
      <c r="AF64">
        <v>0</v>
      </c>
      <c r="AG64">
        <v>1.1690406</v>
      </c>
      <c r="AH64">
        <v>0</v>
      </c>
      <c r="AI64">
        <v>0</v>
      </c>
      <c r="AJ64">
        <v>0</v>
      </c>
      <c r="AK64">
        <v>1.22728221</v>
      </c>
      <c r="AL64">
        <v>0</v>
      </c>
      <c r="AM64">
        <v>0</v>
      </c>
      <c r="AN64">
        <v>9.4565810000000004E-3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79.244116000000005</v>
      </c>
      <c r="BA64">
        <v>3.3736967148368766</v>
      </c>
      <c r="BB64">
        <f t="shared" si="0"/>
        <v>85.034861952773269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1.0297017851970999E-4</v>
      </c>
      <c r="L65">
        <v>0</v>
      </c>
      <c r="M65">
        <v>1.2050701817928193</v>
      </c>
      <c r="N65">
        <v>2.5346642272922941</v>
      </c>
      <c r="O65">
        <v>2.8097941114865508</v>
      </c>
      <c r="P65">
        <v>3.6671514572353018E-4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0.20694618000000004</v>
      </c>
      <c r="AE65">
        <v>0</v>
      </c>
      <c r="AF65">
        <v>0</v>
      </c>
      <c r="AG65">
        <v>1.1690406</v>
      </c>
      <c r="AH65">
        <v>0</v>
      </c>
      <c r="AI65">
        <v>0</v>
      </c>
      <c r="AJ65">
        <v>0</v>
      </c>
      <c r="AK65">
        <v>1.22728221</v>
      </c>
      <c r="AL65">
        <v>0</v>
      </c>
      <c r="AM65">
        <v>0</v>
      </c>
      <c r="AN65">
        <v>9.4565810000000004E-3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79.284116000000012</v>
      </c>
      <c r="BA65">
        <v>3.3736324283222725</v>
      </c>
      <c r="BB65">
        <f t="shared" si="0"/>
        <v>85.073207348573646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3.6872414025789153E-5</v>
      </c>
      <c r="L66">
        <v>0</v>
      </c>
      <c r="M66">
        <v>1.2050701817928193</v>
      </c>
      <c r="N66">
        <v>2.5346642272922941</v>
      </c>
      <c r="O66">
        <v>2.8097941114865508</v>
      </c>
      <c r="P66">
        <v>3.6671514572353018E-4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0.20694618000000004</v>
      </c>
      <c r="AE66">
        <v>0</v>
      </c>
      <c r="AF66">
        <v>0</v>
      </c>
      <c r="AG66">
        <v>1.1690406</v>
      </c>
      <c r="AH66">
        <v>0</v>
      </c>
      <c r="AI66">
        <v>0</v>
      </c>
      <c r="AJ66">
        <v>0</v>
      </c>
      <c r="AK66">
        <v>1.22728221</v>
      </c>
      <c r="AL66">
        <v>0</v>
      </c>
      <c r="AM66">
        <v>0</v>
      </c>
      <c r="AN66">
        <v>9.4565810000000004E-3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79.294116000000002</v>
      </c>
      <c r="BA66">
        <v>3.3736299562659338</v>
      </c>
      <c r="BB66">
        <f t="shared" si="0"/>
        <v>85.083143722865486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1.2050701817928193</v>
      </c>
      <c r="N67">
        <v>2.5346642272922941</v>
      </c>
      <c r="O67">
        <v>2.8097941114865508</v>
      </c>
      <c r="P67">
        <v>3.6671514572353018E-4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0.20694618000000004</v>
      </c>
      <c r="AE67">
        <v>0.35923679999999997</v>
      </c>
      <c r="AF67">
        <v>0.18941669999999999</v>
      </c>
      <c r="AG67">
        <v>1.1690406</v>
      </c>
      <c r="AH67">
        <v>0</v>
      </c>
      <c r="AI67">
        <v>0</v>
      </c>
      <c r="AJ67">
        <v>0</v>
      </c>
      <c r="AK67">
        <v>1.22728221</v>
      </c>
      <c r="AL67">
        <v>0</v>
      </c>
      <c r="AM67">
        <v>0</v>
      </c>
      <c r="AN67">
        <v>9.4565810000000004E-3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79.294116000000002</v>
      </c>
      <c r="BA67">
        <v>3.3941482048376783</v>
      </c>
      <c r="BB67">
        <f t="shared" si="0"/>
        <v>85.611242101879711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1.2050701817928193</v>
      </c>
      <c r="N68">
        <v>2.5346642272922941</v>
      </c>
      <c r="O68">
        <v>2.8097941114865508</v>
      </c>
      <c r="P68">
        <v>3.6671514572353018E-4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0.20694618000000004</v>
      </c>
      <c r="AE68">
        <v>0.35923679999999997</v>
      </c>
      <c r="AF68">
        <v>0.18941669999999999</v>
      </c>
      <c r="AG68">
        <v>1.1690406</v>
      </c>
      <c r="AH68">
        <v>0</v>
      </c>
      <c r="AI68">
        <v>0</v>
      </c>
      <c r="AJ68">
        <v>0</v>
      </c>
      <c r="AK68">
        <v>1.22728221</v>
      </c>
      <c r="AL68">
        <v>0</v>
      </c>
      <c r="AM68">
        <v>0</v>
      </c>
      <c r="AN68">
        <v>9.4565810000000004E-3</v>
      </c>
      <c r="AO68">
        <v>0</v>
      </c>
      <c r="AP68">
        <v>0</v>
      </c>
      <c r="AQ68">
        <v>0.42642600000000003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79.294116000000002</v>
      </c>
      <c r="BA68">
        <v>3.4100965372376781</v>
      </c>
      <c r="BB68">
        <f t="shared" ref="BB68:BB99" si="1">SUM(B68:AZ68)-BA68</f>
        <v>86.021719769479716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1.2050701817928193</v>
      </c>
      <c r="N69">
        <v>2.5346642272922941</v>
      </c>
      <c r="O69">
        <v>2.8097941114865508</v>
      </c>
      <c r="P69">
        <v>3.6671514572353018E-4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0.20694618000000004</v>
      </c>
      <c r="AE69">
        <v>0.35923679999999997</v>
      </c>
      <c r="AF69">
        <v>0.18941669999999999</v>
      </c>
      <c r="AG69">
        <v>1.1690406</v>
      </c>
      <c r="AH69">
        <v>0.44437518000000004</v>
      </c>
      <c r="AI69">
        <v>0</v>
      </c>
      <c r="AJ69">
        <v>0</v>
      </c>
      <c r="AK69">
        <v>1.22728221</v>
      </c>
      <c r="AL69">
        <v>0</v>
      </c>
      <c r="AM69">
        <v>0</v>
      </c>
      <c r="AN69">
        <v>9.4565810000000004E-3</v>
      </c>
      <c r="AO69">
        <v>0</v>
      </c>
      <c r="AP69">
        <v>0</v>
      </c>
      <c r="AQ69">
        <v>0.49449399999999999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79.410015999999999</v>
      </c>
      <c r="BA69">
        <v>3.4335969171376761</v>
      </c>
      <c r="BB69">
        <f t="shared" si="1"/>
        <v>86.626562569579704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1.2050701817928193</v>
      </c>
      <c r="N70">
        <v>2.5346642272922941</v>
      </c>
      <c r="O70">
        <v>2.8097941114865508</v>
      </c>
      <c r="P70">
        <v>3.6671514572353018E-4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0.20694618000000004</v>
      </c>
      <c r="AE70">
        <v>0.35923679999999997</v>
      </c>
      <c r="AF70">
        <v>0.18941669999999999</v>
      </c>
      <c r="AG70">
        <v>1.1690406</v>
      </c>
      <c r="AH70">
        <v>0.49441742999999999</v>
      </c>
      <c r="AI70">
        <v>0</v>
      </c>
      <c r="AJ70">
        <v>0</v>
      </c>
      <c r="AK70">
        <v>1.22728221</v>
      </c>
      <c r="AL70">
        <v>0</v>
      </c>
      <c r="AM70">
        <v>0</v>
      </c>
      <c r="AN70">
        <v>9.4565810000000004E-3</v>
      </c>
      <c r="AO70">
        <v>0</v>
      </c>
      <c r="AP70">
        <v>0</v>
      </c>
      <c r="AQ70">
        <v>0.98898799999999998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79.423316</v>
      </c>
      <c r="BA70">
        <v>3.4544595625376715</v>
      </c>
      <c r="BB70">
        <f t="shared" si="1"/>
        <v>87.163536174179711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1.2050701817928193</v>
      </c>
      <c r="N71">
        <v>2.5346642272922941</v>
      </c>
      <c r="O71">
        <v>2.8097941114865508</v>
      </c>
      <c r="P71">
        <v>3.6671514572353018E-4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0.20694618000000004</v>
      </c>
      <c r="AE71">
        <v>0.71847359999999993</v>
      </c>
      <c r="AF71">
        <v>0.18941669999999999</v>
      </c>
      <c r="AG71">
        <v>1.1690406</v>
      </c>
      <c r="AH71">
        <v>0.49441742999999999</v>
      </c>
      <c r="AI71">
        <v>7.4922499999999989E-2</v>
      </c>
      <c r="AJ71">
        <v>0</v>
      </c>
      <c r="AK71">
        <v>1.22728221</v>
      </c>
      <c r="AL71">
        <v>0</v>
      </c>
      <c r="AM71">
        <v>0.11146608</v>
      </c>
      <c r="AN71">
        <v>9.4565810000000004E-3</v>
      </c>
      <c r="AO71">
        <v>0</v>
      </c>
      <c r="AP71">
        <v>0</v>
      </c>
      <c r="AQ71">
        <v>0.98898799999999998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79.423316</v>
      </c>
      <c r="BA71">
        <v>3.4748659548376715</v>
      </c>
      <c r="BB71">
        <f t="shared" si="1"/>
        <v>87.688755161879726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1.2050701817928193</v>
      </c>
      <c r="N72">
        <v>2.5346642272922941</v>
      </c>
      <c r="O72">
        <v>2.8097941114865508</v>
      </c>
      <c r="P72">
        <v>3.6671514572353018E-4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0.22783432000000001</v>
      </c>
      <c r="AD72">
        <v>0.20694618000000004</v>
      </c>
      <c r="AE72">
        <v>0.71847359999999993</v>
      </c>
      <c r="AF72">
        <v>0.18941669999999999</v>
      </c>
      <c r="AG72">
        <v>1.1690406</v>
      </c>
      <c r="AH72">
        <v>0.98883485999999976</v>
      </c>
      <c r="AI72">
        <v>0.17981399999999997</v>
      </c>
      <c r="AJ72">
        <v>0</v>
      </c>
      <c r="AK72">
        <v>1.22728221</v>
      </c>
      <c r="AL72">
        <v>0</v>
      </c>
      <c r="AM72">
        <v>0.12075492</v>
      </c>
      <c r="AN72">
        <v>9.4565810000000004E-3</v>
      </c>
      <c r="AO72">
        <v>0</v>
      </c>
      <c r="AP72">
        <v>0</v>
      </c>
      <c r="AQ72">
        <v>0.98898799999999998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79.552515999999997</v>
      </c>
      <c r="BA72">
        <v>3.5109805258376792</v>
      </c>
      <c r="BB72">
        <f t="shared" si="1"/>
        <v>88.618272680879699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1.2050701817928193</v>
      </c>
      <c r="N73">
        <v>2.5346642272922941</v>
      </c>
      <c r="O73">
        <v>2.8097941114865508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0.45566863999999985</v>
      </c>
      <c r="AD73">
        <v>0.20694618000000004</v>
      </c>
      <c r="AE73">
        <v>0.71847359999999993</v>
      </c>
      <c r="AF73">
        <v>0.18941669999999999</v>
      </c>
      <c r="AG73">
        <v>1.1690406</v>
      </c>
      <c r="AH73">
        <v>1.48325229</v>
      </c>
      <c r="AI73">
        <v>0.77919399999999994</v>
      </c>
      <c r="AJ73">
        <v>0</v>
      </c>
      <c r="AK73">
        <v>1.22728221</v>
      </c>
      <c r="AL73">
        <v>0</v>
      </c>
      <c r="AM73">
        <v>0.24460612000000001</v>
      </c>
      <c r="AN73">
        <v>9.4565810000000004E-3</v>
      </c>
      <c r="AO73">
        <v>0</v>
      </c>
      <c r="AP73">
        <v>0</v>
      </c>
      <c r="AQ73">
        <v>1.483482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79.958916000000002</v>
      </c>
      <c r="BA73">
        <v>3.5987209475919446</v>
      </c>
      <c r="BB73">
        <f t="shared" si="1"/>
        <v>90.876542493979727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1.2050701817928193</v>
      </c>
      <c r="N74">
        <v>2.5346642272922941</v>
      </c>
      <c r="O74">
        <v>2.8097941114865508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0.36250200000000005</v>
      </c>
      <c r="AC74">
        <v>0.45566863999999985</v>
      </c>
      <c r="AD74">
        <v>0.20694618000000004</v>
      </c>
      <c r="AE74">
        <v>0.71847359999999993</v>
      </c>
      <c r="AF74">
        <v>0.18941669999999999</v>
      </c>
      <c r="AG74">
        <v>1.1690406</v>
      </c>
      <c r="AH74">
        <v>1.9776697199999997</v>
      </c>
      <c r="AI74">
        <v>0.77919399999999994</v>
      </c>
      <c r="AJ74">
        <v>0</v>
      </c>
      <c r="AK74">
        <v>1.22728221</v>
      </c>
      <c r="AL74">
        <v>0</v>
      </c>
      <c r="AM74">
        <v>0.36560874239999996</v>
      </c>
      <c r="AN74">
        <v>9.4565810000000004E-3</v>
      </c>
      <c r="AO74">
        <v>0</v>
      </c>
      <c r="AP74">
        <v>0</v>
      </c>
      <c r="AQ74">
        <v>1.483482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80.689316000000005</v>
      </c>
      <c r="BA74">
        <v>3.6626132354919525</v>
      </c>
      <c r="BB74">
        <f t="shared" si="1"/>
        <v>92.52097225847973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1.2050701817928193</v>
      </c>
      <c r="N75">
        <v>2.5346642272922941</v>
      </c>
      <c r="O75">
        <v>2.8097941114865508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0.36250200000000005</v>
      </c>
      <c r="AC75">
        <v>0.68350295999999999</v>
      </c>
      <c r="AD75">
        <v>0.41389236000000007</v>
      </c>
      <c r="AE75">
        <v>0.71847359999999993</v>
      </c>
      <c r="AF75">
        <v>0.18941669999999999</v>
      </c>
      <c r="AG75">
        <v>1.1690406</v>
      </c>
      <c r="AH75">
        <v>2.4720871500000001</v>
      </c>
      <c r="AI75">
        <v>0.77919399999999994</v>
      </c>
      <c r="AJ75">
        <v>0</v>
      </c>
      <c r="AK75">
        <v>1.22728221</v>
      </c>
      <c r="AL75">
        <v>0</v>
      </c>
      <c r="AM75">
        <v>0.36560874239999996</v>
      </c>
      <c r="AN75">
        <v>9.4565810000000004E-3</v>
      </c>
      <c r="AO75">
        <v>0</v>
      </c>
      <c r="AP75">
        <v>0</v>
      </c>
      <c r="AQ75">
        <v>1.977976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81.423794999999998</v>
      </c>
      <c r="BA75">
        <v>3.7433282973919351</v>
      </c>
      <c r="BB75">
        <f t="shared" si="1"/>
        <v>94.598428126579719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1.2050701817928193</v>
      </c>
      <c r="N76">
        <v>2.5346642272922941</v>
      </c>
      <c r="O76">
        <v>2.8097941114865508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1.0963836000000002</v>
      </c>
      <c r="AC76">
        <v>0.68350295999999999</v>
      </c>
      <c r="AD76">
        <v>0.41389236000000007</v>
      </c>
      <c r="AE76">
        <v>1.1535093648000001</v>
      </c>
      <c r="AF76">
        <v>0.42092600000000008</v>
      </c>
      <c r="AG76">
        <v>1.1690406</v>
      </c>
      <c r="AH76">
        <v>2.9665045800000001</v>
      </c>
      <c r="AI76">
        <v>0.77919399999999994</v>
      </c>
      <c r="AJ76">
        <v>0</v>
      </c>
      <c r="AK76">
        <v>1.22728221</v>
      </c>
      <c r="AL76">
        <v>0</v>
      </c>
      <c r="AM76">
        <v>0.36560874239999996</v>
      </c>
      <c r="AN76">
        <v>9.4565810000000004E-3</v>
      </c>
      <c r="AO76">
        <v>0</v>
      </c>
      <c r="AP76">
        <v>0</v>
      </c>
      <c r="AQ76">
        <v>1.977976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82.156235000000009</v>
      </c>
      <c r="BA76">
        <v>3.8415884813919678</v>
      </c>
      <c r="BB76">
        <f t="shared" si="1"/>
        <v>97.127452037379697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1.2050701817928193</v>
      </c>
      <c r="N77">
        <v>2.5346642272922941</v>
      </c>
      <c r="O77">
        <v>2.8097941114865508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1.0963836000000002</v>
      </c>
      <c r="AC77">
        <v>0.68350295999999999</v>
      </c>
      <c r="AD77">
        <v>0.41389236000000007</v>
      </c>
      <c r="AE77">
        <v>1.1535093648000001</v>
      </c>
      <c r="AF77">
        <v>0.42092600000000008</v>
      </c>
      <c r="AG77">
        <v>1.1690406</v>
      </c>
      <c r="AH77">
        <v>2.9665045800000001</v>
      </c>
      <c r="AI77">
        <v>0.77919399999999994</v>
      </c>
      <c r="AJ77">
        <v>0</v>
      </c>
      <c r="AK77">
        <v>1.22728221</v>
      </c>
      <c r="AL77">
        <v>0</v>
      </c>
      <c r="AM77">
        <v>0.36560874239999996</v>
      </c>
      <c r="AN77">
        <v>9.4565810000000004E-3</v>
      </c>
      <c r="AO77">
        <v>0</v>
      </c>
      <c r="AP77">
        <v>0</v>
      </c>
      <c r="AQ77">
        <v>1.977976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82.156235000000009</v>
      </c>
      <c r="BA77">
        <v>3.8415884813919678</v>
      </c>
      <c r="BB77">
        <f t="shared" si="1"/>
        <v>97.127452037379697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1.2050701817928193</v>
      </c>
      <c r="N78">
        <v>2.5346642272922941</v>
      </c>
      <c r="O78">
        <v>2.8097941114865508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1.0963836000000002</v>
      </c>
      <c r="AC78">
        <v>0.68350295999999999</v>
      </c>
      <c r="AD78">
        <v>0.41389236000000007</v>
      </c>
      <c r="AE78">
        <v>1.1535093648000001</v>
      </c>
      <c r="AF78">
        <v>0.42092600000000008</v>
      </c>
      <c r="AG78">
        <v>1.1690406</v>
      </c>
      <c r="AH78">
        <v>2.9665045800000001</v>
      </c>
      <c r="AI78">
        <v>0.38959699999999992</v>
      </c>
      <c r="AJ78">
        <v>0</v>
      </c>
      <c r="AK78">
        <v>1.22728221</v>
      </c>
      <c r="AL78">
        <v>0</v>
      </c>
      <c r="AM78">
        <v>0.36560874239999996</v>
      </c>
      <c r="AN78">
        <v>9.4565810000000004E-3</v>
      </c>
      <c r="AO78">
        <v>0</v>
      </c>
      <c r="AP78">
        <v>0</v>
      </c>
      <c r="AQ78">
        <v>1.977976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82.156235000000009</v>
      </c>
      <c r="BA78">
        <v>3.8270175673919677</v>
      </c>
      <c r="BB78">
        <f t="shared" si="1"/>
        <v>96.752425951379706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1.2050701817928193</v>
      </c>
      <c r="N79">
        <v>2.5346642272922941</v>
      </c>
      <c r="O79">
        <v>2.8097941114865508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1.0963836000000002</v>
      </c>
      <c r="AC79">
        <v>0.68350295999999999</v>
      </c>
      <c r="AD79">
        <v>0.41389236000000007</v>
      </c>
      <c r="AE79">
        <v>1.1535093648000001</v>
      </c>
      <c r="AF79">
        <v>0.42092600000000008</v>
      </c>
      <c r="AG79">
        <v>1.1690406</v>
      </c>
      <c r="AH79">
        <v>2.9665045800000001</v>
      </c>
      <c r="AI79">
        <v>8.9906999999999987E-2</v>
      </c>
      <c r="AJ79">
        <v>0</v>
      </c>
      <c r="AK79">
        <v>1.22728221</v>
      </c>
      <c r="AL79">
        <v>0</v>
      </c>
      <c r="AM79">
        <v>0.36560874239999996</v>
      </c>
      <c r="AN79">
        <v>9.4565810000000004E-3</v>
      </c>
      <c r="AO79">
        <v>0</v>
      </c>
      <c r="AP79">
        <v>0</v>
      </c>
      <c r="AQ79">
        <v>1.977976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82.206235000000021</v>
      </c>
      <c r="BA79">
        <v>3.8258091613919727</v>
      </c>
      <c r="BB79">
        <f t="shared" si="1"/>
        <v>96.503944357379709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1.2050701817928193</v>
      </c>
      <c r="N80">
        <v>2.5346642272922941</v>
      </c>
      <c r="O80">
        <v>2.8097941114865508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1.0963836000000002</v>
      </c>
      <c r="AC80">
        <v>0.68350295999999999</v>
      </c>
      <c r="AD80">
        <v>0.41389236000000007</v>
      </c>
      <c r="AE80">
        <v>1.1535093648000001</v>
      </c>
      <c r="AF80">
        <v>0.42092600000000008</v>
      </c>
      <c r="AG80">
        <v>1.1690406</v>
      </c>
      <c r="AH80">
        <v>2.9665045800000001</v>
      </c>
      <c r="AI80">
        <v>0</v>
      </c>
      <c r="AJ80">
        <v>0</v>
      </c>
      <c r="AK80">
        <v>1.22728221</v>
      </c>
      <c r="AL80">
        <v>0</v>
      </c>
      <c r="AM80">
        <v>0.36560874239999996</v>
      </c>
      <c r="AN80">
        <v>9.4565810000000004E-3</v>
      </c>
      <c r="AO80">
        <v>0</v>
      </c>
      <c r="AP80">
        <v>0</v>
      </c>
      <c r="AQ80">
        <v>1.977976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82.206235000000021</v>
      </c>
      <c r="BA80">
        <v>3.8224466303919726</v>
      </c>
      <c r="BB80">
        <f t="shared" si="1"/>
        <v>96.41739988837972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1.2050701817928193</v>
      </c>
      <c r="N81">
        <v>2.5346642272922941</v>
      </c>
      <c r="O81">
        <v>2.8097941114865508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1.0963836000000002</v>
      </c>
      <c r="AC81">
        <v>0.68350295999999999</v>
      </c>
      <c r="AD81">
        <v>0.41389236000000007</v>
      </c>
      <c r="AE81">
        <v>1.1535093648000001</v>
      </c>
      <c r="AF81">
        <v>0.42092600000000008</v>
      </c>
      <c r="AG81">
        <v>1.1690406</v>
      </c>
      <c r="AH81">
        <v>2.9665045800000001</v>
      </c>
      <c r="AI81">
        <v>0</v>
      </c>
      <c r="AJ81">
        <v>0</v>
      </c>
      <c r="AK81">
        <v>1.22728221</v>
      </c>
      <c r="AL81">
        <v>0</v>
      </c>
      <c r="AM81">
        <v>0.36560874239999996</v>
      </c>
      <c r="AN81">
        <v>9.4565810000000004E-3</v>
      </c>
      <c r="AO81">
        <v>0</v>
      </c>
      <c r="AP81">
        <v>0</v>
      </c>
      <c r="AQ81">
        <v>1.977976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82.206235000000021</v>
      </c>
      <c r="BA81">
        <v>3.8224466303919726</v>
      </c>
      <c r="BB81">
        <f t="shared" si="1"/>
        <v>96.41739988837972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1.2050701817928193</v>
      </c>
      <c r="N82">
        <v>2.5346642272922941</v>
      </c>
      <c r="O82">
        <v>2.8097941114865508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1.0963836000000002</v>
      </c>
      <c r="AC82">
        <v>0.68350295999999999</v>
      </c>
      <c r="AD82">
        <v>0.41389236000000007</v>
      </c>
      <c r="AE82">
        <v>1.1535093648000001</v>
      </c>
      <c r="AF82">
        <v>0.18941669999999999</v>
      </c>
      <c r="AG82">
        <v>1.1690406</v>
      </c>
      <c r="AH82">
        <v>2.9665045800000001</v>
      </c>
      <c r="AI82">
        <v>0</v>
      </c>
      <c r="AJ82">
        <v>0</v>
      </c>
      <c r="AK82">
        <v>1.22728221</v>
      </c>
      <c r="AL82">
        <v>0</v>
      </c>
      <c r="AM82">
        <v>0.36560874239999996</v>
      </c>
      <c r="AN82">
        <v>9.4565810000000004E-3</v>
      </c>
      <c r="AO82">
        <v>0</v>
      </c>
      <c r="AP82">
        <v>0</v>
      </c>
      <c r="AQ82">
        <v>1.4814799999999997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81.880195000000015</v>
      </c>
      <c r="BA82">
        <v>3.7830252279919643</v>
      </c>
      <c r="BB82">
        <f t="shared" si="1"/>
        <v>95.402775990779702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1.2050701817928193</v>
      </c>
      <c r="N83">
        <v>2.5346642272922941</v>
      </c>
      <c r="O83">
        <v>2.8097941114865508</v>
      </c>
      <c r="P83">
        <v>0</v>
      </c>
      <c r="Q83">
        <v>0</v>
      </c>
      <c r="R83">
        <v>5.3886086124282017E-4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1.0963836000000002</v>
      </c>
      <c r="AC83">
        <v>0.68350295999999999</v>
      </c>
      <c r="AD83">
        <v>0.41389236000000007</v>
      </c>
      <c r="AE83">
        <v>1.1535093648000001</v>
      </c>
      <c r="AF83">
        <v>0.18941669999999999</v>
      </c>
      <c r="AG83">
        <v>1.1690406</v>
      </c>
      <c r="AH83">
        <v>2.9665045800000001</v>
      </c>
      <c r="AI83">
        <v>0</v>
      </c>
      <c r="AJ83">
        <v>0</v>
      </c>
      <c r="AK83">
        <v>1.22728221</v>
      </c>
      <c r="AL83">
        <v>0</v>
      </c>
      <c r="AM83">
        <v>0.36560874239999996</v>
      </c>
      <c r="AN83">
        <v>0</v>
      </c>
      <c r="AO83">
        <v>0</v>
      </c>
      <c r="AP83">
        <v>0</v>
      </c>
      <c r="AQ83">
        <v>0.96096000000000015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81.552115000000015</v>
      </c>
      <c r="BA83">
        <v>3.7509542594773277</v>
      </c>
      <c r="BB83">
        <f t="shared" si="1"/>
        <v>94.577329239155603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1.2050701817928193</v>
      </c>
      <c r="N84">
        <v>2.5346642272922941</v>
      </c>
      <c r="O84">
        <v>2.8097941114865508</v>
      </c>
      <c r="P84">
        <v>0</v>
      </c>
      <c r="Q84">
        <v>0</v>
      </c>
      <c r="R84">
        <v>5.3886086124282017E-4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1.0963836000000002</v>
      </c>
      <c r="AC84">
        <v>0.45566863999999985</v>
      </c>
      <c r="AD84">
        <v>0.41389236000000007</v>
      </c>
      <c r="AE84">
        <v>1.1535093648000001</v>
      </c>
      <c r="AF84">
        <v>0.18941669999999999</v>
      </c>
      <c r="AG84">
        <v>1.1690406</v>
      </c>
      <c r="AH84">
        <v>2.4720871500000001</v>
      </c>
      <c r="AI84">
        <v>0</v>
      </c>
      <c r="AJ84">
        <v>0</v>
      </c>
      <c r="AK84">
        <v>1.22728221</v>
      </c>
      <c r="AL84">
        <v>0</v>
      </c>
      <c r="AM84">
        <v>0.24150984</v>
      </c>
      <c r="AN84">
        <v>0</v>
      </c>
      <c r="AO84">
        <v>0</v>
      </c>
      <c r="AP84">
        <v>0</v>
      </c>
      <c r="AQ84">
        <v>0.48048000000000007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80.821715000000012</v>
      </c>
      <c r="BA84">
        <v>3.6740137761773024</v>
      </c>
      <c r="BB84">
        <f t="shared" si="1"/>
        <v>92.597039070055615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1.0775873641789955E-4</v>
      </c>
      <c r="L85">
        <v>0</v>
      </c>
      <c r="M85">
        <v>1.2050701817928193</v>
      </c>
      <c r="N85">
        <v>2.5346642272922941</v>
      </c>
      <c r="O85">
        <v>2.8097941114865508</v>
      </c>
      <c r="P85">
        <v>0</v>
      </c>
      <c r="Q85">
        <v>0</v>
      </c>
      <c r="R85">
        <v>5.3886086124282017E-4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0.72870300000000021</v>
      </c>
      <c r="AC85">
        <v>0.45566863999999985</v>
      </c>
      <c r="AD85">
        <v>0.41389236000000007</v>
      </c>
      <c r="AE85">
        <v>1.1535093648000001</v>
      </c>
      <c r="AF85">
        <v>0.18941669999999999</v>
      </c>
      <c r="AG85">
        <v>1.1690406</v>
      </c>
      <c r="AH85">
        <v>1.9776697199999997</v>
      </c>
      <c r="AI85">
        <v>0</v>
      </c>
      <c r="AJ85">
        <v>0</v>
      </c>
      <c r="AK85">
        <v>1.22728221</v>
      </c>
      <c r="AL85">
        <v>0</v>
      </c>
      <c r="AM85">
        <v>0.12075492</v>
      </c>
      <c r="AN85">
        <v>0</v>
      </c>
      <c r="AO85">
        <v>0</v>
      </c>
      <c r="AP85">
        <v>0</v>
      </c>
      <c r="AQ85">
        <v>0.48048000000000007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80.415315000000021</v>
      </c>
      <c r="BA85">
        <v>3.6220601317539769</v>
      </c>
      <c r="BB85">
        <f t="shared" si="1"/>
        <v>91.25984752321537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3.1485882854524893E-5</v>
      </c>
      <c r="L86">
        <v>0</v>
      </c>
      <c r="M86">
        <v>1.2050701817928193</v>
      </c>
      <c r="N86">
        <v>2.5346642272922941</v>
      </c>
      <c r="O86">
        <v>2.8097941114865508</v>
      </c>
      <c r="P86">
        <v>0</v>
      </c>
      <c r="Q86">
        <v>0</v>
      </c>
      <c r="R86">
        <v>5.3886086124282017E-4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0.36250200000000005</v>
      </c>
      <c r="AC86">
        <v>0.22783432000000001</v>
      </c>
      <c r="AD86">
        <v>0.41389236000000007</v>
      </c>
      <c r="AE86">
        <v>1.1535093648000001</v>
      </c>
      <c r="AF86">
        <v>0.18941669999999999</v>
      </c>
      <c r="AG86">
        <v>1.1690406</v>
      </c>
      <c r="AH86">
        <v>1.9776697199999997</v>
      </c>
      <c r="AI86">
        <v>0</v>
      </c>
      <c r="AJ86">
        <v>0</v>
      </c>
      <c r="AK86">
        <v>1.22728221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80.387315000000015</v>
      </c>
      <c r="BA86">
        <v>3.5763061380493282</v>
      </c>
      <c r="BB86">
        <f t="shared" si="1"/>
        <v>90.08225500406644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3.1485882854524893E-5</v>
      </c>
      <c r="L87">
        <v>0</v>
      </c>
      <c r="M87">
        <v>1.2050701817928193</v>
      </c>
      <c r="N87">
        <v>2.5346642272922941</v>
      </c>
      <c r="O87">
        <v>2.8097941114865508</v>
      </c>
      <c r="P87">
        <v>0</v>
      </c>
      <c r="Q87">
        <v>0</v>
      </c>
      <c r="R87">
        <v>5.3886086124282017E-4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0.36250200000000005</v>
      </c>
      <c r="AC87">
        <v>0.22783432000000001</v>
      </c>
      <c r="AD87">
        <v>0.41389236000000007</v>
      </c>
      <c r="AE87">
        <v>1.1535093648000001</v>
      </c>
      <c r="AF87">
        <v>0.18941669999999999</v>
      </c>
      <c r="AG87">
        <v>1.1690406</v>
      </c>
      <c r="AH87">
        <v>1.48325229</v>
      </c>
      <c r="AI87">
        <v>0</v>
      </c>
      <c r="AJ87">
        <v>0</v>
      </c>
      <c r="AK87">
        <v>1.22728221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80.008915000000016</v>
      </c>
      <c r="BA87">
        <v>3.5436629315493327</v>
      </c>
      <c r="BB87">
        <f t="shared" si="1"/>
        <v>89.24208078056644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3.1485882854524893E-5</v>
      </c>
      <c r="L88">
        <v>0</v>
      </c>
      <c r="M88">
        <v>1.2050701817928193</v>
      </c>
      <c r="N88">
        <v>2.5346642272922941</v>
      </c>
      <c r="O88">
        <v>2.8097941114865508</v>
      </c>
      <c r="P88">
        <v>0</v>
      </c>
      <c r="Q88">
        <v>0</v>
      </c>
      <c r="R88">
        <v>5.3886086124282017E-4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0.36250200000000005</v>
      </c>
      <c r="AC88">
        <v>0.22783432000000001</v>
      </c>
      <c r="AD88">
        <v>0.41389236000000007</v>
      </c>
      <c r="AE88">
        <v>1.1535093648000001</v>
      </c>
      <c r="AF88">
        <v>0.18941669999999999</v>
      </c>
      <c r="AG88">
        <v>1.1690406</v>
      </c>
      <c r="AH88">
        <v>0.98883485999999976</v>
      </c>
      <c r="AI88">
        <v>0</v>
      </c>
      <c r="AJ88">
        <v>0</v>
      </c>
      <c r="AK88">
        <v>1.22728221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79.602515000000011</v>
      </c>
      <c r="BA88">
        <v>3.5099727250493369</v>
      </c>
      <c r="BB88">
        <f t="shared" si="1"/>
        <v>88.374953557066434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3.1485882854524893E-5</v>
      </c>
      <c r="L89">
        <v>0</v>
      </c>
      <c r="M89">
        <v>1.2050701817928193</v>
      </c>
      <c r="N89">
        <v>2.5346642272922941</v>
      </c>
      <c r="O89">
        <v>2.8097941114865508</v>
      </c>
      <c r="P89">
        <v>0</v>
      </c>
      <c r="Q89">
        <v>0</v>
      </c>
      <c r="R89">
        <v>5.3886086124282017E-4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0.36250200000000005</v>
      </c>
      <c r="AC89">
        <v>0.22783432000000001</v>
      </c>
      <c r="AD89">
        <v>0.41389236000000007</v>
      </c>
      <c r="AE89">
        <v>1.1535093648000001</v>
      </c>
      <c r="AF89">
        <v>0.18941669999999999</v>
      </c>
      <c r="AG89">
        <v>1.1690406</v>
      </c>
      <c r="AH89">
        <v>0.49441742999999999</v>
      </c>
      <c r="AI89">
        <v>0</v>
      </c>
      <c r="AJ89">
        <v>0</v>
      </c>
      <c r="AK89">
        <v>1.22728221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79.473315000000014</v>
      </c>
      <c r="BA89">
        <v>3.4866494978493296</v>
      </c>
      <c r="BB89">
        <f t="shared" si="1"/>
        <v>87.774659354266447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3.1485882854524893E-5</v>
      </c>
      <c r="L90">
        <v>0</v>
      </c>
      <c r="M90">
        <v>1.2050701817928193</v>
      </c>
      <c r="N90">
        <v>2.5346642272922941</v>
      </c>
      <c r="O90">
        <v>2.8097941114865508</v>
      </c>
      <c r="P90">
        <v>0</v>
      </c>
      <c r="Q90">
        <v>0</v>
      </c>
      <c r="R90">
        <v>5.3886086124282017E-4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0.41389236000000007</v>
      </c>
      <c r="AE90">
        <v>1.0926785999999999</v>
      </c>
      <c r="AF90">
        <v>0.18941669999999999</v>
      </c>
      <c r="AG90">
        <v>1.1690406</v>
      </c>
      <c r="AH90">
        <v>0.49441742999999999</v>
      </c>
      <c r="AI90">
        <v>0</v>
      </c>
      <c r="AJ90">
        <v>0</v>
      </c>
      <c r="AK90">
        <v>1.22728221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79.473315000000014</v>
      </c>
      <c r="BA90">
        <v>3.4622958646493296</v>
      </c>
      <c r="BB90">
        <f t="shared" si="1"/>
        <v>87.147845902666447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1.2050701817928193</v>
      </c>
      <c r="N91">
        <v>2.5346642272922941</v>
      </c>
      <c r="O91">
        <v>2.8097941114865508</v>
      </c>
      <c r="P91">
        <v>0</v>
      </c>
      <c r="Q91">
        <v>0</v>
      </c>
      <c r="R91">
        <v>5.3886086124282017E-4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0.41389236000000007</v>
      </c>
      <c r="AE91">
        <v>0.71847359999999993</v>
      </c>
      <c r="AF91">
        <v>0.18941669999999999</v>
      </c>
      <c r="AG91">
        <v>1.1690406</v>
      </c>
      <c r="AH91">
        <v>0.49441742999999999</v>
      </c>
      <c r="AI91">
        <v>0</v>
      </c>
      <c r="AJ91">
        <v>0</v>
      </c>
      <c r="AK91">
        <v>1.22728221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79.533316000000013</v>
      </c>
      <c r="BA91">
        <v>3.4482994314773108</v>
      </c>
      <c r="BB91">
        <f t="shared" si="1"/>
        <v>86.847606849955611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1.2050701817928193</v>
      </c>
      <c r="N92">
        <v>2.5346642272922941</v>
      </c>
      <c r="O92">
        <v>2.8097941114865508</v>
      </c>
      <c r="P92">
        <v>0</v>
      </c>
      <c r="Q92">
        <v>0</v>
      </c>
      <c r="R92">
        <v>5.3886086124282017E-4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0.35390796000000008</v>
      </c>
      <c r="AE92">
        <v>0.71847359999999993</v>
      </c>
      <c r="AF92">
        <v>0.18941669999999999</v>
      </c>
      <c r="AG92">
        <v>1.1690406</v>
      </c>
      <c r="AH92">
        <v>0.49441742999999999</v>
      </c>
      <c r="AI92">
        <v>0</v>
      </c>
      <c r="AJ92">
        <v>0</v>
      </c>
      <c r="AK92">
        <v>1.22728221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79.533316000000013</v>
      </c>
      <c r="BA92">
        <v>3.4460560104773106</v>
      </c>
      <c r="BB92">
        <f t="shared" si="1"/>
        <v>86.789865870955609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1.2050701817928193</v>
      </c>
      <c r="N93">
        <v>2.5346642272922941</v>
      </c>
      <c r="O93">
        <v>2.8097941114865508</v>
      </c>
      <c r="P93">
        <v>0</v>
      </c>
      <c r="Q93">
        <v>0</v>
      </c>
      <c r="R93">
        <v>5.3886086124282017E-4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0.20694618000000004</v>
      </c>
      <c r="AE93">
        <v>0.71847359999999993</v>
      </c>
      <c r="AF93">
        <v>0.18941669999999999</v>
      </c>
      <c r="AG93">
        <v>1.1690406</v>
      </c>
      <c r="AH93">
        <v>0.37831940999999997</v>
      </c>
      <c r="AI93">
        <v>0</v>
      </c>
      <c r="AJ93">
        <v>0</v>
      </c>
      <c r="AK93">
        <v>1.22728221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79.502916000000013</v>
      </c>
      <c r="BA93">
        <v>3.4350805929773105</v>
      </c>
      <c r="BB93">
        <f t="shared" si="1"/>
        <v>86.507381488455607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1.2050701817928193</v>
      </c>
      <c r="N94">
        <v>2.5346642272922941</v>
      </c>
      <c r="O94">
        <v>2.8097941114865508</v>
      </c>
      <c r="P94">
        <v>0</v>
      </c>
      <c r="Q94">
        <v>0</v>
      </c>
      <c r="R94">
        <v>5.3886086124282017E-4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0.20694618000000004</v>
      </c>
      <c r="AE94">
        <v>0.71847359999999993</v>
      </c>
      <c r="AF94">
        <v>0.18941669999999999</v>
      </c>
      <c r="AG94">
        <v>1.1690406</v>
      </c>
      <c r="AH94">
        <v>0</v>
      </c>
      <c r="AI94">
        <v>0</v>
      </c>
      <c r="AJ94">
        <v>0</v>
      </c>
      <c r="AK94">
        <v>1.22728221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79.364115999999996</v>
      </c>
      <c r="BA94">
        <v>3.4172364391773034</v>
      </c>
      <c r="BB94">
        <f t="shared" si="1"/>
        <v>86.008106232255599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1.2050701817928193</v>
      </c>
      <c r="N95">
        <v>2.5346642272922941</v>
      </c>
      <c r="O95">
        <v>2.8097941114865508</v>
      </c>
      <c r="P95">
        <v>0</v>
      </c>
      <c r="Q95">
        <v>0</v>
      </c>
      <c r="R95">
        <v>5.3886086124282017E-4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0.20694618000000004</v>
      </c>
      <c r="AE95">
        <v>0.71847359999999993</v>
      </c>
      <c r="AF95">
        <v>0.18941669999999999</v>
      </c>
      <c r="AG95">
        <v>1.1690406</v>
      </c>
      <c r="AH95">
        <v>0</v>
      </c>
      <c r="AI95">
        <v>0</v>
      </c>
      <c r="AJ95">
        <v>0</v>
      </c>
      <c r="AK95">
        <v>1.22728221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79.424115999999998</v>
      </c>
      <c r="BA95">
        <v>3.4172364391773034</v>
      </c>
      <c r="BB95">
        <f t="shared" si="1"/>
        <v>86.068106232255602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1.2050701817928193</v>
      </c>
      <c r="N96">
        <v>2.5346642272922941</v>
      </c>
      <c r="O96">
        <v>2.8097941114865508</v>
      </c>
      <c r="P96">
        <v>0</v>
      </c>
      <c r="Q96">
        <v>0</v>
      </c>
      <c r="R96">
        <v>5.3886086124282017E-4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0.20694618000000004</v>
      </c>
      <c r="AE96">
        <v>0.71847359999999993</v>
      </c>
      <c r="AF96">
        <v>0.18941669999999999</v>
      </c>
      <c r="AG96">
        <v>1.1690406</v>
      </c>
      <c r="AH96">
        <v>0</v>
      </c>
      <c r="AI96">
        <v>0</v>
      </c>
      <c r="AJ96">
        <v>0</v>
      </c>
      <c r="AK96">
        <v>1.22728221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79.424115999999998</v>
      </c>
      <c r="BA96">
        <v>3.4172364391773034</v>
      </c>
      <c r="BB96">
        <f t="shared" si="1"/>
        <v>86.068106232255602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1.2050701817928193</v>
      </c>
      <c r="N97">
        <v>2.5346642272922941</v>
      </c>
      <c r="O97">
        <v>2.8097941114865508</v>
      </c>
      <c r="P97">
        <v>0</v>
      </c>
      <c r="Q97">
        <v>0</v>
      </c>
      <c r="R97">
        <v>5.3886086124282017E-4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0.20694618000000004</v>
      </c>
      <c r="AE97">
        <v>0.71847359999999993</v>
      </c>
      <c r="AF97">
        <v>0.18941669999999999</v>
      </c>
      <c r="AG97">
        <v>1.1690406</v>
      </c>
      <c r="AH97">
        <v>0</v>
      </c>
      <c r="AI97">
        <v>0</v>
      </c>
      <c r="AJ97">
        <v>0</v>
      </c>
      <c r="AK97">
        <v>1.22728221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79.424115999999998</v>
      </c>
      <c r="BA97">
        <v>3.4172364391773034</v>
      </c>
      <c r="BB97">
        <f t="shared" si="1"/>
        <v>86.068106232255602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1.2050701817928193</v>
      </c>
      <c r="N98">
        <v>2.5346642272922941</v>
      </c>
      <c r="O98">
        <v>2.8097941114865508</v>
      </c>
      <c r="P98">
        <v>0</v>
      </c>
      <c r="Q98">
        <v>0</v>
      </c>
      <c r="R98">
        <v>5.3886086124282017E-4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0.20694618000000004</v>
      </c>
      <c r="AE98">
        <v>0.71847359999999993</v>
      </c>
      <c r="AF98">
        <v>0.18941669999999999</v>
      </c>
      <c r="AG98">
        <v>1.1690406</v>
      </c>
      <c r="AH98">
        <v>0</v>
      </c>
      <c r="AI98">
        <v>0</v>
      </c>
      <c r="AJ98">
        <v>0</v>
      </c>
      <c r="AK98">
        <v>1.22728221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79.424115999999998</v>
      </c>
      <c r="BA98">
        <v>3.4172364391773034</v>
      </c>
      <c r="BB98">
        <f t="shared" si="1"/>
        <v>86.068106232255602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9.3200004920858599E-7</v>
      </c>
      <c r="L99">
        <f t="shared" si="2"/>
        <v>0</v>
      </c>
      <c r="M99">
        <f t="shared" si="2"/>
        <v>2.8921684363027677E-2</v>
      </c>
      <c r="N99">
        <f t="shared" si="2"/>
        <v>6.0831941455015096E-2</v>
      </c>
      <c r="O99">
        <f t="shared" si="2"/>
        <v>6.743505867567727E-2</v>
      </c>
      <c r="P99">
        <f t="shared" si="2"/>
        <v>7.3343029144706041E-7</v>
      </c>
      <c r="Q99">
        <f t="shared" si="2"/>
        <v>0</v>
      </c>
      <c r="R99">
        <f t="shared" si="2"/>
        <v>7.772238054533896E-4</v>
      </c>
      <c r="S99">
        <f t="shared" si="2"/>
        <v>8.7708723107278669E-4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5.9261678999999977E-3</v>
      </c>
      <c r="AC99">
        <f t="shared" si="2"/>
        <v>3.9883072547499997E-3</v>
      </c>
      <c r="AD99">
        <f t="shared" si="2"/>
        <v>6.1191586049999845E-3</v>
      </c>
      <c r="AE99">
        <f t="shared" si="2"/>
        <v>1.0665201736800009E-2</v>
      </c>
      <c r="AF99">
        <f t="shared" si="2"/>
        <v>3.9146118000000021E-3</v>
      </c>
      <c r="AG99">
        <f t="shared" si="2"/>
        <v>2.8056974400000038E-2</v>
      </c>
      <c r="AH99">
        <f t="shared" si="2"/>
        <v>2.0016899999999997E-2</v>
      </c>
      <c r="AI99">
        <f t="shared" si="2"/>
        <v>2.3900277500000003E-3</v>
      </c>
      <c r="AJ99">
        <f t="shared" si="2"/>
        <v>0</v>
      </c>
      <c r="AK99">
        <f t="shared" si="2"/>
        <v>2.9454773039999972E-2</v>
      </c>
      <c r="AL99">
        <f t="shared" si="2"/>
        <v>0</v>
      </c>
      <c r="AM99">
        <f t="shared" si="2"/>
        <v>1.857458372E-3</v>
      </c>
      <c r="AN99">
        <f t="shared" si="2"/>
        <v>1.8913162000000022E-4</v>
      </c>
      <c r="AO99">
        <f t="shared" si="2"/>
        <v>0</v>
      </c>
      <c r="AP99">
        <f t="shared" si="2"/>
        <v>0</v>
      </c>
      <c r="AQ99">
        <f t="shared" si="2"/>
        <v>1.1211199999999994E-2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1.9137989100000004</v>
      </c>
      <c r="BA99">
        <f t="shared" si="2"/>
        <v>8.3892960618698109E-2</v>
      </c>
      <c r="BB99">
        <f t="shared" si="1"/>
        <v>2.1125405228204395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BB101"/>
  <sheetViews>
    <sheetView workbookViewId="0">
      <pane xSplit="1" ySplit="2" topLeftCell="AI3" activePane="bottomRight" state="frozen"/>
      <selection pane="topRight" activeCell="B1" sqref="B1"/>
      <selection pane="bottomLeft" activeCell="A3" sqref="A3"/>
      <selection pane="bottomRight" activeCell="AT3" sqref="AT3"/>
    </sheetView>
  </sheetViews>
  <sheetFormatPr defaultRowHeight="15"/>
  <cols>
    <col min="1" max="1" width="12" customWidth="1"/>
  </cols>
  <sheetData>
    <row r="1" spans="1:5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5" t="s">
        <v>189</v>
      </c>
      <c r="BB1" s="219" t="s">
        <v>142</v>
      </c>
    </row>
    <row r="2" spans="1:54">
      <c r="A2" s="219"/>
      <c r="AS2" s="169"/>
      <c r="AT2" s="169"/>
      <c r="AU2" s="169"/>
      <c r="AV2" s="169"/>
      <c r="AW2" s="169"/>
      <c r="AX2" s="169"/>
      <c r="AY2" s="169"/>
      <c r="AZ2" s="169"/>
      <c r="BA2" s="235"/>
      <c r="BB2" s="219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12.8544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0.48075500000000027</v>
      </c>
      <c r="BB3">
        <f>SUM(B3:AZ3)-BA3</f>
        <v>12.373645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12.8544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0.48075500000000027</v>
      </c>
      <c r="BB4">
        <f t="shared" ref="BB4:BB67" si="0">SUM(B4:AZ4)-BA4</f>
        <v>12.373645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12.8544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0.48075500000000027</v>
      </c>
      <c r="BB5">
        <f t="shared" si="0"/>
        <v>12.373645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12.8544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0.48075500000000027</v>
      </c>
      <c r="BB6">
        <f t="shared" si="0"/>
        <v>12.373645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11.027663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0.41243500000000033</v>
      </c>
      <c r="BB7">
        <f t="shared" si="0"/>
        <v>10.615228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11.020326000000001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0.41216000000000008</v>
      </c>
      <c r="BB8">
        <f t="shared" si="0"/>
        <v>10.608166000000001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6.6393760000000004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0.24831300000000045</v>
      </c>
      <c r="BB9">
        <f t="shared" si="0"/>
        <v>6.3910629999999999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11.023941000000001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0.4122950000000003</v>
      </c>
      <c r="BB10">
        <f t="shared" si="0"/>
        <v>10.611646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10.717153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0.40082199999999979</v>
      </c>
      <c r="BB11">
        <f t="shared" si="0"/>
        <v>10.316331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12.8544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0.48075500000000027</v>
      </c>
      <c r="BB12">
        <f t="shared" si="0"/>
        <v>12.373645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10.08465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0.37716600000000078</v>
      </c>
      <c r="BB13">
        <f t="shared" si="0"/>
        <v>9.7074839999999991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12.772791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0.47770199999999896</v>
      </c>
      <c r="BB14">
        <f t="shared" si="0"/>
        <v>12.295089000000001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14.007999999999999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0.52389899999999834</v>
      </c>
      <c r="BB15">
        <f t="shared" si="0"/>
        <v>13.484101000000001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9.4667139999999996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0.3540549999999989</v>
      </c>
      <c r="BB16">
        <f t="shared" si="0"/>
        <v>9.1126590000000007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14.9968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0.56088000000000093</v>
      </c>
      <c r="BB17">
        <f t="shared" si="0"/>
        <v>14.435919999999999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14.9968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0.56088000000000093</v>
      </c>
      <c r="BB18">
        <f t="shared" si="0"/>
        <v>14.435919999999999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14.9968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0.56088000000000093</v>
      </c>
      <c r="BB19">
        <f t="shared" si="0"/>
        <v>14.435919999999999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14.681361000000001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0.54908300000000132</v>
      </c>
      <c r="BB20">
        <f t="shared" si="0"/>
        <v>14.132277999999999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14.9968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0.56088000000000093</v>
      </c>
      <c r="BB21">
        <f t="shared" si="0"/>
        <v>14.435919999999999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14.9968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0.56088000000000093</v>
      </c>
      <c r="BB22">
        <f t="shared" si="0"/>
        <v>14.435919999999999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14.690294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0.54941700000000004</v>
      </c>
      <c r="BB23">
        <f t="shared" si="0"/>
        <v>14.140877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14.9968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0.56088000000000093</v>
      </c>
      <c r="BB24">
        <f t="shared" si="0"/>
        <v>14.435919999999999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14.9968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0.56088000000000093</v>
      </c>
      <c r="BB25">
        <f t="shared" si="0"/>
        <v>14.435919999999999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14.9968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0.56088000000000093</v>
      </c>
      <c r="BB26">
        <f t="shared" si="0"/>
        <v>14.435919999999999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14.9968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0.56088000000000093</v>
      </c>
      <c r="BB27">
        <f t="shared" si="0"/>
        <v>14.435919999999999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14.9968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0.56088000000000093</v>
      </c>
      <c r="BB28">
        <f t="shared" si="0"/>
        <v>14.435919999999999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14.9968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0.56088000000000093</v>
      </c>
      <c r="BB29">
        <f t="shared" si="0"/>
        <v>14.435919999999999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13.867124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0.51862999999999992</v>
      </c>
      <c r="BB30">
        <f t="shared" si="0"/>
        <v>13.348494000000001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14.9968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0.56088000000000093</v>
      </c>
      <c r="BB31">
        <f t="shared" si="0"/>
        <v>14.435919999999999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14.9968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0.56088000000000093</v>
      </c>
      <c r="BB32">
        <f t="shared" si="0"/>
        <v>14.435919999999999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14.9968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0.56088000000000093</v>
      </c>
      <c r="BB33">
        <f t="shared" si="0"/>
        <v>14.435919999999999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14.9968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0.56088000000000093</v>
      </c>
      <c r="BB34">
        <f t="shared" si="0"/>
        <v>14.435919999999999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14.9968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0.56088000000000093</v>
      </c>
      <c r="BB35">
        <f t="shared" si="0"/>
        <v>14.435919999999999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14.9968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0.56088000000000093</v>
      </c>
      <c r="BB36">
        <f t="shared" si="0"/>
        <v>14.435919999999999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14.9968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0.56088000000000093</v>
      </c>
      <c r="BB37">
        <f t="shared" si="0"/>
        <v>14.435919999999999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14.9968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0.56088000000000093</v>
      </c>
      <c r="BB38">
        <f t="shared" si="0"/>
        <v>14.435919999999999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14.9968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0.56088000000000093</v>
      </c>
      <c r="BB39">
        <f t="shared" si="0"/>
        <v>14.435919999999999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14.9968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0.56088000000000093</v>
      </c>
      <c r="BB40">
        <f t="shared" si="0"/>
        <v>14.435919999999999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14.9968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0.56088000000000093</v>
      </c>
      <c r="BB41">
        <f t="shared" si="0"/>
        <v>14.435919999999999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14.9968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0.56088000000000093</v>
      </c>
      <c r="BB42">
        <f t="shared" si="0"/>
        <v>14.435919999999999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14.9968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0.56088000000000093</v>
      </c>
      <c r="BB43">
        <f t="shared" si="0"/>
        <v>14.435919999999999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14.960076000000001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0.55950699999999998</v>
      </c>
      <c r="BB44">
        <f t="shared" si="0"/>
        <v>14.400569000000001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14.9968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0.56088000000000093</v>
      </c>
      <c r="BB45">
        <f t="shared" si="0"/>
        <v>14.435919999999999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14.9968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0.56088000000000093</v>
      </c>
      <c r="BB46">
        <f t="shared" si="0"/>
        <v>14.435919999999999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14.9968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0.56088000000000093</v>
      </c>
      <c r="BB47">
        <f t="shared" si="0"/>
        <v>14.435919999999999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14.9968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0.56088000000000093</v>
      </c>
      <c r="BB48">
        <f t="shared" si="0"/>
        <v>14.435919999999999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14.9968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0.56088000000000093</v>
      </c>
      <c r="BB49">
        <f t="shared" si="0"/>
        <v>14.435919999999999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14.9968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0.56088000000000093</v>
      </c>
      <c r="BB50">
        <f t="shared" si="0"/>
        <v>14.435919999999999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13.785669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0.51558400000000049</v>
      </c>
      <c r="BB51">
        <f t="shared" si="0"/>
        <v>13.270085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14.9968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0.56088000000000093</v>
      </c>
      <c r="BB52">
        <f t="shared" si="0"/>
        <v>14.435919999999999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14.9968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0.56088000000000093</v>
      </c>
      <c r="BB53">
        <f t="shared" si="0"/>
        <v>14.435919999999999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14.9968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0.56088000000000093</v>
      </c>
      <c r="BB54">
        <f t="shared" si="0"/>
        <v>14.435919999999999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14.9968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0.56088000000000093</v>
      </c>
      <c r="BB55">
        <f t="shared" si="0"/>
        <v>14.435919999999999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14.9968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0.56088000000000093</v>
      </c>
      <c r="BB56">
        <f t="shared" si="0"/>
        <v>14.435919999999999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14.9968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0.56088000000000093</v>
      </c>
      <c r="BB57">
        <f t="shared" si="0"/>
        <v>14.435919999999999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14.9968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0.56088000000000093</v>
      </c>
      <c r="BB58">
        <f t="shared" si="0"/>
        <v>14.435919999999999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14.9968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0.56088000000000093</v>
      </c>
      <c r="BB59">
        <f t="shared" si="0"/>
        <v>14.435919999999999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14.9968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0.56088000000000093</v>
      </c>
      <c r="BB60">
        <f t="shared" si="0"/>
        <v>14.435919999999999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14.9968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0.56088000000000093</v>
      </c>
      <c r="BB61">
        <f t="shared" si="0"/>
        <v>14.435919999999999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14.9968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0.56088000000000093</v>
      </c>
      <c r="BB62">
        <f t="shared" si="0"/>
        <v>14.435919999999999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14.9968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0.56088000000000093</v>
      </c>
      <c r="BB63">
        <f t="shared" si="0"/>
        <v>14.435919999999999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14.9968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0.56088000000000093</v>
      </c>
      <c r="BB64">
        <f t="shared" si="0"/>
        <v>14.435919999999999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14.935299000000001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0.55858000000000096</v>
      </c>
      <c r="BB65">
        <f t="shared" si="0"/>
        <v>14.376719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14.9968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0.56088000000000093</v>
      </c>
      <c r="BB66">
        <f t="shared" si="0"/>
        <v>14.435919999999999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14.9968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0.56088000000000093</v>
      </c>
      <c r="BB67">
        <f t="shared" si="0"/>
        <v>14.435919999999999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14.9968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0.56088000000000093</v>
      </c>
      <c r="BB68">
        <f t="shared" ref="BB68:BB99" si="1">SUM(B68:AZ68)-BA68</f>
        <v>14.435919999999999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14.9968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0.56088000000000093</v>
      </c>
      <c r="BB69">
        <f t="shared" si="1"/>
        <v>14.435919999999999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14.9968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0.56088000000000093</v>
      </c>
      <c r="BB70">
        <f t="shared" si="1"/>
        <v>14.435919999999999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14.9968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0.56088000000000093</v>
      </c>
      <c r="BB71">
        <f t="shared" si="1"/>
        <v>14.435919999999999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14.839487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0.55499700000000018</v>
      </c>
      <c r="BB72">
        <f t="shared" si="1"/>
        <v>14.28449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14.9968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0.56088000000000093</v>
      </c>
      <c r="BB73">
        <f t="shared" si="1"/>
        <v>14.435919999999999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14.9968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0.56088000000000093</v>
      </c>
      <c r="BB74">
        <f t="shared" si="1"/>
        <v>14.435919999999999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14.9968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0.56088000000000093</v>
      </c>
      <c r="BB75">
        <f t="shared" si="1"/>
        <v>14.435919999999999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14.9968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0.56088000000000093</v>
      </c>
      <c r="BB76">
        <f t="shared" si="1"/>
        <v>14.435919999999999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14.9968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0.56088000000000093</v>
      </c>
      <c r="BB77">
        <f t="shared" si="1"/>
        <v>14.435919999999999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14.9968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0.56088000000000093</v>
      </c>
      <c r="BB78">
        <f t="shared" si="1"/>
        <v>14.435919999999999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14.9968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0.56088000000000093</v>
      </c>
      <c r="BB79">
        <f t="shared" si="1"/>
        <v>14.435919999999999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14.9968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0.56088000000000093</v>
      </c>
      <c r="BB80">
        <f t="shared" si="1"/>
        <v>14.435919999999999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14.9968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0.56088000000000093</v>
      </c>
      <c r="BB81">
        <f t="shared" si="1"/>
        <v>14.435919999999999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14.9968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0.56088000000000093</v>
      </c>
      <c r="BB82">
        <f t="shared" si="1"/>
        <v>14.435919999999999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14.9968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0.56088000000000093</v>
      </c>
      <c r="BB83">
        <f t="shared" si="1"/>
        <v>14.435919999999999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14.9968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0.56088000000000093</v>
      </c>
      <c r="BB84">
        <f t="shared" si="1"/>
        <v>14.435919999999999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14.9968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0.56088000000000093</v>
      </c>
      <c r="BB85">
        <f t="shared" si="1"/>
        <v>14.435919999999999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14.008661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0.52392399999999917</v>
      </c>
      <c r="BB86">
        <f t="shared" si="1"/>
        <v>13.484737000000001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14.9968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0.56088000000000093</v>
      </c>
      <c r="BB87">
        <f t="shared" si="1"/>
        <v>14.435919999999999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14.9968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0.56088000000000093</v>
      </c>
      <c r="BB88">
        <f t="shared" si="1"/>
        <v>14.435919999999999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14.9968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0.56088000000000093</v>
      </c>
      <c r="BB89">
        <f t="shared" si="1"/>
        <v>14.435919999999999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14.9968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0.56088000000000093</v>
      </c>
      <c r="BB90">
        <f t="shared" si="1"/>
        <v>14.435919999999999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14.9968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0.56088000000000093</v>
      </c>
      <c r="BB91">
        <f t="shared" si="1"/>
        <v>14.435919999999999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14.9968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0.56088000000000093</v>
      </c>
      <c r="BB92">
        <f t="shared" si="1"/>
        <v>14.435919999999999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12.177187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0.45542700000000025</v>
      </c>
      <c r="BB93">
        <f t="shared" si="1"/>
        <v>11.72176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14.9968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0.56088000000000093</v>
      </c>
      <c r="BB94">
        <f t="shared" si="1"/>
        <v>14.435919999999999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14.9968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0.56088000000000093</v>
      </c>
      <c r="BB95">
        <f t="shared" si="1"/>
        <v>14.435919999999999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14.9968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0.56088000000000093</v>
      </c>
      <c r="BB96">
        <f t="shared" si="1"/>
        <v>14.435919999999999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14.374041999999999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0.53758899999999876</v>
      </c>
      <c r="BB97">
        <f t="shared" si="1"/>
        <v>13.836453000000001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14.9968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0.56088000000000093</v>
      </c>
      <c r="BB98">
        <f t="shared" si="1"/>
        <v>14.435919999999999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0.34578035349999947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1.2932179999999995E-2</v>
      </c>
      <c r="BB99">
        <f t="shared" si="1"/>
        <v>0.33284817349999946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74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9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246.59</v>
      </c>
      <c r="L3" s="206">
        <v>0</v>
      </c>
      <c r="M3" s="206">
        <v>30.69</v>
      </c>
      <c r="N3" s="206">
        <v>49.94</v>
      </c>
      <c r="O3" s="206">
        <v>70.540000000000006</v>
      </c>
      <c r="P3" s="206">
        <v>23.89</v>
      </c>
      <c r="Q3" s="206">
        <v>0</v>
      </c>
      <c r="R3" s="206">
        <v>8.9600000000000009</v>
      </c>
      <c r="S3" s="206">
        <v>11.15</v>
      </c>
      <c r="T3" s="206">
        <v>0</v>
      </c>
      <c r="U3" s="206">
        <v>39.35</v>
      </c>
      <c r="V3" s="206">
        <v>7.67</v>
      </c>
      <c r="W3" s="206">
        <v>19.62</v>
      </c>
      <c r="X3" s="206">
        <v>62.37</v>
      </c>
      <c r="Y3" s="206">
        <v>0</v>
      </c>
      <c r="Z3" s="206">
        <v>117.66</v>
      </c>
      <c r="AA3" s="206">
        <v>38.14</v>
      </c>
      <c r="AB3" s="206">
        <v>0</v>
      </c>
      <c r="AC3" s="206">
        <v>14.86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83.47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246.59</v>
      </c>
      <c r="L4" s="206">
        <v>0</v>
      </c>
      <c r="M4" s="206">
        <v>30.69</v>
      </c>
      <c r="N4" s="206">
        <v>49.94</v>
      </c>
      <c r="O4" s="206">
        <v>70.540000000000006</v>
      </c>
      <c r="P4" s="206">
        <v>23.89</v>
      </c>
      <c r="Q4" s="206">
        <v>0</v>
      </c>
      <c r="R4" s="206">
        <v>8.9600000000000009</v>
      </c>
      <c r="S4" s="206">
        <v>11.15</v>
      </c>
      <c r="T4" s="206">
        <v>0</v>
      </c>
      <c r="U4" s="206">
        <v>39.35</v>
      </c>
      <c r="V4" s="206">
        <v>7.67</v>
      </c>
      <c r="W4" s="206">
        <v>19.62</v>
      </c>
      <c r="X4" s="206">
        <v>62.37</v>
      </c>
      <c r="Y4" s="206">
        <v>0</v>
      </c>
      <c r="Z4" s="206">
        <v>117.66</v>
      </c>
      <c r="AA4" s="206">
        <v>38.14</v>
      </c>
      <c r="AB4" s="206">
        <v>0</v>
      </c>
      <c r="AC4" s="206">
        <v>14.86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83.47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246.59</v>
      </c>
      <c r="L5" s="206">
        <v>0</v>
      </c>
      <c r="M5" s="206">
        <v>30.69</v>
      </c>
      <c r="N5" s="206">
        <v>49.94</v>
      </c>
      <c r="O5" s="206">
        <v>70.540000000000006</v>
      </c>
      <c r="P5" s="206">
        <v>23.89</v>
      </c>
      <c r="Q5" s="206">
        <v>0</v>
      </c>
      <c r="R5" s="206">
        <v>8.9600000000000009</v>
      </c>
      <c r="S5" s="206">
        <v>11.15</v>
      </c>
      <c r="T5" s="206">
        <v>0</v>
      </c>
      <c r="U5" s="206">
        <v>39.35</v>
      </c>
      <c r="V5" s="206">
        <v>7.67</v>
      </c>
      <c r="W5" s="206">
        <v>19.62</v>
      </c>
      <c r="X5" s="206">
        <v>62.37</v>
      </c>
      <c r="Y5" s="206">
        <v>0</v>
      </c>
      <c r="Z5" s="206">
        <v>117.66</v>
      </c>
      <c r="AA5" s="206">
        <v>38.14</v>
      </c>
      <c r="AB5" s="206">
        <v>0</v>
      </c>
      <c r="AC5" s="206">
        <v>14.86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83.47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246.59</v>
      </c>
      <c r="L6" s="206">
        <v>0</v>
      </c>
      <c r="M6" s="206">
        <v>30.69</v>
      </c>
      <c r="N6" s="206">
        <v>49.94</v>
      </c>
      <c r="O6" s="206">
        <v>70.540000000000006</v>
      </c>
      <c r="P6" s="206">
        <v>23.89</v>
      </c>
      <c r="Q6" s="206">
        <v>0</v>
      </c>
      <c r="R6" s="206">
        <v>8.9600000000000009</v>
      </c>
      <c r="S6" s="206">
        <v>11.58</v>
      </c>
      <c r="T6" s="206">
        <v>0</v>
      </c>
      <c r="U6" s="206">
        <v>39.35</v>
      </c>
      <c r="V6" s="206">
        <v>7.67</v>
      </c>
      <c r="W6" s="206">
        <v>19.62</v>
      </c>
      <c r="X6" s="206">
        <v>62.37</v>
      </c>
      <c r="Y6" s="206">
        <v>0</v>
      </c>
      <c r="Z6" s="206">
        <v>117.66</v>
      </c>
      <c r="AA6" s="206">
        <v>38.14</v>
      </c>
      <c r="AB6" s="206">
        <v>0</v>
      </c>
      <c r="AC6" s="206">
        <v>14.86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83.47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205.04</v>
      </c>
      <c r="L7" s="206">
        <v>0</v>
      </c>
      <c r="M7" s="206">
        <v>30.69</v>
      </c>
      <c r="N7" s="206">
        <v>49.94</v>
      </c>
      <c r="O7" s="206">
        <v>70.540000000000006</v>
      </c>
      <c r="P7" s="206">
        <v>23.89</v>
      </c>
      <c r="Q7" s="206">
        <v>0</v>
      </c>
      <c r="R7" s="206">
        <v>8.9600000000000009</v>
      </c>
      <c r="S7" s="206">
        <v>11.58</v>
      </c>
      <c r="T7" s="206">
        <v>0</v>
      </c>
      <c r="U7" s="206">
        <v>40.159999999999997</v>
      </c>
      <c r="V7" s="206">
        <v>7.67</v>
      </c>
      <c r="W7" s="206">
        <v>19.62</v>
      </c>
      <c r="X7" s="206">
        <v>62.37</v>
      </c>
      <c r="Y7" s="206">
        <v>0</v>
      </c>
      <c r="Z7" s="206">
        <v>117.66</v>
      </c>
      <c r="AA7" s="206">
        <v>38.14</v>
      </c>
      <c r="AB7" s="206">
        <v>0</v>
      </c>
      <c r="AC7" s="206">
        <v>14.86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83.47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205.04</v>
      </c>
      <c r="L8" s="206">
        <v>0</v>
      </c>
      <c r="M8" s="206">
        <v>30.69</v>
      </c>
      <c r="N8" s="206">
        <v>49.94</v>
      </c>
      <c r="O8" s="206">
        <v>70.540000000000006</v>
      </c>
      <c r="P8" s="206">
        <v>23.89</v>
      </c>
      <c r="Q8" s="206">
        <v>0</v>
      </c>
      <c r="R8" s="206">
        <v>8.9600000000000009</v>
      </c>
      <c r="S8" s="206">
        <v>11.58</v>
      </c>
      <c r="T8" s="206">
        <v>0</v>
      </c>
      <c r="U8" s="206">
        <v>40.79</v>
      </c>
      <c r="V8" s="206">
        <v>7.67</v>
      </c>
      <c r="W8" s="206">
        <v>19.62</v>
      </c>
      <c r="X8" s="206">
        <v>62.37</v>
      </c>
      <c r="Y8" s="206">
        <v>0</v>
      </c>
      <c r="Z8" s="206">
        <v>117.66</v>
      </c>
      <c r="AA8" s="206">
        <v>38.14</v>
      </c>
      <c r="AB8" s="206">
        <v>0</v>
      </c>
      <c r="AC8" s="206">
        <v>14.86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83.47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205.04</v>
      </c>
      <c r="L9" s="206">
        <v>0</v>
      </c>
      <c r="M9" s="206">
        <v>30.69</v>
      </c>
      <c r="N9" s="206">
        <v>49.94</v>
      </c>
      <c r="O9" s="206">
        <v>70.540000000000006</v>
      </c>
      <c r="P9" s="206">
        <v>23.89</v>
      </c>
      <c r="Q9" s="206">
        <v>0</v>
      </c>
      <c r="R9" s="206">
        <v>8.9600000000000009</v>
      </c>
      <c r="S9" s="206">
        <v>11.58</v>
      </c>
      <c r="T9" s="206">
        <v>0</v>
      </c>
      <c r="U9" s="206">
        <v>41.76</v>
      </c>
      <c r="V9" s="206">
        <v>7.67</v>
      </c>
      <c r="W9" s="206">
        <v>19.62</v>
      </c>
      <c r="X9" s="206">
        <v>62.37</v>
      </c>
      <c r="Y9" s="206">
        <v>0</v>
      </c>
      <c r="Z9" s="206">
        <v>117.66</v>
      </c>
      <c r="AA9" s="206">
        <v>38.14</v>
      </c>
      <c r="AB9" s="206">
        <v>0</v>
      </c>
      <c r="AC9" s="206">
        <v>14.86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83.47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205.04</v>
      </c>
      <c r="L10" s="206">
        <v>0</v>
      </c>
      <c r="M10" s="206">
        <v>30.69</v>
      </c>
      <c r="N10" s="206">
        <v>49.94</v>
      </c>
      <c r="O10" s="206">
        <v>70.540000000000006</v>
      </c>
      <c r="P10" s="206">
        <v>23.89</v>
      </c>
      <c r="Q10" s="206">
        <v>0</v>
      </c>
      <c r="R10" s="206">
        <v>8.9600000000000009</v>
      </c>
      <c r="S10" s="206">
        <v>11.58</v>
      </c>
      <c r="T10" s="206">
        <v>0</v>
      </c>
      <c r="U10" s="206">
        <v>41.76</v>
      </c>
      <c r="V10" s="206">
        <v>7.67</v>
      </c>
      <c r="W10" s="206">
        <v>19.62</v>
      </c>
      <c r="X10" s="206">
        <v>62.37</v>
      </c>
      <c r="Y10" s="206">
        <v>0</v>
      </c>
      <c r="Z10" s="206">
        <v>117.66</v>
      </c>
      <c r="AA10" s="206">
        <v>38.14</v>
      </c>
      <c r="AB10" s="206">
        <v>0</v>
      </c>
      <c r="AC10" s="206">
        <v>14.86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83.47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205.04</v>
      </c>
      <c r="L11" s="206">
        <v>0</v>
      </c>
      <c r="M11" s="206">
        <v>30.69</v>
      </c>
      <c r="N11" s="206">
        <v>49.94</v>
      </c>
      <c r="O11" s="206">
        <v>70.540000000000006</v>
      </c>
      <c r="P11" s="206">
        <v>23.89</v>
      </c>
      <c r="Q11" s="206">
        <v>0</v>
      </c>
      <c r="R11" s="206">
        <v>4</v>
      </c>
      <c r="S11" s="206">
        <v>4.9400000000000004</v>
      </c>
      <c r="T11" s="206">
        <v>0</v>
      </c>
      <c r="U11" s="206">
        <v>41.76</v>
      </c>
      <c r="V11" s="206">
        <v>0</v>
      </c>
      <c r="W11" s="206">
        <v>19.62</v>
      </c>
      <c r="X11" s="206">
        <v>62.37</v>
      </c>
      <c r="Y11" s="206">
        <v>0</v>
      </c>
      <c r="Z11" s="206">
        <v>117.66</v>
      </c>
      <c r="AA11" s="206">
        <v>38.14</v>
      </c>
      <c r="AB11" s="206">
        <v>0</v>
      </c>
      <c r="AC11" s="206">
        <v>14.86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83.47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205.04</v>
      </c>
      <c r="L12" s="206">
        <v>0</v>
      </c>
      <c r="M12" s="206">
        <v>30.69</v>
      </c>
      <c r="N12" s="206">
        <v>49.94</v>
      </c>
      <c r="O12" s="206">
        <v>70.540000000000006</v>
      </c>
      <c r="P12" s="206">
        <v>23.89</v>
      </c>
      <c r="Q12" s="206">
        <v>0</v>
      </c>
      <c r="R12" s="206">
        <v>4</v>
      </c>
      <c r="S12" s="206">
        <v>4.9400000000000004</v>
      </c>
      <c r="T12" s="206">
        <v>0</v>
      </c>
      <c r="U12" s="206">
        <v>41.76</v>
      </c>
      <c r="V12" s="206">
        <v>0</v>
      </c>
      <c r="W12" s="206">
        <v>19.62</v>
      </c>
      <c r="X12" s="206">
        <v>62.37</v>
      </c>
      <c r="Y12" s="206">
        <v>0</v>
      </c>
      <c r="Z12" s="206">
        <v>117.66</v>
      </c>
      <c r="AA12" s="206">
        <v>38.14</v>
      </c>
      <c r="AB12" s="206">
        <v>0</v>
      </c>
      <c r="AC12" s="206">
        <v>14.86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83.47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205.04</v>
      </c>
      <c r="L13" s="206">
        <v>0</v>
      </c>
      <c r="M13" s="206">
        <v>30.69</v>
      </c>
      <c r="N13" s="206">
        <v>49.94</v>
      </c>
      <c r="O13" s="206">
        <v>70.540000000000006</v>
      </c>
      <c r="P13" s="206">
        <v>23.89</v>
      </c>
      <c r="Q13" s="206">
        <v>0</v>
      </c>
      <c r="R13" s="206">
        <v>4</v>
      </c>
      <c r="S13" s="206">
        <v>4.9400000000000004</v>
      </c>
      <c r="T13" s="206">
        <v>0</v>
      </c>
      <c r="U13" s="206">
        <v>44.17</v>
      </c>
      <c r="V13" s="206">
        <v>0</v>
      </c>
      <c r="W13" s="206">
        <v>19.62</v>
      </c>
      <c r="X13" s="206">
        <v>62.37</v>
      </c>
      <c r="Y13" s="206">
        <v>0</v>
      </c>
      <c r="Z13" s="206">
        <v>117.66</v>
      </c>
      <c r="AA13" s="206">
        <v>38.14</v>
      </c>
      <c r="AB13" s="206">
        <v>0</v>
      </c>
      <c r="AC13" s="206">
        <v>14.86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84.02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205.04</v>
      </c>
      <c r="L14" s="206">
        <v>0</v>
      </c>
      <c r="M14" s="206">
        <v>30.69</v>
      </c>
      <c r="N14" s="206">
        <v>49.94</v>
      </c>
      <c r="O14" s="206">
        <v>70.540000000000006</v>
      </c>
      <c r="P14" s="206">
        <v>23.89</v>
      </c>
      <c r="Q14" s="206">
        <v>0</v>
      </c>
      <c r="R14" s="206">
        <v>4</v>
      </c>
      <c r="S14" s="206">
        <v>4.9400000000000004</v>
      </c>
      <c r="T14" s="206">
        <v>0</v>
      </c>
      <c r="U14" s="206">
        <v>45.78</v>
      </c>
      <c r="V14" s="206">
        <v>0</v>
      </c>
      <c r="W14" s="206">
        <v>19.62</v>
      </c>
      <c r="X14" s="206">
        <v>62.37</v>
      </c>
      <c r="Y14" s="206">
        <v>0</v>
      </c>
      <c r="Z14" s="206">
        <v>117.66</v>
      </c>
      <c r="AA14" s="206">
        <v>38.14</v>
      </c>
      <c r="AB14" s="206">
        <v>0</v>
      </c>
      <c r="AC14" s="206">
        <v>14.86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84.02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205.04</v>
      </c>
      <c r="L15" s="206">
        <v>0</v>
      </c>
      <c r="M15" s="206">
        <v>30.69</v>
      </c>
      <c r="N15" s="206">
        <v>49.94</v>
      </c>
      <c r="O15" s="206">
        <v>70.540000000000006</v>
      </c>
      <c r="P15" s="206">
        <v>23.89</v>
      </c>
      <c r="Q15" s="206">
        <v>0</v>
      </c>
      <c r="R15" s="206">
        <v>4</v>
      </c>
      <c r="S15" s="206">
        <v>4.9400000000000004</v>
      </c>
      <c r="T15" s="206">
        <v>0</v>
      </c>
      <c r="U15" s="206">
        <v>46.74</v>
      </c>
      <c r="V15" s="206">
        <v>0</v>
      </c>
      <c r="W15" s="206">
        <v>19.62</v>
      </c>
      <c r="X15" s="206">
        <v>62.37</v>
      </c>
      <c r="Y15" s="206">
        <v>0</v>
      </c>
      <c r="Z15" s="206">
        <v>117.66</v>
      </c>
      <c r="AA15" s="206">
        <v>38.14</v>
      </c>
      <c r="AB15" s="206">
        <v>0</v>
      </c>
      <c r="AC15" s="206">
        <v>14.86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84.02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205.04</v>
      </c>
      <c r="L16" s="206">
        <v>0</v>
      </c>
      <c r="M16" s="206">
        <v>30.69</v>
      </c>
      <c r="N16" s="206">
        <v>49.94</v>
      </c>
      <c r="O16" s="206">
        <v>70.540000000000006</v>
      </c>
      <c r="P16" s="206">
        <v>23.89</v>
      </c>
      <c r="Q16" s="206">
        <v>0</v>
      </c>
      <c r="R16" s="206">
        <v>4</v>
      </c>
      <c r="S16" s="206">
        <v>4.9400000000000004</v>
      </c>
      <c r="T16" s="206">
        <v>0</v>
      </c>
      <c r="U16" s="206">
        <v>47.54</v>
      </c>
      <c r="V16" s="206">
        <v>0</v>
      </c>
      <c r="W16" s="206">
        <v>19.62</v>
      </c>
      <c r="X16" s="206">
        <v>62.37</v>
      </c>
      <c r="Y16" s="206">
        <v>0</v>
      </c>
      <c r="Z16" s="206">
        <v>117.66</v>
      </c>
      <c r="AA16" s="206">
        <v>38.14</v>
      </c>
      <c r="AB16" s="206">
        <v>0</v>
      </c>
      <c r="AC16" s="206">
        <v>14.86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84.02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205.04</v>
      </c>
      <c r="L17" s="206">
        <v>0</v>
      </c>
      <c r="M17" s="206">
        <v>30.69</v>
      </c>
      <c r="N17" s="206">
        <v>49.94</v>
      </c>
      <c r="O17" s="206">
        <v>70.540000000000006</v>
      </c>
      <c r="P17" s="206">
        <v>23.89</v>
      </c>
      <c r="Q17" s="206">
        <v>0</v>
      </c>
      <c r="R17" s="206">
        <v>4</v>
      </c>
      <c r="S17" s="206">
        <v>4.9400000000000004</v>
      </c>
      <c r="T17" s="206">
        <v>0</v>
      </c>
      <c r="U17" s="206">
        <v>48.35</v>
      </c>
      <c r="V17" s="206">
        <v>0</v>
      </c>
      <c r="W17" s="206">
        <v>19.62</v>
      </c>
      <c r="X17" s="206">
        <v>62.37</v>
      </c>
      <c r="Y17" s="206">
        <v>0</v>
      </c>
      <c r="Z17" s="206">
        <v>117.66</v>
      </c>
      <c r="AA17" s="206">
        <v>38.14</v>
      </c>
      <c r="AB17" s="206">
        <v>0</v>
      </c>
      <c r="AC17" s="206">
        <v>14.86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84.02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205.04</v>
      </c>
      <c r="L18" s="206">
        <v>0</v>
      </c>
      <c r="M18" s="206">
        <v>30.69</v>
      </c>
      <c r="N18" s="206">
        <v>49.94</v>
      </c>
      <c r="O18" s="206">
        <v>70.540000000000006</v>
      </c>
      <c r="P18" s="206">
        <v>23.89</v>
      </c>
      <c r="Q18" s="206">
        <v>0</v>
      </c>
      <c r="R18" s="206">
        <v>4</v>
      </c>
      <c r="S18" s="206">
        <v>4.9400000000000004</v>
      </c>
      <c r="T18" s="206">
        <v>0</v>
      </c>
      <c r="U18" s="206">
        <v>49.15</v>
      </c>
      <c r="V18" s="206">
        <v>0</v>
      </c>
      <c r="W18" s="206">
        <v>19.62</v>
      </c>
      <c r="X18" s="206">
        <v>62.37</v>
      </c>
      <c r="Y18" s="206">
        <v>0</v>
      </c>
      <c r="Z18" s="206">
        <v>117.66</v>
      </c>
      <c r="AA18" s="206">
        <v>38.14</v>
      </c>
      <c r="AB18" s="206">
        <v>0</v>
      </c>
      <c r="AC18" s="206">
        <v>14.86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84.02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205.04</v>
      </c>
      <c r="L19" s="206">
        <v>0</v>
      </c>
      <c r="M19" s="206">
        <v>30.69</v>
      </c>
      <c r="N19" s="206">
        <v>49.94</v>
      </c>
      <c r="O19" s="206">
        <v>70.540000000000006</v>
      </c>
      <c r="P19" s="206">
        <v>23.89</v>
      </c>
      <c r="Q19" s="206">
        <v>0</v>
      </c>
      <c r="R19" s="206">
        <v>4</v>
      </c>
      <c r="S19" s="206">
        <v>4.9400000000000004</v>
      </c>
      <c r="T19" s="206">
        <v>0</v>
      </c>
      <c r="U19" s="206">
        <v>49.82</v>
      </c>
      <c r="V19" s="206">
        <v>0</v>
      </c>
      <c r="W19" s="206">
        <v>19.62</v>
      </c>
      <c r="X19" s="206">
        <v>62.37</v>
      </c>
      <c r="Y19" s="206">
        <v>0</v>
      </c>
      <c r="Z19" s="206">
        <v>117.66</v>
      </c>
      <c r="AA19" s="206">
        <v>38.14</v>
      </c>
      <c r="AB19" s="206">
        <v>0</v>
      </c>
      <c r="AC19" s="206">
        <v>14.86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84.02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205.04</v>
      </c>
      <c r="L20" s="206">
        <v>0</v>
      </c>
      <c r="M20" s="206">
        <v>30.69</v>
      </c>
      <c r="N20" s="206">
        <v>49.94</v>
      </c>
      <c r="O20" s="206">
        <v>70.540000000000006</v>
      </c>
      <c r="P20" s="206">
        <v>23.89</v>
      </c>
      <c r="Q20" s="206">
        <v>0</v>
      </c>
      <c r="R20" s="206">
        <v>4</v>
      </c>
      <c r="S20" s="206">
        <v>4.9400000000000004</v>
      </c>
      <c r="T20" s="206">
        <v>0</v>
      </c>
      <c r="U20" s="206">
        <v>49.82</v>
      </c>
      <c r="V20" s="206">
        <v>0</v>
      </c>
      <c r="W20" s="206">
        <v>19.62</v>
      </c>
      <c r="X20" s="206">
        <v>62.37</v>
      </c>
      <c r="Y20" s="206">
        <v>0</v>
      </c>
      <c r="Z20" s="206">
        <v>117.66</v>
      </c>
      <c r="AA20" s="206">
        <v>38.14</v>
      </c>
      <c r="AB20" s="206">
        <v>0</v>
      </c>
      <c r="AC20" s="206">
        <v>14.86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84.02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205.04</v>
      </c>
      <c r="L21" s="206">
        <v>0</v>
      </c>
      <c r="M21" s="206">
        <v>30.69</v>
      </c>
      <c r="N21" s="206">
        <v>49.94</v>
      </c>
      <c r="O21" s="206">
        <v>70.540000000000006</v>
      </c>
      <c r="P21" s="206">
        <v>23.89</v>
      </c>
      <c r="Q21" s="206">
        <v>0</v>
      </c>
      <c r="R21" s="206">
        <v>4</v>
      </c>
      <c r="S21" s="206">
        <v>4.9400000000000004</v>
      </c>
      <c r="T21" s="206">
        <v>0</v>
      </c>
      <c r="U21" s="206">
        <v>49.82</v>
      </c>
      <c r="V21" s="206">
        <v>0</v>
      </c>
      <c r="W21" s="206">
        <v>19.62</v>
      </c>
      <c r="X21" s="206">
        <v>61.53</v>
      </c>
      <c r="Y21" s="206">
        <v>0</v>
      </c>
      <c r="Z21" s="206">
        <v>117.66</v>
      </c>
      <c r="AA21" s="206">
        <v>38.14</v>
      </c>
      <c r="AB21" s="206">
        <v>0</v>
      </c>
      <c r="AC21" s="206">
        <v>14.86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84.02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205.04</v>
      </c>
      <c r="L22" s="206">
        <v>0</v>
      </c>
      <c r="M22" s="206">
        <v>30.69</v>
      </c>
      <c r="N22" s="206">
        <v>49.94</v>
      </c>
      <c r="O22" s="206">
        <v>70.540000000000006</v>
      </c>
      <c r="P22" s="206">
        <v>23.89</v>
      </c>
      <c r="Q22" s="206">
        <v>0</v>
      </c>
      <c r="R22" s="206">
        <v>4</v>
      </c>
      <c r="S22" s="206">
        <v>4.9400000000000004</v>
      </c>
      <c r="T22" s="206">
        <v>0</v>
      </c>
      <c r="U22" s="206">
        <v>49.82</v>
      </c>
      <c r="V22" s="206">
        <v>0</v>
      </c>
      <c r="W22" s="206">
        <v>19.62</v>
      </c>
      <c r="X22" s="206">
        <v>62.37</v>
      </c>
      <c r="Y22" s="206">
        <v>0</v>
      </c>
      <c r="Z22" s="206">
        <v>117.66</v>
      </c>
      <c r="AA22" s="206">
        <v>38.14</v>
      </c>
      <c r="AB22" s="206">
        <v>0</v>
      </c>
      <c r="AC22" s="206">
        <v>14.86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84.02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205.04</v>
      </c>
      <c r="L23" s="206">
        <v>0</v>
      </c>
      <c r="M23" s="206">
        <v>30.69</v>
      </c>
      <c r="N23" s="206">
        <v>49.94</v>
      </c>
      <c r="O23" s="206">
        <v>70.540000000000006</v>
      </c>
      <c r="P23" s="206">
        <v>23.89</v>
      </c>
      <c r="Q23" s="206">
        <v>0</v>
      </c>
      <c r="R23" s="206">
        <v>4</v>
      </c>
      <c r="S23" s="206">
        <v>4</v>
      </c>
      <c r="T23" s="206">
        <v>0</v>
      </c>
      <c r="U23" s="206">
        <v>49.82</v>
      </c>
      <c r="V23" s="206">
        <v>0</v>
      </c>
      <c r="W23" s="206">
        <v>19.62</v>
      </c>
      <c r="X23" s="206">
        <v>62.37</v>
      </c>
      <c r="Y23" s="206">
        <v>0</v>
      </c>
      <c r="Z23" s="206">
        <v>117.66</v>
      </c>
      <c r="AA23" s="206">
        <v>38.14</v>
      </c>
      <c r="AB23" s="206">
        <v>0</v>
      </c>
      <c r="AC23" s="206">
        <v>14.86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83.47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205.04</v>
      </c>
      <c r="L24" s="206">
        <v>0</v>
      </c>
      <c r="M24" s="206">
        <v>30.69</v>
      </c>
      <c r="N24" s="206">
        <v>49.94</v>
      </c>
      <c r="O24" s="206">
        <v>70.540000000000006</v>
      </c>
      <c r="P24" s="206">
        <v>23.89</v>
      </c>
      <c r="Q24" s="206">
        <v>0</v>
      </c>
      <c r="R24" s="206">
        <v>4</v>
      </c>
      <c r="S24" s="206">
        <v>4</v>
      </c>
      <c r="T24" s="206">
        <v>0</v>
      </c>
      <c r="U24" s="206">
        <v>49.82</v>
      </c>
      <c r="V24" s="206">
        <v>0</v>
      </c>
      <c r="W24" s="206">
        <v>19.62</v>
      </c>
      <c r="X24" s="206">
        <v>62.37</v>
      </c>
      <c r="Y24" s="206">
        <v>0</v>
      </c>
      <c r="Z24" s="206">
        <v>117.66</v>
      </c>
      <c r="AA24" s="206">
        <v>38.14</v>
      </c>
      <c r="AB24" s="206">
        <v>0</v>
      </c>
      <c r="AC24" s="206">
        <v>14.86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83.47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205.04</v>
      </c>
      <c r="L25" s="206">
        <v>0</v>
      </c>
      <c r="M25" s="206">
        <v>30.69</v>
      </c>
      <c r="N25" s="206">
        <v>49.94</v>
      </c>
      <c r="O25" s="206">
        <v>70.540000000000006</v>
      </c>
      <c r="P25" s="206">
        <v>23.89</v>
      </c>
      <c r="Q25" s="206">
        <v>0</v>
      </c>
      <c r="R25" s="206">
        <v>8.9600000000000009</v>
      </c>
      <c r="S25" s="206">
        <v>11.15</v>
      </c>
      <c r="T25" s="206">
        <v>0</v>
      </c>
      <c r="U25" s="206">
        <v>49.82</v>
      </c>
      <c r="V25" s="206">
        <v>7.67</v>
      </c>
      <c r="W25" s="206">
        <v>19.62</v>
      </c>
      <c r="X25" s="206">
        <v>62.37</v>
      </c>
      <c r="Y25" s="206">
        <v>0</v>
      </c>
      <c r="Z25" s="206">
        <v>117.66</v>
      </c>
      <c r="AA25" s="206">
        <v>38.14</v>
      </c>
      <c r="AB25" s="206">
        <v>0</v>
      </c>
      <c r="AC25" s="206">
        <v>14.86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83.47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205.04</v>
      </c>
      <c r="L26" s="206">
        <v>0</v>
      </c>
      <c r="M26" s="206">
        <v>30.69</v>
      </c>
      <c r="N26" s="206">
        <v>49.94</v>
      </c>
      <c r="O26" s="206">
        <v>70.540000000000006</v>
      </c>
      <c r="P26" s="206">
        <v>23.89</v>
      </c>
      <c r="Q26" s="206">
        <v>0</v>
      </c>
      <c r="R26" s="206">
        <v>8.9600000000000009</v>
      </c>
      <c r="S26" s="206">
        <v>11.15</v>
      </c>
      <c r="T26" s="206">
        <v>0</v>
      </c>
      <c r="U26" s="206">
        <v>49.82</v>
      </c>
      <c r="V26" s="206">
        <v>7.67</v>
      </c>
      <c r="W26" s="206">
        <v>19.62</v>
      </c>
      <c r="X26" s="206">
        <v>62.37</v>
      </c>
      <c r="Y26" s="206">
        <v>0</v>
      </c>
      <c r="Z26" s="206">
        <v>117.66</v>
      </c>
      <c r="AA26" s="206">
        <v>38.14</v>
      </c>
      <c r="AB26" s="206">
        <v>0</v>
      </c>
      <c r="AC26" s="206">
        <v>14.86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83.47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246.59</v>
      </c>
      <c r="L27" s="206">
        <v>0</v>
      </c>
      <c r="M27" s="206">
        <v>30.69</v>
      </c>
      <c r="N27" s="206">
        <v>49.94</v>
      </c>
      <c r="O27" s="206">
        <v>70.540000000000006</v>
      </c>
      <c r="P27" s="206">
        <v>23.89</v>
      </c>
      <c r="Q27" s="206">
        <v>0</v>
      </c>
      <c r="R27" s="206">
        <v>8.9600000000000009</v>
      </c>
      <c r="S27" s="206">
        <v>11.15</v>
      </c>
      <c r="T27" s="206">
        <v>0</v>
      </c>
      <c r="U27" s="206">
        <v>49.82</v>
      </c>
      <c r="V27" s="206">
        <v>5.39</v>
      </c>
      <c r="W27" s="206">
        <v>19.62</v>
      </c>
      <c r="X27" s="206">
        <v>62.37</v>
      </c>
      <c r="Y27" s="206">
        <v>0</v>
      </c>
      <c r="Z27" s="206">
        <v>117.66</v>
      </c>
      <c r="AA27" s="206">
        <v>38.14</v>
      </c>
      <c r="AB27" s="206">
        <v>0</v>
      </c>
      <c r="AC27" s="206">
        <v>14.86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77.47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246.59</v>
      </c>
      <c r="L28" s="206">
        <v>0</v>
      </c>
      <c r="M28" s="206">
        <v>30.69</v>
      </c>
      <c r="N28" s="206">
        <v>49.94</v>
      </c>
      <c r="O28" s="206">
        <v>70.540000000000006</v>
      </c>
      <c r="P28" s="206">
        <v>23.89</v>
      </c>
      <c r="Q28" s="206">
        <v>0</v>
      </c>
      <c r="R28" s="206">
        <v>8.9600000000000009</v>
      </c>
      <c r="S28" s="206">
        <v>11.15</v>
      </c>
      <c r="T28" s="206">
        <v>0</v>
      </c>
      <c r="U28" s="206">
        <v>49.82</v>
      </c>
      <c r="V28" s="206">
        <v>5.39</v>
      </c>
      <c r="W28" s="206">
        <v>19.62</v>
      </c>
      <c r="X28" s="206">
        <v>62.37</v>
      </c>
      <c r="Y28" s="206">
        <v>0</v>
      </c>
      <c r="Z28" s="206">
        <v>117.66</v>
      </c>
      <c r="AA28" s="206">
        <v>38.14</v>
      </c>
      <c r="AB28" s="206">
        <v>0</v>
      </c>
      <c r="AC28" s="206">
        <v>14.86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77.47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3.18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246.59</v>
      </c>
      <c r="L29" s="206">
        <v>0</v>
      </c>
      <c r="M29" s="206">
        <v>30.69</v>
      </c>
      <c r="N29" s="206">
        <v>49.94</v>
      </c>
      <c r="O29" s="206">
        <v>70.540000000000006</v>
      </c>
      <c r="P29" s="206">
        <v>23.89</v>
      </c>
      <c r="Q29" s="206">
        <v>0</v>
      </c>
      <c r="R29" s="206">
        <v>8.9600000000000009</v>
      </c>
      <c r="S29" s="206">
        <v>11.15</v>
      </c>
      <c r="T29" s="206">
        <v>0</v>
      </c>
      <c r="U29" s="206">
        <v>49.82</v>
      </c>
      <c r="V29" s="206">
        <v>6.21</v>
      </c>
      <c r="W29" s="206">
        <v>19.62</v>
      </c>
      <c r="X29" s="206">
        <v>62.37</v>
      </c>
      <c r="Y29" s="206">
        <v>0</v>
      </c>
      <c r="Z29" s="206">
        <v>117.66</v>
      </c>
      <c r="AA29" s="206">
        <v>38.14</v>
      </c>
      <c r="AB29" s="206">
        <v>0</v>
      </c>
      <c r="AC29" s="206">
        <v>14.86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75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12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246.59</v>
      </c>
      <c r="L30" s="206">
        <v>0</v>
      </c>
      <c r="M30" s="206">
        <v>30.69</v>
      </c>
      <c r="N30" s="206">
        <v>49.94</v>
      </c>
      <c r="O30" s="206">
        <v>70.540000000000006</v>
      </c>
      <c r="P30" s="206">
        <v>23.89</v>
      </c>
      <c r="Q30" s="206">
        <v>0</v>
      </c>
      <c r="R30" s="206">
        <v>8.9600000000000009</v>
      </c>
      <c r="S30" s="206">
        <v>11.15</v>
      </c>
      <c r="T30" s="206">
        <v>0</v>
      </c>
      <c r="U30" s="206">
        <v>49.82</v>
      </c>
      <c r="V30" s="206">
        <v>6.21</v>
      </c>
      <c r="W30" s="206">
        <v>19.62</v>
      </c>
      <c r="X30" s="206">
        <v>62.37</v>
      </c>
      <c r="Y30" s="206">
        <v>0</v>
      </c>
      <c r="Z30" s="206">
        <v>117.66</v>
      </c>
      <c r="AA30" s="206">
        <v>38.14</v>
      </c>
      <c r="AB30" s="206">
        <v>0</v>
      </c>
      <c r="AC30" s="206">
        <v>14.86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75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21.22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246.59</v>
      </c>
      <c r="L31" s="206">
        <v>0</v>
      </c>
      <c r="M31" s="206">
        <v>30.69</v>
      </c>
      <c r="N31" s="206">
        <v>49.94</v>
      </c>
      <c r="O31" s="206">
        <v>70.540000000000006</v>
      </c>
      <c r="P31" s="206">
        <v>23.89</v>
      </c>
      <c r="Q31" s="206">
        <v>0</v>
      </c>
      <c r="R31" s="206">
        <v>8.9600000000000009</v>
      </c>
      <c r="S31" s="206">
        <v>11.15</v>
      </c>
      <c r="T31" s="206">
        <v>0</v>
      </c>
      <c r="U31" s="206">
        <v>49.82</v>
      </c>
      <c r="V31" s="206">
        <v>5.25</v>
      </c>
      <c r="W31" s="206">
        <v>19.62</v>
      </c>
      <c r="X31" s="206">
        <v>62.37</v>
      </c>
      <c r="Y31" s="206">
        <v>0</v>
      </c>
      <c r="Z31" s="206">
        <v>117.66</v>
      </c>
      <c r="AA31" s="206">
        <v>38.14</v>
      </c>
      <c r="AB31" s="206">
        <v>0</v>
      </c>
      <c r="AC31" s="206">
        <v>14.86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75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35.450000000000003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246.59</v>
      </c>
      <c r="L32" s="206">
        <v>0</v>
      </c>
      <c r="M32" s="206">
        <v>30.69</v>
      </c>
      <c r="N32" s="206">
        <v>49.94</v>
      </c>
      <c r="O32" s="206">
        <v>70.540000000000006</v>
      </c>
      <c r="P32" s="206">
        <v>23.89</v>
      </c>
      <c r="Q32" s="206">
        <v>0</v>
      </c>
      <c r="R32" s="206">
        <v>8.9600000000000009</v>
      </c>
      <c r="S32" s="206">
        <v>11.15</v>
      </c>
      <c r="T32" s="206">
        <v>0</v>
      </c>
      <c r="U32" s="206">
        <v>49.82</v>
      </c>
      <c r="V32" s="206">
        <v>5.25</v>
      </c>
      <c r="W32" s="206">
        <v>19.62</v>
      </c>
      <c r="X32" s="206">
        <v>62.37</v>
      </c>
      <c r="Y32" s="206">
        <v>0</v>
      </c>
      <c r="Z32" s="206">
        <v>117.66</v>
      </c>
      <c r="AA32" s="206">
        <v>38.14</v>
      </c>
      <c r="AB32" s="206">
        <v>0</v>
      </c>
      <c r="AC32" s="206">
        <v>14.86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75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38.5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246.59</v>
      </c>
      <c r="L33" s="206">
        <v>0</v>
      </c>
      <c r="M33" s="206">
        <v>30.69</v>
      </c>
      <c r="N33" s="206">
        <v>49.94</v>
      </c>
      <c r="O33" s="206">
        <v>70.540000000000006</v>
      </c>
      <c r="P33" s="206">
        <v>23.19</v>
      </c>
      <c r="Q33" s="206">
        <v>0</v>
      </c>
      <c r="R33" s="206">
        <v>8.9600000000000009</v>
      </c>
      <c r="S33" s="206">
        <v>11.15</v>
      </c>
      <c r="T33" s="206">
        <v>0</v>
      </c>
      <c r="U33" s="206">
        <v>49.82</v>
      </c>
      <c r="V33" s="206">
        <v>5.25</v>
      </c>
      <c r="W33" s="206">
        <v>19.62</v>
      </c>
      <c r="X33" s="206">
        <v>62.37</v>
      </c>
      <c r="Y33" s="206">
        <v>0</v>
      </c>
      <c r="Z33" s="206">
        <v>117.66</v>
      </c>
      <c r="AA33" s="206">
        <v>38.14</v>
      </c>
      <c r="AB33" s="206">
        <v>0</v>
      </c>
      <c r="AC33" s="206">
        <v>14.86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99.62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38.5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246.59</v>
      </c>
      <c r="L34" s="206">
        <v>0</v>
      </c>
      <c r="M34" s="206">
        <v>30.69</v>
      </c>
      <c r="N34" s="206">
        <v>49.94</v>
      </c>
      <c r="O34" s="206">
        <v>70.540000000000006</v>
      </c>
      <c r="P34" s="206">
        <v>23.19</v>
      </c>
      <c r="Q34" s="206">
        <v>0</v>
      </c>
      <c r="R34" s="206">
        <v>8.9600000000000009</v>
      </c>
      <c r="S34" s="206">
        <v>11.15</v>
      </c>
      <c r="T34" s="206">
        <v>0</v>
      </c>
      <c r="U34" s="206">
        <v>49.82</v>
      </c>
      <c r="V34" s="206">
        <v>5.25</v>
      </c>
      <c r="W34" s="206">
        <v>19.62</v>
      </c>
      <c r="X34" s="206">
        <v>62.37</v>
      </c>
      <c r="Y34" s="206">
        <v>0</v>
      </c>
      <c r="Z34" s="206">
        <v>117.66</v>
      </c>
      <c r="AA34" s="206">
        <v>38.14</v>
      </c>
      <c r="AB34" s="206">
        <v>0</v>
      </c>
      <c r="AC34" s="206">
        <v>14.86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99.62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38.5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246.59</v>
      </c>
      <c r="L35" s="206">
        <v>0</v>
      </c>
      <c r="M35" s="206">
        <v>30.69</v>
      </c>
      <c r="N35" s="206">
        <v>49.94</v>
      </c>
      <c r="O35" s="206">
        <v>70.540000000000006</v>
      </c>
      <c r="P35" s="206">
        <v>23.19</v>
      </c>
      <c r="Q35" s="206">
        <v>0</v>
      </c>
      <c r="R35" s="206">
        <v>8.9600000000000009</v>
      </c>
      <c r="S35" s="206">
        <v>11.15</v>
      </c>
      <c r="T35" s="206">
        <v>0</v>
      </c>
      <c r="U35" s="206">
        <v>49.82</v>
      </c>
      <c r="V35" s="206">
        <v>5.39</v>
      </c>
      <c r="W35" s="206">
        <v>19.62</v>
      </c>
      <c r="X35" s="206">
        <v>62.37</v>
      </c>
      <c r="Y35" s="206">
        <v>0</v>
      </c>
      <c r="Z35" s="206">
        <v>117.66</v>
      </c>
      <c r="AA35" s="206">
        <v>38.14</v>
      </c>
      <c r="AB35" s="206">
        <v>0</v>
      </c>
      <c r="AC35" s="206">
        <v>14.86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99.62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43.5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246.59</v>
      </c>
      <c r="L36" s="206">
        <v>0</v>
      </c>
      <c r="M36" s="206">
        <v>30.69</v>
      </c>
      <c r="N36" s="206">
        <v>49.94</v>
      </c>
      <c r="O36" s="206">
        <v>70.540000000000006</v>
      </c>
      <c r="P36" s="206">
        <v>23.19</v>
      </c>
      <c r="Q36" s="206">
        <v>0</v>
      </c>
      <c r="R36" s="206">
        <v>8.9600000000000009</v>
      </c>
      <c r="S36" s="206">
        <v>11.15</v>
      </c>
      <c r="T36" s="206">
        <v>0</v>
      </c>
      <c r="U36" s="206">
        <v>49.82</v>
      </c>
      <c r="V36" s="206">
        <v>5.39</v>
      </c>
      <c r="W36" s="206">
        <v>19.62</v>
      </c>
      <c r="X36" s="206">
        <v>62.37</v>
      </c>
      <c r="Y36" s="206">
        <v>0</v>
      </c>
      <c r="Z36" s="206">
        <v>117.66</v>
      </c>
      <c r="AA36" s="206">
        <v>38.14</v>
      </c>
      <c r="AB36" s="206">
        <v>0</v>
      </c>
      <c r="AC36" s="206">
        <v>14.86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80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43.5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246.59</v>
      </c>
      <c r="L37" s="206">
        <v>0</v>
      </c>
      <c r="M37" s="206">
        <v>30.69</v>
      </c>
      <c r="N37" s="206">
        <v>49.94</v>
      </c>
      <c r="O37" s="206">
        <v>70.540000000000006</v>
      </c>
      <c r="P37" s="206">
        <v>23.19</v>
      </c>
      <c r="Q37" s="206">
        <v>0</v>
      </c>
      <c r="R37" s="206">
        <v>8.9600000000000009</v>
      </c>
      <c r="S37" s="206">
        <v>11.15</v>
      </c>
      <c r="T37" s="206">
        <v>0</v>
      </c>
      <c r="U37" s="206">
        <v>49.82</v>
      </c>
      <c r="V37" s="206">
        <v>5.39</v>
      </c>
      <c r="W37" s="206">
        <v>19.62</v>
      </c>
      <c r="X37" s="206">
        <v>62.37</v>
      </c>
      <c r="Y37" s="206">
        <v>0</v>
      </c>
      <c r="Z37" s="206">
        <v>117.66</v>
      </c>
      <c r="AA37" s="206">
        <v>38.14</v>
      </c>
      <c r="AB37" s="206">
        <v>0</v>
      </c>
      <c r="AC37" s="206">
        <v>14.86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77.47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43.5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246.59</v>
      </c>
      <c r="L38" s="206">
        <v>0</v>
      </c>
      <c r="M38" s="206">
        <v>30.69</v>
      </c>
      <c r="N38" s="206">
        <v>49.94</v>
      </c>
      <c r="O38" s="206">
        <v>70.540000000000006</v>
      </c>
      <c r="P38" s="206">
        <v>23.19</v>
      </c>
      <c r="Q38" s="206">
        <v>0</v>
      </c>
      <c r="R38" s="206">
        <v>8.9600000000000009</v>
      </c>
      <c r="S38" s="206">
        <v>11.15</v>
      </c>
      <c r="T38" s="206">
        <v>0</v>
      </c>
      <c r="U38" s="206">
        <v>49.82</v>
      </c>
      <c r="V38" s="206">
        <v>5.39</v>
      </c>
      <c r="W38" s="206">
        <v>19.62</v>
      </c>
      <c r="X38" s="206">
        <v>62.37</v>
      </c>
      <c r="Y38" s="206">
        <v>0</v>
      </c>
      <c r="Z38" s="206">
        <v>117.66</v>
      </c>
      <c r="AA38" s="206">
        <v>38.14</v>
      </c>
      <c r="AB38" s="206">
        <v>0</v>
      </c>
      <c r="AC38" s="206">
        <v>14.86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77.47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43.5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246.59</v>
      </c>
      <c r="L39" s="206">
        <v>0</v>
      </c>
      <c r="M39" s="206">
        <v>30.69</v>
      </c>
      <c r="N39" s="206">
        <v>49.94</v>
      </c>
      <c r="O39" s="206">
        <v>70.540000000000006</v>
      </c>
      <c r="P39" s="206">
        <v>23.19</v>
      </c>
      <c r="Q39" s="206">
        <v>0</v>
      </c>
      <c r="R39" s="206">
        <v>8.9600000000000009</v>
      </c>
      <c r="S39" s="206">
        <v>11.15</v>
      </c>
      <c r="T39" s="206">
        <v>0</v>
      </c>
      <c r="U39" s="206">
        <v>49.82</v>
      </c>
      <c r="V39" s="206">
        <v>5.31</v>
      </c>
      <c r="W39" s="206">
        <v>19.62</v>
      </c>
      <c r="X39" s="206">
        <v>62.37</v>
      </c>
      <c r="Y39" s="206">
        <v>0</v>
      </c>
      <c r="Z39" s="206">
        <v>117.66</v>
      </c>
      <c r="AA39" s="206">
        <v>38.14</v>
      </c>
      <c r="AB39" s="206">
        <v>0</v>
      </c>
      <c r="AC39" s="206">
        <v>14.86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77.47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43.5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246.59</v>
      </c>
      <c r="L40" s="206">
        <v>0</v>
      </c>
      <c r="M40" s="206">
        <v>30.69</v>
      </c>
      <c r="N40" s="206">
        <v>49.94</v>
      </c>
      <c r="O40" s="206">
        <v>70.540000000000006</v>
      </c>
      <c r="P40" s="206">
        <v>23.19</v>
      </c>
      <c r="Q40" s="206">
        <v>0</v>
      </c>
      <c r="R40" s="206">
        <v>8.9600000000000009</v>
      </c>
      <c r="S40" s="206">
        <v>11.15</v>
      </c>
      <c r="T40" s="206">
        <v>0</v>
      </c>
      <c r="U40" s="206">
        <v>49.82</v>
      </c>
      <c r="V40" s="206">
        <v>5.31</v>
      </c>
      <c r="W40" s="206">
        <v>19.62</v>
      </c>
      <c r="X40" s="206">
        <v>62.37</v>
      </c>
      <c r="Y40" s="206">
        <v>0</v>
      </c>
      <c r="Z40" s="206">
        <v>117.66</v>
      </c>
      <c r="AA40" s="206">
        <v>38.14</v>
      </c>
      <c r="AB40" s="206">
        <v>0</v>
      </c>
      <c r="AC40" s="206">
        <v>14.86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77.47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43.5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246.59</v>
      </c>
      <c r="L41" s="206">
        <v>0</v>
      </c>
      <c r="M41" s="206">
        <v>30.69</v>
      </c>
      <c r="N41" s="206">
        <v>49.94</v>
      </c>
      <c r="O41" s="206">
        <v>70.540000000000006</v>
      </c>
      <c r="P41" s="206">
        <v>23.19</v>
      </c>
      <c r="Q41" s="206">
        <v>0</v>
      </c>
      <c r="R41" s="206">
        <v>8.9600000000000009</v>
      </c>
      <c r="S41" s="206">
        <v>11.15</v>
      </c>
      <c r="T41" s="206">
        <v>0</v>
      </c>
      <c r="U41" s="206">
        <v>49.82</v>
      </c>
      <c r="V41" s="206">
        <v>5.41</v>
      </c>
      <c r="W41" s="206">
        <v>19.62</v>
      </c>
      <c r="X41" s="206">
        <v>62.37</v>
      </c>
      <c r="Y41" s="206">
        <v>0</v>
      </c>
      <c r="Z41" s="206">
        <v>117.66</v>
      </c>
      <c r="AA41" s="206">
        <v>38.14</v>
      </c>
      <c r="AB41" s="206">
        <v>0</v>
      </c>
      <c r="AC41" s="206">
        <v>14.86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99.62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43.5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246.59</v>
      </c>
      <c r="L42" s="206">
        <v>0</v>
      </c>
      <c r="M42" s="206">
        <v>30.69</v>
      </c>
      <c r="N42" s="206">
        <v>49.94</v>
      </c>
      <c r="O42" s="206">
        <v>70.540000000000006</v>
      </c>
      <c r="P42" s="206">
        <v>23.19</v>
      </c>
      <c r="Q42" s="206">
        <v>0</v>
      </c>
      <c r="R42" s="206">
        <v>8.9600000000000009</v>
      </c>
      <c r="S42" s="206">
        <v>11.15</v>
      </c>
      <c r="T42" s="206">
        <v>0</v>
      </c>
      <c r="U42" s="206">
        <v>49.82</v>
      </c>
      <c r="V42" s="206">
        <v>5.41</v>
      </c>
      <c r="W42" s="206">
        <v>19.62</v>
      </c>
      <c r="X42" s="206">
        <v>62.37</v>
      </c>
      <c r="Y42" s="206">
        <v>0</v>
      </c>
      <c r="Z42" s="206">
        <v>117.66</v>
      </c>
      <c r="AA42" s="206">
        <v>38.14</v>
      </c>
      <c r="AB42" s="206">
        <v>0</v>
      </c>
      <c r="AC42" s="206">
        <v>14.86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99.62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43.5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246.59</v>
      </c>
      <c r="L43" s="206">
        <v>0</v>
      </c>
      <c r="M43" s="206">
        <v>30.69</v>
      </c>
      <c r="N43" s="206">
        <v>49.94</v>
      </c>
      <c r="O43" s="206">
        <v>70.540000000000006</v>
      </c>
      <c r="P43" s="206">
        <v>23.19</v>
      </c>
      <c r="Q43" s="206">
        <v>0</v>
      </c>
      <c r="R43" s="206">
        <v>8.9600000000000009</v>
      </c>
      <c r="S43" s="206">
        <v>11.15</v>
      </c>
      <c r="T43" s="206">
        <v>0</v>
      </c>
      <c r="U43" s="206">
        <v>49.82</v>
      </c>
      <c r="V43" s="206">
        <v>5.65</v>
      </c>
      <c r="W43" s="206">
        <v>19.62</v>
      </c>
      <c r="X43" s="206">
        <v>62.37</v>
      </c>
      <c r="Y43" s="206">
        <v>0</v>
      </c>
      <c r="Z43" s="206">
        <v>117.66</v>
      </c>
      <c r="AA43" s="206">
        <v>38.14</v>
      </c>
      <c r="AB43" s="206">
        <v>0</v>
      </c>
      <c r="AC43" s="206">
        <v>14.86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77.47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43.5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246.59</v>
      </c>
      <c r="L44" s="206">
        <v>0</v>
      </c>
      <c r="M44" s="206">
        <v>30.69</v>
      </c>
      <c r="N44" s="206">
        <v>49.94</v>
      </c>
      <c r="O44" s="206">
        <v>70.540000000000006</v>
      </c>
      <c r="P44" s="206">
        <v>23.19</v>
      </c>
      <c r="Q44" s="206">
        <v>0</v>
      </c>
      <c r="R44" s="206">
        <v>8.9600000000000009</v>
      </c>
      <c r="S44" s="206">
        <v>11.15</v>
      </c>
      <c r="T44" s="206">
        <v>0</v>
      </c>
      <c r="U44" s="206">
        <v>49.82</v>
      </c>
      <c r="V44" s="206">
        <v>5.65</v>
      </c>
      <c r="W44" s="206">
        <v>19.62</v>
      </c>
      <c r="X44" s="206">
        <v>62.37</v>
      </c>
      <c r="Y44" s="206">
        <v>0</v>
      </c>
      <c r="Z44" s="206">
        <v>117.66</v>
      </c>
      <c r="AA44" s="206">
        <v>38.14</v>
      </c>
      <c r="AB44" s="206">
        <v>0</v>
      </c>
      <c r="AC44" s="206">
        <v>14.86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77.47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43.5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205.04</v>
      </c>
      <c r="L45" s="206">
        <v>0</v>
      </c>
      <c r="M45" s="206">
        <v>30.69</v>
      </c>
      <c r="N45" s="206">
        <v>49.94</v>
      </c>
      <c r="O45" s="206">
        <v>70.540000000000006</v>
      </c>
      <c r="P45" s="206">
        <v>23.19</v>
      </c>
      <c r="Q45" s="206">
        <v>0</v>
      </c>
      <c r="R45" s="206">
        <v>8.9600000000000009</v>
      </c>
      <c r="S45" s="206">
        <v>11.15</v>
      </c>
      <c r="T45" s="206">
        <v>0</v>
      </c>
      <c r="U45" s="206">
        <v>49.82</v>
      </c>
      <c r="V45" s="206">
        <v>5.65</v>
      </c>
      <c r="W45" s="206">
        <v>19.62</v>
      </c>
      <c r="X45" s="206">
        <v>62.37</v>
      </c>
      <c r="Y45" s="206">
        <v>0</v>
      </c>
      <c r="Z45" s="206">
        <v>117.66</v>
      </c>
      <c r="AA45" s="206">
        <v>38.14</v>
      </c>
      <c r="AB45" s="206">
        <v>0</v>
      </c>
      <c r="AC45" s="206">
        <v>14.21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77.47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43.5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205.04</v>
      </c>
      <c r="L46" s="206">
        <v>0</v>
      </c>
      <c r="M46" s="206">
        <v>30.69</v>
      </c>
      <c r="N46" s="206">
        <v>49.94</v>
      </c>
      <c r="O46" s="206">
        <v>70.540000000000006</v>
      </c>
      <c r="P46" s="206">
        <v>23.19</v>
      </c>
      <c r="Q46" s="206">
        <v>0</v>
      </c>
      <c r="R46" s="206">
        <v>8.9600000000000009</v>
      </c>
      <c r="S46" s="206">
        <v>11.15</v>
      </c>
      <c r="T46" s="206">
        <v>0</v>
      </c>
      <c r="U46" s="206">
        <v>49.82</v>
      </c>
      <c r="V46" s="206">
        <v>5.65</v>
      </c>
      <c r="W46" s="206">
        <v>19.62</v>
      </c>
      <c r="X46" s="206">
        <v>62.37</v>
      </c>
      <c r="Y46" s="206">
        <v>0</v>
      </c>
      <c r="Z46" s="206">
        <v>117.66</v>
      </c>
      <c r="AA46" s="206">
        <v>38.14</v>
      </c>
      <c r="AB46" s="206">
        <v>0</v>
      </c>
      <c r="AC46" s="206">
        <v>14.21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77.47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43.5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205.04</v>
      </c>
      <c r="L47" s="206">
        <v>0</v>
      </c>
      <c r="M47" s="206">
        <v>30.69</v>
      </c>
      <c r="N47" s="206">
        <v>49.94</v>
      </c>
      <c r="O47" s="206">
        <v>70.540000000000006</v>
      </c>
      <c r="P47" s="206">
        <v>23.19</v>
      </c>
      <c r="Q47" s="206">
        <v>0</v>
      </c>
      <c r="R47" s="206">
        <v>8.9600000000000009</v>
      </c>
      <c r="S47" s="206">
        <v>11.15</v>
      </c>
      <c r="T47" s="206">
        <v>0</v>
      </c>
      <c r="U47" s="206">
        <v>49.82</v>
      </c>
      <c r="V47" s="206">
        <v>7.67</v>
      </c>
      <c r="W47" s="206">
        <v>19.62</v>
      </c>
      <c r="X47" s="206">
        <v>62.37</v>
      </c>
      <c r="Y47" s="206">
        <v>0</v>
      </c>
      <c r="Z47" s="206">
        <v>117.66</v>
      </c>
      <c r="AA47" s="206">
        <v>38.14</v>
      </c>
      <c r="AB47" s="206">
        <v>0</v>
      </c>
      <c r="AC47" s="206">
        <v>14.21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77.47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43.5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205.04</v>
      </c>
      <c r="L48" s="206">
        <v>0</v>
      </c>
      <c r="M48" s="206">
        <v>30.69</v>
      </c>
      <c r="N48" s="206">
        <v>49.94</v>
      </c>
      <c r="O48" s="206">
        <v>70.540000000000006</v>
      </c>
      <c r="P48" s="206">
        <v>23.19</v>
      </c>
      <c r="Q48" s="206">
        <v>0</v>
      </c>
      <c r="R48" s="206">
        <v>8.9600000000000009</v>
      </c>
      <c r="S48" s="206">
        <v>11.15</v>
      </c>
      <c r="T48" s="206">
        <v>0</v>
      </c>
      <c r="U48" s="206">
        <v>49.82</v>
      </c>
      <c r="V48" s="206">
        <v>7.67</v>
      </c>
      <c r="W48" s="206">
        <v>19.62</v>
      </c>
      <c r="X48" s="206">
        <v>62.37</v>
      </c>
      <c r="Y48" s="206">
        <v>0</v>
      </c>
      <c r="Z48" s="206">
        <v>117.66</v>
      </c>
      <c r="AA48" s="206">
        <v>38.14</v>
      </c>
      <c r="AB48" s="206">
        <v>0</v>
      </c>
      <c r="AC48" s="206">
        <v>14.21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77.47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43.5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236.8</v>
      </c>
      <c r="L49" s="206">
        <v>0</v>
      </c>
      <c r="M49" s="206">
        <v>30.69</v>
      </c>
      <c r="N49" s="206">
        <v>49.94</v>
      </c>
      <c r="O49" s="206">
        <v>70.540000000000006</v>
      </c>
      <c r="P49" s="206">
        <v>23.19</v>
      </c>
      <c r="Q49" s="206">
        <v>0</v>
      </c>
      <c r="R49" s="206">
        <v>8.9600000000000009</v>
      </c>
      <c r="S49" s="206">
        <v>11.14</v>
      </c>
      <c r="T49" s="206">
        <v>0</v>
      </c>
      <c r="U49" s="206">
        <v>49.82</v>
      </c>
      <c r="V49" s="206">
        <v>7.9</v>
      </c>
      <c r="W49" s="206">
        <v>19.62</v>
      </c>
      <c r="X49" s="206">
        <v>62.37</v>
      </c>
      <c r="Y49" s="206">
        <v>0</v>
      </c>
      <c r="Z49" s="206">
        <v>117.66</v>
      </c>
      <c r="AA49" s="206">
        <v>38.14</v>
      </c>
      <c r="AB49" s="206">
        <v>0</v>
      </c>
      <c r="AC49" s="206">
        <v>14.21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77.47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43.5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225.25</v>
      </c>
      <c r="L50" s="206">
        <v>0</v>
      </c>
      <c r="M50" s="206">
        <v>30.69</v>
      </c>
      <c r="N50" s="206">
        <v>49.94</v>
      </c>
      <c r="O50" s="206">
        <v>70.540000000000006</v>
      </c>
      <c r="P50" s="206">
        <v>23.19</v>
      </c>
      <c r="Q50" s="206">
        <v>0</v>
      </c>
      <c r="R50" s="206">
        <v>8.9600000000000009</v>
      </c>
      <c r="S50" s="206">
        <v>11.14</v>
      </c>
      <c r="T50" s="206">
        <v>0</v>
      </c>
      <c r="U50" s="206">
        <v>49.82</v>
      </c>
      <c r="V50" s="206">
        <v>7.68</v>
      </c>
      <c r="W50" s="206">
        <v>19.62</v>
      </c>
      <c r="X50" s="206">
        <v>62.37</v>
      </c>
      <c r="Y50" s="206">
        <v>0</v>
      </c>
      <c r="Z50" s="206">
        <v>117.66</v>
      </c>
      <c r="AA50" s="206">
        <v>38.14</v>
      </c>
      <c r="AB50" s="206">
        <v>0</v>
      </c>
      <c r="AC50" s="206">
        <v>14.21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77.47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43.5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214.65</v>
      </c>
      <c r="L51" s="206">
        <v>0</v>
      </c>
      <c r="M51" s="206">
        <v>30.69</v>
      </c>
      <c r="N51" s="206">
        <v>49.94</v>
      </c>
      <c r="O51" s="206">
        <v>70.540000000000006</v>
      </c>
      <c r="P51" s="206">
        <v>23.19</v>
      </c>
      <c r="Q51" s="206">
        <v>0</v>
      </c>
      <c r="R51" s="206">
        <v>8.9600000000000009</v>
      </c>
      <c r="S51" s="206">
        <v>11.15</v>
      </c>
      <c r="T51" s="206">
        <v>0</v>
      </c>
      <c r="U51" s="206">
        <v>49.82</v>
      </c>
      <c r="V51" s="206">
        <v>7.68</v>
      </c>
      <c r="W51" s="206">
        <v>19.62</v>
      </c>
      <c r="X51" s="206">
        <v>62.37</v>
      </c>
      <c r="Y51" s="206">
        <v>0</v>
      </c>
      <c r="Z51" s="206">
        <v>117.66</v>
      </c>
      <c r="AA51" s="206">
        <v>38.14</v>
      </c>
      <c r="AB51" s="206">
        <v>0</v>
      </c>
      <c r="AC51" s="206">
        <v>14.21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77.47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43.5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217.54</v>
      </c>
      <c r="L52" s="206">
        <v>0</v>
      </c>
      <c r="M52" s="206">
        <v>30.69</v>
      </c>
      <c r="N52" s="206">
        <v>49.94</v>
      </c>
      <c r="O52" s="206">
        <v>70.540000000000006</v>
      </c>
      <c r="P52" s="206">
        <v>23.19</v>
      </c>
      <c r="Q52" s="206">
        <v>0</v>
      </c>
      <c r="R52" s="206">
        <v>8.9600000000000009</v>
      </c>
      <c r="S52" s="206">
        <v>11.15</v>
      </c>
      <c r="T52" s="206">
        <v>0</v>
      </c>
      <c r="U52" s="206">
        <v>49.82</v>
      </c>
      <c r="V52" s="206">
        <v>7.68</v>
      </c>
      <c r="W52" s="206">
        <v>19.62</v>
      </c>
      <c r="X52" s="206">
        <v>62.37</v>
      </c>
      <c r="Y52" s="206">
        <v>0</v>
      </c>
      <c r="Z52" s="206">
        <v>117.66</v>
      </c>
      <c r="AA52" s="206">
        <v>38.14</v>
      </c>
      <c r="AB52" s="206">
        <v>0</v>
      </c>
      <c r="AC52" s="206">
        <v>14.21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77.47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43.5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223.32</v>
      </c>
      <c r="L53" s="206">
        <v>0</v>
      </c>
      <c r="M53" s="206">
        <v>30.69</v>
      </c>
      <c r="N53" s="206">
        <v>49.94</v>
      </c>
      <c r="O53" s="206">
        <v>70.540000000000006</v>
      </c>
      <c r="P53" s="206">
        <v>23.19</v>
      </c>
      <c r="Q53" s="206">
        <v>0</v>
      </c>
      <c r="R53" s="206">
        <v>8.9600000000000009</v>
      </c>
      <c r="S53" s="206">
        <v>11.15</v>
      </c>
      <c r="T53" s="206">
        <v>0</v>
      </c>
      <c r="U53" s="206">
        <v>49.82</v>
      </c>
      <c r="V53" s="206">
        <v>7.68</v>
      </c>
      <c r="W53" s="206">
        <v>19.62</v>
      </c>
      <c r="X53" s="206">
        <v>62.37</v>
      </c>
      <c r="Y53" s="206">
        <v>0</v>
      </c>
      <c r="Z53" s="206">
        <v>117.66</v>
      </c>
      <c r="AA53" s="206">
        <v>38.14</v>
      </c>
      <c r="AB53" s="206">
        <v>0</v>
      </c>
      <c r="AC53" s="206">
        <v>14.21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77.47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43.5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221.39</v>
      </c>
      <c r="L54" s="206">
        <v>0</v>
      </c>
      <c r="M54" s="206">
        <v>30.69</v>
      </c>
      <c r="N54" s="206">
        <v>49.94</v>
      </c>
      <c r="O54" s="206">
        <v>70.540000000000006</v>
      </c>
      <c r="P54" s="206">
        <v>23.19</v>
      </c>
      <c r="Q54" s="206">
        <v>0</v>
      </c>
      <c r="R54" s="206">
        <v>8.9600000000000009</v>
      </c>
      <c r="S54" s="206">
        <v>11.15</v>
      </c>
      <c r="T54" s="206">
        <v>0</v>
      </c>
      <c r="U54" s="206">
        <v>49.82</v>
      </c>
      <c r="V54" s="206">
        <v>7.68</v>
      </c>
      <c r="W54" s="206">
        <v>19.62</v>
      </c>
      <c r="X54" s="206">
        <v>62.37</v>
      </c>
      <c r="Y54" s="206">
        <v>0</v>
      </c>
      <c r="Z54" s="206">
        <v>117.66</v>
      </c>
      <c r="AA54" s="206">
        <v>38.14</v>
      </c>
      <c r="AB54" s="206">
        <v>0</v>
      </c>
      <c r="AC54" s="206">
        <v>14.21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77.47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43.5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213.7</v>
      </c>
      <c r="L55" s="206">
        <v>0</v>
      </c>
      <c r="M55" s="206">
        <v>30.69</v>
      </c>
      <c r="N55" s="206">
        <v>49.94</v>
      </c>
      <c r="O55" s="206">
        <v>70.540000000000006</v>
      </c>
      <c r="P55" s="206">
        <v>23.19</v>
      </c>
      <c r="Q55" s="206">
        <v>0</v>
      </c>
      <c r="R55" s="206">
        <v>8.9600000000000009</v>
      </c>
      <c r="S55" s="206">
        <v>11.15</v>
      </c>
      <c r="T55" s="206">
        <v>0</v>
      </c>
      <c r="U55" s="206">
        <v>49.82</v>
      </c>
      <c r="V55" s="206">
        <v>7.68</v>
      </c>
      <c r="W55" s="206">
        <v>19.62</v>
      </c>
      <c r="X55" s="206">
        <v>62.37</v>
      </c>
      <c r="Y55" s="206">
        <v>0</v>
      </c>
      <c r="Z55" s="206">
        <v>117.66</v>
      </c>
      <c r="AA55" s="206">
        <v>38.14</v>
      </c>
      <c r="AB55" s="206">
        <v>0</v>
      </c>
      <c r="AC55" s="206">
        <v>14.21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83.47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43.5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214.66</v>
      </c>
      <c r="L56" s="206">
        <v>0</v>
      </c>
      <c r="M56" s="206">
        <v>30.69</v>
      </c>
      <c r="N56" s="206">
        <v>49.94</v>
      </c>
      <c r="O56" s="206">
        <v>70.540000000000006</v>
      </c>
      <c r="P56" s="206">
        <v>23.19</v>
      </c>
      <c r="Q56" s="206">
        <v>0</v>
      </c>
      <c r="R56" s="206">
        <v>8.9600000000000009</v>
      </c>
      <c r="S56" s="206">
        <v>11.15</v>
      </c>
      <c r="T56" s="206">
        <v>0</v>
      </c>
      <c r="U56" s="206">
        <v>49.82</v>
      </c>
      <c r="V56" s="206">
        <v>7.68</v>
      </c>
      <c r="W56" s="206">
        <v>19.62</v>
      </c>
      <c r="X56" s="206">
        <v>62.37</v>
      </c>
      <c r="Y56" s="206">
        <v>0</v>
      </c>
      <c r="Z56" s="206">
        <v>117.66</v>
      </c>
      <c r="AA56" s="206">
        <v>38.14</v>
      </c>
      <c r="AB56" s="206">
        <v>0</v>
      </c>
      <c r="AC56" s="206">
        <v>14.21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83.47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43.5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205.04</v>
      </c>
      <c r="L57" s="206">
        <v>0</v>
      </c>
      <c r="M57" s="206">
        <v>30.69</v>
      </c>
      <c r="N57" s="206">
        <v>49.94</v>
      </c>
      <c r="O57" s="206">
        <v>70.540000000000006</v>
      </c>
      <c r="P57" s="206">
        <v>23.19</v>
      </c>
      <c r="Q57" s="206">
        <v>0</v>
      </c>
      <c r="R57" s="206">
        <v>8.9600000000000009</v>
      </c>
      <c r="S57" s="206">
        <v>11.15</v>
      </c>
      <c r="T57" s="206">
        <v>0</v>
      </c>
      <c r="U57" s="206">
        <v>49.82</v>
      </c>
      <c r="V57" s="206">
        <v>7.68</v>
      </c>
      <c r="W57" s="206">
        <v>19.62</v>
      </c>
      <c r="X57" s="206">
        <v>62.37</v>
      </c>
      <c r="Y57" s="206">
        <v>0</v>
      </c>
      <c r="Z57" s="206">
        <v>117.66</v>
      </c>
      <c r="AA57" s="206">
        <v>38.14</v>
      </c>
      <c r="AB57" s="206">
        <v>0</v>
      </c>
      <c r="AC57" s="206">
        <v>14.21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83.47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43.5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205.03</v>
      </c>
      <c r="L58" s="206">
        <v>0</v>
      </c>
      <c r="M58" s="206">
        <v>30.69</v>
      </c>
      <c r="N58" s="206">
        <v>49.94</v>
      </c>
      <c r="O58" s="206">
        <v>70.540000000000006</v>
      </c>
      <c r="P58" s="206">
        <v>23.19</v>
      </c>
      <c r="Q58" s="206">
        <v>0</v>
      </c>
      <c r="R58" s="206">
        <v>8.9600000000000009</v>
      </c>
      <c r="S58" s="206">
        <v>11.15</v>
      </c>
      <c r="T58" s="206">
        <v>0</v>
      </c>
      <c r="U58" s="206">
        <v>49.82</v>
      </c>
      <c r="V58" s="206">
        <v>7.68</v>
      </c>
      <c r="W58" s="206">
        <v>19.62</v>
      </c>
      <c r="X58" s="206">
        <v>62.37</v>
      </c>
      <c r="Y58" s="206">
        <v>0</v>
      </c>
      <c r="Z58" s="206">
        <v>117.66</v>
      </c>
      <c r="AA58" s="206">
        <v>38.14</v>
      </c>
      <c r="AB58" s="206">
        <v>0</v>
      </c>
      <c r="AC58" s="206">
        <v>14.21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77.47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43.5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206.25</v>
      </c>
      <c r="L59" s="206">
        <v>0</v>
      </c>
      <c r="M59" s="206">
        <v>30.69</v>
      </c>
      <c r="N59" s="206">
        <v>49.94</v>
      </c>
      <c r="O59" s="206">
        <v>70.540000000000006</v>
      </c>
      <c r="P59" s="206">
        <v>23.19</v>
      </c>
      <c r="Q59" s="206">
        <v>0</v>
      </c>
      <c r="R59" s="206">
        <v>9.0500000000000007</v>
      </c>
      <c r="S59" s="206">
        <v>11.25</v>
      </c>
      <c r="T59" s="206">
        <v>0</v>
      </c>
      <c r="U59" s="206">
        <v>49.82</v>
      </c>
      <c r="V59" s="206">
        <v>7.68</v>
      </c>
      <c r="W59" s="206">
        <v>19.62</v>
      </c>
      <c r="X59" s="206">
        <v>62.37</v>
      </c>
      <c r="Y59" s="206">
        <v>0</v>
      </c>
      <c r="Z59" s="206">
        <v>117.66</v>
      </c>
      <c r="AA59" s="206">
        <v>38.14</v>
      </c>
      <c r="AB59" s="206">
        <v>0</v>
      </c>
      <c r="AC59" s="206">
        <v>14.21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77.47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43.5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206.25</v>
      </c>
      <c r="L60" s="206">
        <v>0</v>
      </c>
      <c r="M60" s="206">
        <v>30.69</v>
      </c>
      <c r="N60" s="206">
        <v>49.94</v>
      </c>
      <c r="O60" s="206">
        <v>70.540000000000006</v>
      </c>
      <c r="P60" s="206">
        <v>23.19</v>
      </c>
      <c r="Q60" s="206">
        <v>0</v>
      </c>
      <c r="R60" s="206">
        <v>9.0500000000000007</v>
      </c>
      <c r="S60" s="206">
        <v>11.25</v>
      </c>
      <c r="T60" s="206">
        <v>0</v>
      </c>
      <c r="U60" s="206">
        <v>49.82</v>
      </c>
      <c r="V60" s="206">
        <v>7.68</v>
      </c>
      <c r="W60" s="206">
        <v>19.62</v>
      </c>
      <c r="X60" s="206">
        <v>62.37</v>
      </c>
      <c r="Y60" s="206">
        <v>0</v>
      </c>
      <c r="Z60" s="206">
        <v>117.66</v>
      </c>
      <c r="AA60" s="206">
        <v>38.14</v>
      </c>
      <c r="AB60" s="206">
        <v>0</v>
      </c>
      <c r="AC60" s="206">
        <v>14.21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77.47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43.5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205.04</v>
      </c>
      <c r="L61" s="206">
        <v>0</v>
      </c>
      <c r="M61" s="206">
        <v>30.69</v>
      </c>
      <c r="N61" s="206">
        <v>49.94</v>
      </c>
      <c r="O61" s="206">
        <v>70.540000000000006</v>
      </c>
      <c r="P61" s="206">
        <v>23.19</v>
      </c>
      <c r="Q61" s="206">
        <v>0</v>
      </c>
      <c r="R61" s="206">
        <v>8.9600000000000009</v>
      </c>
      <c r="S61" s="206">
        <v>11.14</v>
      </c>
      <c r="T61" s="206">
        <v>0</v>
      </c>
      <c r="U61" s="206">
        <v>49.82</v>
      </c>
      <c r="V61" s="206">
        <v>7.68</v>
      </c>
      <c r="W61" s="206">
        <v>19.62</v>
      </c>
      <c r="X61" s="206">
        <v>62.37</v>
      </c>
      <c r="Y61" s="206">
        <v>0</v>
      </c>
      <c r="Z61" s="206">
        <v>117.66</v>
      </c>
      <c r="AA61" s="206">
        <v>38.14</v>
      </c>
      <c r="AB61" s="206">
        <v>0</v>
      </c>
      <c r="AC61" s="206">
        <v>14.21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77.47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43.5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205.04</v>
      </c>
      <c r="L62" s="206">
        <v>0</v>
      </c>
      <c r="M62" s="206">
        <v>30.69</v>
      </c>
      <c r="N62" s="206">
        <v>49.94</v>
      </c>
      <c r="O62" s="206">
        <v>70.540000000000006</v>
      </c>
      <c r="P62" s="206">
        <v>23.19</v>
      </c>
      <c r="Q62" s="206">
        <v>0</v>
      </c>
      <c r="R62" s="206">
        <v>8.9600000000000009</v>
      </c>
      <c r="S62" s="206">
        <v>11.14</v>
      </c>
      <c r="T62" s="206">
        <v>0</v>
      </c>
      <c r="U62" s="206">
        <v>49.82</v>
      </c>
      <c r="V62" s="206">
        <v>7.68</v>
      </c>
      <c r="W62" s="206">
        <v>19.62</v>
      </c>
      <c r="X62" s="206">
        <v>62.37</v>
      </c>
      <c r="Y62" s="206">
        <v>0</v>
      </c>
      <c r="Z62" s="206">
        <v>117.66</v>
      </c>
      <c r="AA62" s="206">
        <v>38.14</v>
      </c>
      <c r="AB62" s="206">
        <v>0</v>
      </c>
      <c r="AC62" s="206">
        <v>14.21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77.47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43.5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205.03</v>
      </c>
      <c r="L63" s="206">
        <v>0</v>
      </c>
      <c r="M63" s="206">
        <v>30.69</v>
      </c>
      <c r="N63" s="206">
        <v>49.94</v>
      </c>
      <c r="O63" s="206">
        <v>70.540000000000006</v>
      </c>
      <c r="P63" s="206">
        <v>23.19</v>
      </c>
      <c r="Q63" s="206">
        <v>0</v>
      </c>
      <c r="R63" s="206">
        <v>8.9600000000000009</v>
      </c>
      <c r="S63" s="206">
        <v>11.14</v>
      </c>
      <c r="T63" s="206">
        <v>0</v>
      </c>
      <c r="U63" s="206">
        <v>49.82</v>
      </c>
      <c r="V63" s="206">
        <v>7.68</v>
      </c>
      <c r="W63" s="206">
        <v>19.62</v>
      </c>
      <c r="X63" s="206">
        <v>62.37</v>
      </c>
      <c r="Y63" s="206">
        <v>0</v>
      </c>
      <c r="Z63" s="206">
        <v>117.66</v>
      </c>
      <c r="AA63" s="206">
        <v>38.14</v>
      </c>
      <c r="AB63" s="206">
        <v>0</v>
      </c>
      <c r="AC63" s="206">
        <v>15.16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77.47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43.5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205.03</v>
      </c>
      <c r="L64" s="206">
        <v>0</v>
      </c>
      <c r="M64" s="206">
        <v>30.69</v>
      </c>
      <c r="N64" s="206">
        <v>49.94</v>
      </c>
      <c r="O64" s="206">
        <v>70.540000000000006</v>
      </c>
      <c r="P64" s="206">
        <v>23.19</v>
      </c>
      <c r="Q64" s="206">
        <v>0</v>
      </c>
      <c r="R64" s="206">
        <v>8.9600000000000009</v>
      </c>
      <c r="S64" s="206">
        <v>11.14</v>
      </c>
      <c r="T64" s="206">
        <v>0</v>
      </c>
      <c r="U64" s="206">
        <v>49.82</v>
      </c>
      <c r="V64" s="206">
        <v>7.68</v>
      </c>
      <c r="W64" s="206">
        <v>19.62</v>
      </c>
      <c r="X64" s="206">
        <v>62.37</v>
      </c>
      <c r="Y64" s="206">
        <v>0</v>
      </c>
      <c r="Z64" s="206">
        <v>117.66</v>
      </c>
      <c r="AA64" s="206">
        <v>38.14</v>
      </c>
      <c r="AB64" s="206">
        <v>0</v>
      </c>
      <c r="AC64" s="206">
        <v>15.16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77.47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43.5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205.03</v>
      </c>
      <c r="L65" s="206">
        <v>0</v>
      </c>
      <c r="M65" s="206">
        <v>30.69</v>
      </c>
      <c r="N65" s="206">
        <v>49.94</v>
      </c>
      <c r="O65" s="206">
        <v>70.540000000000006</v>
      </c>
      <c r="P65" s="206">
        <v>23.26</v>
      </c>
      <c r="Q65" s="206">
        <v>0</v>
      </c>
      <c r="R65" s="206">
        <v>8.9600000000000009</v>
      </c>
      <c r="S65" s="206">
        <v>11.15</v>
      </c>
      <c r="T65" s="206">
        <v>0</v>
      </c>
      <c r="U65" s="206">
        <v>49.82</v>
      </c>
      <c r="V65" s="206">
        <v>6.62</v>
      </c>
      <c r="W65" s="206">
        <v>19.62</v>
      </c>
      <c r="X65" s="206">
        <v>62.37</v>
      </c>
      <c r="Y65" s="206">
        <v>0</v>
      </c>
      <c r="Z65" s="206">
        <v>117.66</v>
      </c>
      <c r="AA65" s="206">
        <v>38.14</v>
      </c>
      <c r="AB65" s="206">
        <v>0</v>
      </c>
      <c r="AC65" s="206">
        <v>15.16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77.47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43.5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207.92</v>
      </c>
      <c r="L66" s="206">
        <v>0</v>
      </c>
      <c r="M66" s="206">
        <v>30.69</v>
      </c>
      <c r="N66" s="206">
        <v>49.94</v>
      </c>
      <c r="O66" s="206">
        <v>70.540000000000006</v>
      </c>
      <c r="P66" s="206">
        <v>23.26</v>
      </c>
      <c r="Q66" s="206">
        <v>0</v>
      </c>
      <c r="R66" s="206">
        <v>8.9600000000000009</v>
      </c>
      <c r="S66" s="206">
        <v>11.15</v>
      </c>
      <c r="T66" s="206">
        <v>0</v>
      </c>
      <c r="U66" s="206">
        <v>49.82</v>
      </c>
      <c r="V66" s="206">
        <v>6.62</v>
      </c>
      <c r="W66" s="206">
        <v>19.62</v>
      </c>
      <c r="X66" s="206">
        <v>62.37</v>
      </c>
      <c r="Y66" s="206">
        <v>0</v>
      </c>
      <c r="Z66" s="206">
        <v>117.66</v>
      </c>
      <c r="AA66" s="206">
        <v>38.14</v>
      </c>
      <c r="AB66" s="206">
        <v>0</v>
      </c>
      <c r="AC66" s="206">
        <v>6.2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77.47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43.5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246.59</v>
      </c>
      <c r="L67" s="206">
        <v>0</v>
      </c>
      <c r="M67" s="206">
        <v>30.69</v>
      </c>
      <c r="N67" s="206">
        <v>49.94</v>
      </c>
      <c r="O67" s="206">
        <v>70.540000000000006</v>
      </c>
      <c r="P67" s="206">
        <v>23.26</v>
      </c>
      <c r="Q67" s="206">
        <v>0</v>
      </c>
      <c r="R67" s="206">
        <v>8.9600000000000009</v>
      </c>
      <c r="S67" s="206">
        <v>11.15</v>
      </c>
      <c r="T67" s="206">
        <v>0</v>
      </c>
      <c r="U67" s="206">
        <v>49.82</v>
      </c>
      <c r="V67" s="206">
        <v>4.93</v>
      </c>
      <c r="W67" s="206">
        <v>19.62</v>
      </c>
      <c r="X67" s="206">
        <v>62.37</v>
      </c>
      <c r="Y67" s="206">
        <v>0</v>
      </c>
      <c r="Z67" s="206">
        <v>117.66</v>
      </c>
      <c r="AA67" s="206">
        <v>38.14</v>
      </c>
      <c r="AB67" s="206">
        <v>0</v>
      </c>
      <c r="AC67" s="206">
        <v>14.21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77.47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43.5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246.59</v>
      </c>
      <c r="L68" s="206">
        <v>0</v>
      </c>
      <c r="M68" s="206">
        <v>30.69</v>
      </c>
      <c r="N68" s="206">
        <v>49.94</v>
      </c>
      <c r="O68" s="206">
        <v>70.540000000000006</v>
      </c>
      <c r="P68" s="206">
        <v>23.26</v>
      </c>
      <c r="Q68" s="206">
        <v>0</v>
      </c>
      <c r="R68" s="206">
        <v>8.9600000000000009</v>
      </c>
      <c r="S68" s="206">
        <v>11.15</v>
      </c>
      <c r="T68" s="206">
        <v>0</v>
      </c>
      <c r="U68" s="206">
        <v>49.82</v>
      </c>
      <c r="V68" s="206">
        <v>4.93</v>
      </c>
      <c r="W68" s="206">
        <v>19.62</v>
      </c>
      <c r="X68" s="206">
        <v>62.37</v>
      </c>
      <c r="Y68" s="206">
        <v>0</v>
      </c>
      <c r="Z68" s="206">
        <v>117.66</v>
      </c>
      <c r="AA68" s="206">
        <v>38.14</v>
      </c>
      <c r="AB68" s="206">
        <v>0</v>
      </c>
      <c r="AC68" s="206">
        <v>14.21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99.62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35.770000000000003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246.59</v>
      </c>
      <c r="L69" s="206">
        <v>0</v>
      </c>
      <c r="M69" s="206">
        <v>30.69</v>
      </c>
      <c r="N69" s="206">
        <v>49.94</v>
      </c>
      <c r="O69" s="206">
        <v>70.540000000000006</v>
      </c>
      <c r="P69" s="206">
        <v>23.26</v>
      </c>
      <c r="Q69" s="206">
        <v>0</v>
      </c>
      <c r="R69" s="206">
        <v>8.9600000000000009</v>
      </c>
      <c r="S69" s="206">
        <v>11.15</v>
      </c>
      <c r="T69" s="206">
        <v>0</v>
      </c>
      <c r="U69" s="206">
        <v>49.82</v>
      </c>
      <c r="V69" s="206">
        <v>4.93</v>
      </c>
      <c r="W69" s="206">
        <v>19.62</v>
      </c>
      <c r="X69" s="206">
        <v>62.37</v>
      </c>
      <c r="Y69" s="206">
        <v>0</v>
      </c>
      <c r="Z69" s="206">
        <v>117.66</v>
      </c>
      <c r="AA69" s="206">
        <v>38.14</v>
      </c>
      <c r="AB69" s="206">
        <v>0</v>
      </c>
      <c r="AC69" s="206">
        <v>14.21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99.62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28.36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246.59</v>
      </c>
      <c r="L70" s="206">
        <v>0</v>
      </c>
      <c r="M70" s="206">
        <v>30.69</v>
      </c>
      <c r="N70" s="206">
        <v>49.94</v>
      </c>
      <c r="O70" s="206">
        <v>70.540000000000006</v>
      </c>
      <c r="P70" s="206">
        <v>23.26</v>
      </c>
      <c r="Q70" s="206">
        <v>0</v>
      </c>
      <c r="R70" s="206">
        <v>8.9600000000000009</v>
      </c>
      <c r="S70" s="206">
        <v>11.15</v>
      </c>
      <c r="T70" s="206">
        <v>0</v>
      </c>
      <c r="U70" s="206">
        <v>49.82</v>
      </c>
      <c r="V70" s="206">
        <v>4.93</v>
      </c>
      <c r="W70" s="206">
        <v>19.62</v>
      </c>
      <c r="X70" s="206">
        <v>62.37</v>
      </c>
      <c r="Y70" s="206">
        <v>0</v>
      </c>
      <c r="Z70" s="206">
        <v>117.66</v>
      </c>
      <c r="AA70" s="206">
        <v>38.14</v>
      </c>
      <c r="AB70" s="206">
        <v>0</v>
      </c>
      <c r="AC70" s="206">
        <v>14.21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99.62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14.42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246.59</v>
      </c>
      <c r="L71" s="206">
        <v>0</v>
      </c>
      <c r="M71" s="206">
        <v>30.69</v>
      </c>
      <c r="N71" s="206">
        <v>49.94</v>
      </c>
      <c r="O71" s="206">
        <v>70.540000000000006</v>
      </c>
      <c r="P71" s="206">
        <v>23.26</v>
      </c>
      <c r="Q71" s="206">
        <v>0</v>
      </c>
      <c r="R71" s="206">
        <v>8.9600000000000009</v>
      </c>
      <c r="S71" s="206">
        <v>11.15</v>
      </c>
      <c r="T71" s="206">
        <v>0</v>
      </c>
      <c r="U71" s="206">
        <v>49.82</v>
      </c>
      <c r="V71" s="206">
        <v>4.93</v>
      </c>
      <c r="W71" s="206">
        <v>19.62</v>
      </c>
      <c r="X71" s="206">
        <v>62.37</v>
      </c>
      <c r="Y71" s="206">
        <v>0</v>
      </c>
      <c r="Z71" s="206">
        <v>117.66</v>
      </c>
      <c r="AA71" s="206">
        <v>38.14</v>
      </c>
      <c r="AB71" s="206">
        <v>0</v>
      </c>
      <c r="AC71" s="206">
        <v>14.21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99.62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4.9800000000000004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246.59</v>
      </c>
      <c r="L72" s="206">
        <v>0</v>
      </c>
      <c r="M72" s="206">
        <v>30.69</v>
      </c>
      <c r="N72" s="206">
        <v>49.94</v>
      </c>
      <c r="O72" s="206">
        <v>70.540000000000006</v>
      </c>
      <c r="P72" s="206">
        <v>23.26</v>
      </c>
      <c r="Q72" s="206">
        <v>0</v>
      </c>
      <c r="R72" s="206">
        <v>8.9600000000000009</v>
      </c>
      <c r="S72" s="206">
        <v>11.15</v>
      </c>
      <c r="T72" s="206">
        <v>0</v>
      </c>
      <c r="U72" s="206">
        <v>49.82</v>
      </c>
      <c r="V72" s="206">
        <v>4.93</v>
      </c>
      <c r="W72" s="206">
        <v>19.62</v>
      </c>
      <c r="X72" s="206">
        <v>62.37</v>
      </c>
      <c r="Y72" s="206">
        <v>0</v>
      </c>
      <c r="Z72" s="206">
        <v>117.66</v>
      </c>
      <c r="AA72" s="206">
        <v>38.14</v>
      </c>
      <c r="AB72" s="206">
        <v>0</v>
      </c>
      <c r="AC72" s="206">
        <v>14.21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99.62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0.49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246.59</v>
      </c>
      <c r="L73" s="206">
        <v>0</v>
      </c>
      <c r="M73" s="206">
        <v>30.69</v>
      </c>
      <c r="N73" s="206">
        <v>49.94</v>
      </c>
      <c r="O73" s="206">
        <v>70.540000000000006</v>
      </c>
      <c r="P73" s="206">
        <v>23.89</v>
      </c>
      <c r="Q73" s="206">
        <v>0</v>
      </c>
      <c r="R73" s="206">
        <v>8.9600000000000009</v>
      </c>
      <c r="S73" s="206">
        <v>11.15</v>
      </c>
      <c r="T73" s="206">
        <v>0</v>
      </c>
      <c r="U73" s="206">
        <v>49.82</v>
      </c>
      <c r="V73" s="206">
        <v>4.93</v>
      </c>
      <c r="W73" s="206">
        <v>19.62</v>
      </c>
      <c r="X73" s="206">
        <v>62.37</v>
      </c>
      <c r="Y73" s="206">
        <v>0</v>
      </c>
      <c r="Z73" s="206">
        <v>117.66</v>
      </c>
      <c r="AA73" s="206">
        <v>38.14</v>
      </c>
      <c r="AB73" s="206">
        <v>0</v>
      </c>
      <c r="AC73" s="206">
        <v>14.86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99.62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0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246.59</v>
      </c>
      <c r="L74" s="206">
        <v>0</v>
      </c>
      <c r="M74" s="206">
        <v>30.69</v>
      </c>
      <c r="N74" s="206">
        <v>49.94</v>
      </c>
      <c r="O74" s="206">
        <v>70.540000000000006</v>
      </c>
      <c r="P74" s="206">
        <v>23.89</v>
      </c>
      <c r="Q74" s="206">
        <v>0</v>
      </c>
      <c r="R74" s="206">
        <v>8.9600000000000009</v>
      </c>
      <c r="S74" s="206">
        <v>11.15</v>
      </c>
      <c r="T74" s="206">
        <v>0</v>
      </c>
      <c r="U74" s="206">
        <v>49.82</v>
      </c>
      <c r="V74" s="206">
        <v>4.93</v>
      </c>
      <c r="W74" s="206">
        <v>19.62</v>
      </c>
      <c r="X74" s="206">
        <v>62.37</v>
      </c>
      <c r="Y74" s="206">
        <v>0</v>
      </c>
      <c r="Z74" s="206">
        <v>117.66</v>
      </c>
      <c r="AA74" s="206">
        <v>38.14</v>
      </c>
      <c r="AB74" s="206">
        <v>0</v>
      </c>
      <c r="AC74" s="206">
        <v>14.86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99.62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246.59</v>
      </c>
      <c r="L75" s="206">
        <v>0</v>
      </c>
      <c r="M75" s="206">
        <v>30.69</v>
      </c>
      <c r="N75" s="206">
        <v>49.94</v>
      </c>
      <c r="O75" s="206">
        <v>70.540000000000006</v>
      </c>
      <c r="P75" s="206">
        <v>23.89</v>
      </c>
      <c r="Q75" s="206">
        <v>0</v>
      </c>
      <c r="R75" s="206">
        <v>8.9600000000000009</v>
      </c>
      <c r="S75" s="206">
        <v>11.15</v>
      </c>
      <c r="T75" s="206">
        <v>0</v>
      </c>
      <c r="U75" s="206">
        <v>49.82</v>
      </c>
      <c r="V75" s="206">
        <v>4.93</v>
      </c>
      <c r="W75" s="206">
        <v>19.62</v>
      </c>
      <c r="X75" s="206">
        <v>62.37</v>
      </c>
      <c r="Y75" s="206">
        <v>0</v>
      </c>
      <c r="Z75" s="206">
        <v>117.66</v>
      </c>
      <c r="AA75" s="206">
        <v>38.14</v>
      </c>
      <c r="AB75" s="206">
        <v>0</v>
      </c>
      <c r="AC75" s="206">
        <v>14.86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99.62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246.59</v>
      </c>
      <c r="L76" s="206">
        <v>0</v>
      </c>
      <c r="M76" s="206">
        <v>30.69</v>
      </c>
      <c r="N76" s="206">
        <v>49.94</v>
      </c>
      <c r="O76" s="206">
        <v>70.540000000000006</v>
      </c>
      <c r="P76" s="206">
        <v>23.89</v>
      </c>
      <c r="Q76" s="206">
        <v>0</v>
      </c>
      <c r="R76" s="206">
        <v>8.9600000000000009</v>
      </c>
      <c r="S76" s="206">
        <v>11.15</v>
      </c>
      <c r="T76" s="206">
        <v>0</v>
      </c>
      <c r="U76" s="206">
        <v>49.82</v>
      </c>
      <c r="V76" s="206">
        <v>4.93</v>
      </c>
      <c r="W76" s="206">
        <v>19.62</v>
      </c>
      <c r="X76" s="206">
        <v>62.37</v>
      </c>
      <c r="Y76" s="206">
        <v>0</v>
      </c>
      <c r="Z76" s="206">
        <v>117.66</v>
      </c>
      <c r="AA76" s="206">
        <v>38.14</v>
      </c>
      <c r="AB76" s="206">
        <v>0</v>
      </c>
      <c r="AC76" s="206">
        <v>14.86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99.62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246.59</v>
      </c>
      <c r="L77" s="206">
        <v>0</v>
      </c>
      <c r="M77" s="206">
        <v>30.69</v>
      </c>
      <c r="N77" s="206">
        <v>49.94</v>
      </c>
      <c r="O77" s="206">
        <v>70.540000000000006</v>
      </c>
      <c r="P77" s="206">
        <v>23.89</v>
      </c>
      <c r="Q77" s="206">
        <v>0</v>
      </c>
      <c r="R77" s="206">
        <v>8.9600000000000009</v>
      </c>
      <c r="S77" s="206">
        <v>11.15</v>
      </c>
      <c r="T77" s="206">
        <v>0</v>
      </c>
      <c r="U77" s="206">
        <v>49.82</v>
      </c>
      <c r="V77" s="206">
        <v>4.93</v>
      </c>
      <c r="W77" s="206">
        <v>19.62</v>
      </c>
      <c r="X77" s="206">
        <v>62.37</v>
      </c>
      <c r="Y77" s="206">
        <v>0</v>
      </c>
      <c r="Z77" s="206">
        <v>117.66</v>
      </c>
      <c r="AA77" s="206">
        <v>38.14</v>
      </c>
      <c r="AB77" s="206">
        <v>0</v>
      </c>
      <c r="AC77" s="206">
        <v>14.86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99.62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246.59</v>
      </c>
      <c r="L78" s="206">
        <v>0</v>
      </c>
      <c r="M78" s="206">
        <v>30.69</v>
      </c>
      <c r="N78" s="206">
        <v>49.94</v>
      </c>
      <c r="O78" s="206">
        <v>70.540000000000006</v>
      </c>
      <c r="P78" s="206">
        <v>23.89</v>
      </c>
      <c r="Q78" s="206">
        <v>0</v>
      </c>
      <c r="R78" s="206">
        <v>8.9600000000000009</v>
      </c>
      <c r="S78" s="206">
        <v>11.15</v>
      </c>
      <c r="T78" s="206">
        <v>0</v>
      </c>
      <c r="U78" s="206">
        <v>49.82</v>
      </c>
      <c r="V78" s="206">
        <v>4.93</v>
      </c>
      <c r="W78" s="206">
        <v>19.62</v>
      </c>
      <c r="X78" s="206">
        <v>62.37</v>
      </c>
      <c r="Y78" s="206">
        <v>0</v>
      </c>
      <c r="Z78" s="206">
        <v>117.66</v>
      </c>
      <c r="AA78" s="206">
        <v>38.14</v>
      </c>
      <c r="AB78" s="206">
        <v>0</v>
      </c>
      <c r="AC78" s="206">
        <v>14.86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99.62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246.59</v>
      </c>
      <c r="L79" s="206">
        <v>0</v>
      </c>
      <c r="M79" s="206">
        <v>30.69</v>
      </c>
      <c r="N79" s="206">
        <v>49.94</v>
      </c>
      <c r="O79" s="206">
        <v>70.540000000000006</v>
      </c>
      <c r="P79" s="206">
        <v>23.89</v>
      </c>
      <c r="Q79" s="206">
        <v>0</v>
      </c>
      <c r="R79" s="206">
        <v>8.9600000000000009</v>
      </c>
      <c r="S79" s="206">
        <v>11.15</v>
      </c>
      <c r="T79" s="206">
        <v>0</v>
      </c>
      <c r="U79" s="206">
        <v>49.82</v>
      </c>
      <c r="V79" s="206">
        <v>4.93</v>
      </c>
      <c r="W79" s="206">
        <v>19.62</v>
      </c>
      <c r="X79" s="206">
        <v>62.37</v>
      </c>
      <c r="Y79" s="206">
        <v>0</v>
      </c>
      <c r="Z79" s="206">
        <v>117.66</v>
      </c>
      <c r="AA79" s="206">
        <v>38.14</v>
      </c>
      <c r="AB79" s="206">
        <v>0</v>
      </c>
      <c r="AC79" s="206">
        <v>14.86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99.62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246.59</v>
      </c>
      <c r="L80" s="206">
        <v>0</v>
      </c>
      <c r="M80" s="206">
        <v>30.69</v>
      </c>
      <c r="N80" s="206">
        <v>49.94</v>
      </c>
      <c r="O80" s="206">
        <v>70.540000000000006</v>
      </c>
      <c r="P80" s="206">
        <v>23.89</v>
      </c>
      <c r="Q80" s="206">
        <v>0</v>
      </c>
      <c r="R80" s="206">
        <v>8.9600000000000009</v>
      </c>
      <c r="S80" s="206">
        <v>11.15</v>
      </c>
      <c r="T80" s="206">
        <v>0</v>
      </c>
      <c r="U80" s="206">
        <v>49.82</v>
      </c>
      <c r="V80" s="206">
        <v>4.93</v>
      </c>
      <c r="W80" s="206">
        <v>19.62</v>
      </c>
      <c r="X80" s="206">
        <v>62.37</v>
      </c>
      <c r="Y80" s="206">
        <v>0</v>
      </c>
      <c r="Z80" s="206">
        <v>117.66</v>
      </c>
      <c r="AA80" s="206">
        <v>38.14</v>
      </c>
      <c r="AB80" s="206">
        <v>0</v>
      </c>
      <c r="AC80" s="206">
        <v>14.86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99.62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246.59</v>
      </c>
      <c r="L81" s="206">
        <v>0</v>
      </c>
      <c r="M81" s="206">
        <v>30.69</v>
      </c>
      <c r="N81" s="206">
        <v>49.94</v>
      </c>
      <c r="O81" s="206">
        <v>70.540000000000006</v>
      </c>
      <c r="P81" s="206">
        <v>23.89</v>
      </c>
      <c r="Q81" s="206">
        <v>0</v>
      </c>
      <c r="R81" s="206">
        <v>8.9600000000000009</v>
      </c>
      <c r="S81" s="206">
        <v>11.15</v>
      </c>
      <c r="T81" s="206">
        <v>0</v>
      </c>
      <c r="U81" s="206">
        <v>49.82</v>
      </c>
      <c r="V81" s="206">
        <v>5.16</v>
      </c>
      <c r="W81" s="206">
        <v>19.62</v>
      </c>
      <c r="X81" s="206">
        <v>62.37</v>
      </c>
      <c r="Y81" s="206">
        <v>0</v>
      </c>
      <c r="Z81" s="206">
        <v>117.66</v>
      </c>
      <c r="AA81" s="206">
        <v>38.14</v>
      </c>
      <c r="AB81" s="206">
        <v>0</v>
      </c>
      <c r="AC81" s="206">
        <v>14.86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99.62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246.6</v>
      </c>
      <c r="L82" s="206">
        <v>0</v>
      </c>
      <c r="M82" s="206">
        <v>30.69</v>
      </c>
      <c r="N82" s="206">
        <v>49.94</v>
      </c>
      <c r="O82" s="206">
        <v>70.540000000000006</v>
      </c>
      <c r="P82" s="206">
        <v>23.89</v>
      </c>
      <c r="Q82" s="206">
        <v>0</v>
      </c>
      <c r="R82" s="206">
        <v>8.9600000000000009</v>
      </c>
      <c r="S82" s="206">
        <v>11.15</v>
      </c>
      <c r="T82" s="206">
        <v>0</v>
      </c>
      <c r="U82" s="206">
        <v>49.82</v>
      </c>
      <c r="V82" s="206">
        <v>5.16</v>
      </c>
      <c r="W82" s="206">
        <v>19.62</v>
      </c>
      <c r="X82" s="206">
        <v>62.37</v>
      </c>
      <c r="Y82" s="206">
        <v>0</v>
      </c>
      <c r="Z82" s="206">
        <v>117.66</v>
      </c>
      <c r="AA82" s="206">
        <v>38.14</v>
      </c>
      <c r="AB82" s="206">
        <v>0</v>
      </c>
      <c r="AC82" s="206">
        <v>14.86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99.62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246.6</v>
      </c>
      <c r="L83" s="206">
        <v>0</v>
      </c>
      <c r="M83" s="206">
        <v>30.69</v>
      </c>
      <c r="N83" s="206">
        <v>49.94</v>
      </c>
      <c r="O83" s="206">
        <v>70.540000000000006</v>
      </c>
      <c r="P83" s="206">
        <v>23.89</v>
      </c>
      <c r="Q83" s="206">
        <v>0</v>
      </c>
      <c r="R83" s="206">
        <v>8.9600000000000009</v>
      </c>
      <c r="S83" s="206">
        <v>11.15</v>
      </c>
      <c r="T83" s="206">
        <v>0</v>
      </c>
      <c r="U83" s="206">
        <v>49.82</v>
      </c>
      <c r="V83" s="206">
        <v>5.17</v>
      </c>
      <c r="W83" s="206">
        <v>19.62</v>
      </c>
      <c r="X83" s="206">
        <v>62.37</v>
      </c>
      <c r="Y83" s="206">
        <v>0</v>
      </c>
      <c r="Z83" s="206">
        <v>117.66</v>
      </c>
      <c r="AA83" s="206">
        <v>38.14</v>
      </c>
      <c r="AB83" s="206">
        <v>0</v>
      </c>
      <c r="AC83" s="206">
        <v>14.86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77.47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246.6</v>
      </c>
      <c r="L84" s="206">
        <v>0</v>
      </c>
      <c r="M84" s="206">
        <v>30.69</v>
      </c>
      <c r="N84" s="206">
        <v>49.94</v>
      </c>
      <c r="O84" s="206">
        <v>70.540000000000006</v>
      </c>
      <c r="P84" s="206">
        <v>23.89</v>
      </c>
      <c r="Q84" s="206">
        <v>0</v>
      </c>
      <c r="R84" s="206">
        <v>8.9600000000000009</v>
      </c>
      <c r="S84" s="206">
        <v>11.15</v>
      </c>
      <c r="T84" s="206">
        <v>0</v>
      </c>
      <c r="U84" s="206">
        <v>49.82</v>
      </c>
      <c r="V84" s="206">
        <v>5.17</v>
      </c>
      <c r="W84" s="206">
        <v>19.62</v>
      </c>
      <c r="X84" s="206">
        <v>62.37</v>
      </c>
      <c r="Y84" s="206">
        <v>0</v>
      </c>
      <c r="Z84" s="206">
        <v>117.66</v>
      </c>
      <c r="AA84" s="206">
        <v>38.14</v>
      </c>
      <c r="AB84" s="206">
        <v>0</v>
      </c>
      <c r="AC84" s="206">
        <v>14.86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77.47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245.46</v>
      </c>
      <c r="L85" s="206">
        <v>0</v>
      </c>
      <c r="M85" s="206">
        <v>30.69</v>
      </c>
      <c r="N85" s="206">
        <v>49.94</v>
      </c>
      <c r="O85" s="206">
        <v>70.540000000000006</v>
      </c>
      <c r="P85" s="206">
        <v>23.89</v>
      </c>
      <c r="Q85" s="206">
        <v>0</v>
      </c>
      <c r="R85" s="206">
        <v>8.9600000000000009</v>
      </c>
      <c r="S85" s="206">
        <v>11.15</v>
      </c>
      <c r="T85" s="206">
        <v>0</v>
      </c>
      <c r="U85" s="206">
        <v>49.82</v>
      </c>
      <c r="V85" s="206">
        <v>5.1100000000000003</v>
      </c>
      <c r="W85" s="206">
        <v>19.62</v>
      </c>
      <c r="X85" s="206">
        <v>62.37</v>
      </c>
      <c r="Y85" s="206">
        <v>0</v>
      </c>
      <c r="Z85" s="206">
        <v>117.66</v>
      </c>
      <c r="AA85" s="206">
        <v>38.14</v>
      </c>
      <c r="AB85" s="206">
        <v>0</v>
      </c>
      <c r="AC85" s="206">
        <v>14.86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77.47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245.46</v>
      </c>
      <c r="L86" s="206">
        <v>0</v>
      </c>
      <c r="M86" s="206">
        <v>30.69</v>
      </c>
      <c r="N86" s="206">
        <v>49.94</v>
      </c>
      <c r="O86" s="206">
        <v>70.540000000000006</v>
      </c>
      <c r="P86" s="206">
        <v>23.89</v>
      </c>
      <c r="Q86" s="206">
        <v>0</v>
      </c>
      <c r="R86" s="206">
        <v>8.9600000000000009</v>
      </c>
      <c r="S86" s="206">
        <v>11.15</v>
      </c>
      <c r="T86" s="206">
        <v>0</v>
      </c>
      <c r="U86" s="206">
        <v>49.82</v>
      </c>
      <c r="V86" s="206">
        <v>5.1100000000000003</v>
      </c>
      <c r="W86" s="206">
        <v>19.62</v>
      </c>
      <c r="X86" s="206">
        <v>62.37</v>
      </c>
      <c r="Y86" s="206">
        <v>0</v>
      </c>
      <c r="Z86" s="206">
        <v>117.66</v>
      </c>
      <c r="AA86" s="206">
        <v>38.14</v>
      </c>
      <c r="AB86" s="206">
        <v>0</v>
      </c>
      <c r="AC86" s="206">
        <v>14.86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83.47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245.46</v>
      </c>
      <c r="L87" s="206">
        <v>0</v>
      </c>
      <c r="M87" s="206">
        <v>30.69</v>
      </c>
      <c r="N87" s="206">
        <v>49.94</v>
      </c>
      <c r="O87" s="206">
        <v>70.540000000000006</v>
      </c>
      <c r="P87" s="206">
        <v>23.89</v>
      </c>
      <c r="Q87" s="206">
        <v>0</v>
      </c>
      <c r="R87" s="206">
        <v>8.9600000000000009</v>
      </c>
      <c r="S87" s="206">
        <v>11.15</v>
      </c>
      <c r="T87" s="206">
        <v>0</v>
      </c>
      <c r="U87" s="206">
        <v>49.82</v>
      </c>
      <c r="V87" s="206">
        <v>5.1100000000000003</v>
      </c>
      <c r="W87" s="206">
        <v>19.62</v>
      </c>
      <c r="X87" s="206">
        <v>62.37</v>
      </c>
      <c r="Y87" s="206">
        <v>0</v>
      </c>
      <c r="Z87" s="206">
        <v>117.66</v>
      </c>
      <c r="AA87" s="206">
        <v>38.14</v>
      </c>
      <c r="AB87" s="206">
        <v>0</v>
      </c>
      <c r="AC87" s="206">
        <v>14.86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83.47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245.46</v>
      </c>
      <c r="L88" s="206">
        <v>0</v>
      </c>
      <c r="M88" s="206">
        <v>30.69</v>
      </c>
      <c r="N88" s="206">
        <v>49.94</v>
      </c>
      <c r="O88" s="206">
        <v>70.540000000000006</v>
      </c>
      <c r="P88" s="206">
        <v>23.89</v>
      </c>
      <c r="Q88" s="206">
        <v>0</v>
      </c>
      <c r="R88" s="206">
        <v>8.9600000000000009</v>
      </c>
      <c r="S88" s="206">
        <v>11.15</v>
      </c>
      <c r="T88" s="206">
        <v>0</v>
      </c>
      <c r="U88" s="206">
        <v>49.82</v>
      </c>
      <c r="V88" s="206">
        <v>5.1100000000000003</v>
      </c>
      <c r="W88" s="206">
        <v>19.62</v>
      </c>
      <c r="X88" s="206">
        <v>62.37</v>
      </c>
      <c r="Y88" s="206">
        <v>0</v>
      </c>
      <c r="Z88" s="206">
        <v>117.66</v>
      </c>
      <c r="AA88" s="206">
        <v>38.14</v>
      </c>
      <c r="AB88" s="206">
        <v>0</v>
      </c>
      <c r="AC88" s="206">
        <v>14.86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83.47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245.46</v>
      </c>
      <c r="L89" s="206">
        <v>0</v>
      </c>
      <c r="M89" s="206">
        <v>30.69</v>
      </c>
      <c r="N89" s="206">
        <v>49.94</v>
      </c>
      <c r="O89" s="206">
        <v>70.540000000000006</v>
      </c>
      <c r="P89" s="206">
        <v>23.89</v>
      </c>
      <c r="Q89" s="206">
        <v>0</v>
      </c>
      <c r="R89" s="206">
        <v>8.9600000000000009</v>
      </c>
      <c r="S89" s="206">
        <v>11.15</v>
      </c>
      <c r="T89" s="206">
        <v>0</v>
      </c>
      <c r="U89" s="206">
        <v>49.82</v>
      </c>
      <c r="V89" s="206">
        <v>5.1100000000000003</v>
      </c>
      <c r="W89" s="206">
        <v>19.62</v>
      </c>
      <c r="X89" s="206">
        <v>62.37</v>
      </c>
      <c r="Y89" s="206">
        <v>0</v>
      </c>
      <c r="Z89" s="206">
        <v>117.66</v>
      </c>
      <c r="AA89" s="206">
        <v>38.14</v>
      </c>
      <c r="AB89" s="206">
        <v>0</v>
      </c>
      <c r="AC89" s="206">
        <v>14.86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83.47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245.46</v>
      </c>
      <c r="L90" s="206">
        <v>0</v>
      </c>
      <c r="M90" s="206">
        <v>30.69</v>
      </c>
      <c r="N90" s="206">
        <v>49.94</v>
      </c>
      <c r="O90" s="206">
        <v>70.540000000000006</v>
      </c>
      <c r="P90" s="206">
        <v>23.89</v>
      </c>
      <c r="Q90" s="206">
        <v>0</v>
      </c>
      <c r="R90" s="206">
        <v>8.9600000000000009</v>
      </c>
      <c r="S90" s="206">
        <v>11.15</v>
      </c>
      <c r="T90" s="206">
        <v>0</v>
      </c>
      <c r="U90" s="206">
        <v>49.82</v>
      </c>
      <c r="V90" s="206">
        <v>5.1100000000000003</v>
      </c>
      <c r="W90" s="206">
        <v>19.62</v>
      </c>
      <c r="X90" s="206">
        <v>62.37</v>
      </c>
      <c r="Y90" s="206">
        <v>0</v>
      </c>
      <c r="Z90" s="206">
        <v>117.66</v>
      </c>
      <c r="AA90" s="206">
        <v>38.14</v>
      </c>
      <c r="AB90" s="206">
        <v>0</v>
      </c>
      <c r="AC90" s="206">
        <v>14.86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83.47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206.96</v>
      </c>
      <c r="L91" s="206">
        <v>0</v>
      </c>
      <c r="M91" s="206">
        <v>30.69</v>
      </c>
      <c r="N91" s="206">
        <v>49.94</v>
      </c>
      <c r="O91" s="206">
        <v>70.540000000000006</v>
      </c>
      <c r="P91" s="206">
        <v>23.89</v>
      </c>
      <c r="Q91" s="206">
        <v>0</v>
      </c>
      <c r="R91" s="206">
        <v>8.9600000000000009</v>
      </c>
      <c r="S91" s="206">
        <v>11.15</v>
      </c>
      <c r="T91" s="206">
        <v>0</v>
      </c>
      <c r="U91" s="206">
        <v>49.82</v>
      </c>
      <c r="V91" s="206">
        <v>7.68</v>
      </c>
      <c r="W91" s="206">
        <v>19.62</v>
      </c>
      <c r="X91" s="206">
        <v>62.37</v>
      </c>
      <c r="Y91" s="206">
        <v>0</v>
      </c>
      <c r="Z91" s="206">
        <v>117.66</v>
      </c>
      <c r="AA91" s="206">
        <v>38.14</v>
      </c>
      <c r="AB91" s="206">
        <v>0</v>
      </c>
      <c r="AC91" s="206">
        <v>14.86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83.47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206.96</v>
      </c>
      <c r="L92" s="206">
        <v>0</v>
      </c>
      <c r="M92" s="206">
        <v>30.69</v>
      </c>
      <c r="N92" s="206">
        <v>49.94</v>
      </c>
      <c r="O92" s="206">
        <v>70.540000000000006</v>
      </c>
      <c r="P92" s="206">
        <v>23.89</v>
      </c>
      <c r="Q92" s="206">
        <v>0</v>
      </c>
      <c r="R92" s="206">
        <v>8.9600000000000009</v>
      </c>
      <c r="S92" s="206">
        <v>11.15</v>
      </c>
      <c r="T92" s="206">
        <v>0</v>
      </c>
      <c r="U92" s="206">
        <v>49.82</v>
      </c>
      <c r="V92" s="206">
        <v>7.68</v>
      </c>
      <c r="W92" s="206">
        <v>19.62</v>
      </c>
      <c r="X92" s="206">
        <v>62.37</v>
      </c>
      <c r="Y92" s="206">
        <v>0</v>
      </c>
      <c r="Z92" s="206">
        <v>117.66</v>
      </c>
      <c r="AA92" s="206">
        <v>38.14</v>
      </c>
      <c r="AB92" s="206">
        <v>0</v>
      </c>
      <c r="AC92" s="206">
        <v>14.86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83.47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206.96</v>
      </c>
      <c r="L93" s="206">
        <v>0</v>
      </c>
      <c r="M93" s="206">
        <v>30.69</v>
      </c>
      <c r="N93" s="206">
        <v>49.94</v>
      </c>
      <c r="O93" s="206">
        <v>70.540000000000006</v>
      </c>
      <c r="P93" s="206">
        <v>23.89</v>
      </c>
      <c r="Q93" s="206">
        <v>0</v>
      </c>
      <c r="R93" s="206">
        <v>8.9600000000000009</v>
      </c>
      <c r="S93" s="206">
        <v>11.15</v>
      </c>
      <c r="T93" s="206">
        <v>0</v>
      </c>
      <c r="U93" s="206">
        <v>49.82</v>
      </c>
      <c r="V93" s="206">
        <v>7.68</v>
      </c>
      <c r="W93" s="206">
        <v>19.62</v>
      </c>
      <c r="X93" s="206">
        <v>62.37</v>
      </c>
      <c r="Y93" s="206">
        <v>0</v>
      </c>
      <c r="Z93" s="206">
        <v>117.66</v>
      </c>
      <c r="AA93" s="206">
        <v>38.14</v>
      </c>
      <c r="AB93" s="206">
        <v>0</v>
      </c>
      <c r="AC93" s="206">
        <v>14.86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83.47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206.96</v>
      </c>
      <c r="L94" s="206">
        <v>0</v>
      </c>
      <c r="M94" s="206">
        <v>30.69</v>
      </c>
      <c r="N94" s="206">
        <v>49.94</v>
      </c>
      <c r="O94" s="206">
        <v>70.540000000000006</v>
      </c>
      <c r="P94" s="206">
        <v>23.89</v>
      </c>
      <c r="Q94" s="206">
        <v>0</v>
      </c>
      <c r="R94" s="206">
        <v>8.9600000000000009</v>
      </c>
      <c r="S94" s="206">
        <v>11.15</v>
      </c>
      <c r="T94" s="206">
        <v>0</v>
      </c>
      <c r="U94" s="206">
        <v>49.82</v>
      </c>
      <c r="V94" s="206">
        <v>7.68</v>
      </c>
      <c r="W94" s="206">
        <v>19.62</v>
      </c>
      <c r="X94" s="206">
        <v>62.37</v>
      </c>
      <c r="Y94" s="206">
        <v>0</v>
      </c>
      <c r="Z94" s="206">
        <v>117.66</v>
      </c>
      <c r="AA94" s="206">
        <v>38.14</v>
      </c>
      <c r="AB94" s="206">
        <v>0</v>
      </c>
      <c r="AC94" s="206">
        <v>14.86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83.47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206.96</v>
      </c>
      <c r="L95" s="206">
        <v>0</v>
      </c>
      <c r="M95" s="206">
        <v>30.69</v>
      </c>
      <c r="N95" s="206">
        <v>49.94</v>
      </c>
      <c r="O95" s="206">
        <v>70.540000000000006</v>
      </c>
      <c r="P95" s="206">
        <v>23.89</v>
      </c>
      <c r="Q95" s="206">
        <v>0</v>
      </c>
      <c r="R95" s="206">
        <v>8.9600000000000009</v>
      </c>
      <c r="S95" s="206">
        <v>11.15</v>
      </c>
      <c r="T95" s="206">
        <v>0</v>
      </c>
      <c r="U95" s="206">
        <v>49.82</v>
      </c>
      <c r="V95" s="206">
        <v>7.68</v>
      </c>
      <c r="W95" s="206">
        <v>19.62</v>
      </c>
      <c r="X95" s="206">
        <v>62.37</v>
      </c>
      <c r="Y95" s="206">
        <v>0</v>
      </c>
      <c r="Z95" s="206">
        <v>117.66</v>
      </c>
      <c r="AA95" s="206">
        <v>38.14</v>
      </c>
      <c r="AB95" s="206">
        <v>0</v>
      </c>
      <c r="AC95" s="206">
        <v>14.86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83.47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206.96</v>
      </c>
      <c r="L96" s="206">
        <v>0</v>
      </c>
      <c r="M96" s="206">
        <v>30.69</v>
      </c>
      <c r="N96" s="206">
        <v>49.94</v>
      </c>
      <c r="O96" s="206">
        <v>70.540000000000006</v>
      </c>
      <c r="P96" s="206">
        <v>23.89</v>
      </c>
      <c r="Q96" s="206">
        <v>0</v>
      </c>
      <c r="R96" s="206">
        <v>8.9600000000000009</v>
      </c>
      <c r="S96" s="206">
        <v>11.15</v>
      </c>
      <c r="T96" s="206">
        <v>0</v>
      </c>
      <c r="U96" s="206">
        <v>49.82</v>
      </c>
      <c r="V96" s="206">
        <v>7.68</v>
      </c>
      <c r="W96" s="206">
        <v>19.62</v>
      </c>
      <c r="X96" s="206">
        <v>62.37</v>
      </c>
      <c r="Y96" s="206">
        <v>0</v>
      </c>
      <c r="Z96" s="206">
        <v>117.66</v>
      </c>
      <c r="AA96" s="206">
        <v>38.14</v>
      </c>
      <c r="AB96" s="206">
        <v>0</v>
      </c>
      <c r="AC96" s="206">
        <v>14.86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83.47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206.96</v>
      </c>
      <c r="L97" s="206">
        <v>0</v>
      </c>
      <c r="M97" s="206">
        <v>30.69</v>
      </c>
      <c r="N97" s="206">
        <v>49.94</v>
      </c>
      <c r="O97" s="206">
        <v>70.540000000000006</v>
      </c>
      <c r="P97" s="206">
        <v>23.89</v>
      </c>
      <c r="Q97" s="206">
        <v>0</v>
      </c>
      <c r="R97" s="206">
        <v>8.9600000000000009</v>
      </c>
      <c r="S97" s="206">
        <v>11.15</v>
      </c>
      <c r="T97" s="206">
        <v>0</v>
      </c>
      <c r="U97" s="206">
        <v>49.82</v>
      </c>
      <c r="V97" s="206">
        <v>7.68</v>
      </c>
      <c r="W97" s="206">
        <v>19.62</v>
      </c>
      <c r="X97" s="206">
        <v>62.37</v>
      </c>
      <c r="Y97" s="206">
        <v>0</v>
      </c>
      <c r="Z97" s="206">
        <v>117.66</v>
      </c>
      <c r="AA97" s="206">
        <v>38.14</v>
      </c>
      <c r="AB97" s="206">
        <v>0</v>
      </c>
      <c r="AC97" s="206">
        <v>14.86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83.47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206.96</v>
      </c>
      <c r="L98" s="206">
        <v>0</v>
      </c>
      <c r="M98" s="206">
        <v>30.69</v>
      </c>
      <c r="N98" s="206">
        <v>49.94</v>
      </c>
      <c r="O98" s="206">
        <v>70.540000000000006</v>
      </c>
      <c r="P98" s="206">
        <v>23.89</v>
      </c>
      <c r="Q98" s="206">
        <v>0</v>
      </c>
      <c r="R98" s="206">
        <v>8.9600000000000009</v>
      </c>
      <c r="S98" s="206">
        <v>11.15</v>
      </c>
      <c r="T98" s="206">
        <v>0</v>
      </c>
      <c r="U98" s="206">
        <v>49.82</v>
      </c>
      <c r="V98" s="206">
        <v>7.68</v>
      </c>
      <c r="W98" s="206">
        <v>19.62</v>
      </c>
      <c r="X98" s="206">
        <v>62.37</v>
      </c>
      <c r="Y98" s="206">
        <v>0</v>
      </c>
      <c r="Z98" s="206">
        <v>117.66</v>
      </c>
      <c r="AA98" s="206">
        <v>38.14</v>
      </c>
      <c r="AB98" s="206">
        <v>0</v>
      </c>
      <c r="AC98" s="206">
        <v>14.86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83.47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5.4339999999999993</v>
      </c>
      <c r="L99">
        <f t="shared" si="0"/>
        <v>0</v>
      </c>
      <c r="M99">
        <f t="shared" si="0"/>
        <v>0.7365600000000011</v>
      </c>
      <c r="N99">
        <f t="shared" si="0"/>
        <v>1.1985599999999994</v>
      </c>
      <c r="O99">
        <f t="shared" si="0"/>
        <v>1.6929599999999994</v>
      </c>
      <c r="P99">
        <f t="shared" si="0"/>
        <v>0.56650000000000045</v>
      </c>
      <c r="Q99">
        <f t="shared" si="0"/>
        <v>0</v>
      </c>
      <c r="R99">
        <f t="shared" si="0"/>
        <v>0.19772500000000021</v>
      </c>
      <c r="S99">
        <f t="shared" si="0"/>
        <v>0.24596749999999967</v>
      </c>
      <c r="T99">
        <f t="shared" si="0"/>
        <v>0</v>
      </c>
      <c r="U99">
        <f t="shared" si="0"/>
        <v>1.1681800000000004</v>
      </c>
      <c r="V99">
        <f t="shared" si="0"/>
        <v>0.12999000000000008</v>
      </c>
      <c r="W99">
        <f t="shared" si="0"/>
        <v>0.47087999999999886</v>
      </c>
      <c r="X99">
        <f t="shared" si="0"/>
        <v>1.4966699999999979</v>
      </c>
      <c r="Y99">
        <f t="shared" si="0"/>
        <v>0</v>
      </c>
      <c r="Z99">
        <f t="shared" si="0"/>
        <v>2.8238399999999975</v>
      </c>
      <c r="AA99">
        <f t="shared" si="0"/>
        <v>0.91535999999999917</v>
      </c>
      <c r="AB99">
        <f t="shared" si="0"/>
        <v>0</v>
      </c>
      <c r="AC99">
        <f t="shared" si="0"/>
        <v>0.35079999999999967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2.0295675000000006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0.42671749999999997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Y81" activePane="bottomRight" state="frozen"/>
      <selection pane="topRight" activeCell="B1" sqref="B1"/>
      <selection pane="bottomLeft" activeCell="A3" sqref="A3"/>
      <selection pane="bottomRight" activeCell="AR99" sqref="AR99"/>
    </sheetView>
  </sheetViews>
  <sheetFormatPr defaultRowHeight="15"/>
  <cols>
    <col min="1" max="1" width="12" customWidth="1"/>
  </cols>
  <sheetData>
    <row r="1" spans="1:4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9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38.5</v>
      </c>
      <c r="L3" s="206">
        <v>0</v>
      </c>
      <c r="M3" s="206">
        <v>0</v>
      </c>
      <c r="N3" s="206">
        <v>28.88</v>
      </c>
      <c r="O3" s="206">
        <v>48.5</v>
      </c>
      <c r="P3" s="206">
        <v>59.91</v>
      </c>
      <c r="Q3" s="206">
        <v>0</v>
      </c>
      <c r="R3" s="206">
        <v>5.18</v>
      </c>
      <c r="S3" s="206">
        <v>6.45</v>
      </c>
      <c r="T3" s="206">
        <v>0</v>
      </c>
      <c r="U3" s="206">
        <v>209.69</v>
      </c>
      <c r="V3" s="206">
        <v>4.4400000000000004</v>
      </c>
      <c r="W3" s="206">
        <v>11.35</v>
      </c>
      <c r="X3" s="206">
        <v>36.07</v>
      </c>
      <c r="Y3" s="206">
        <v>0</v>
      </c>
      <c r="Z3" s="206">
        <v>68.040000000000006</v>
      </c>
      <c r="AA3" s="206">
        <v>22.05</v>
      </c>
      <c r="AB3" s="206">
        <v>0</v>
      </c>
      <c r="AC3" s="206">
        <v>8.14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50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38.5</v>
      </c>
      <c r="L4" s="206">
        <v>0</v>
      </c>
      <c r="M4" s="206">
        <v>0</v>
      </c>
      <c r="N4" s="206">
        <v>28.88</v>
      </c>
      <c r="O4" s="206">
        <v>48.5</v>
      </c>
      <c r="P4" s="206">
        <v>59.91</v>
      </c>
      <c r="Q4" s="206">
        <v>0</v>
      </c>
      <c r="R4" s="206">
        <v>5.18</v>
      </c>
      <c r="S4" s="206">
        <v>6.45</v>
      </c>
      <c r="T4" s="206">
        <v>0</v>
      </c>
      <c r="U4" s="206">
        <v>209.69</v>
      </c>
      <c r="V4" s="206">
        <v>4.4400000000000004</v>
      </c>
      <c r="W4" s="206">
        <v>11.35</v>
      </c>
      <c r="X4" s="206">
        <v>36.07</v>
      </c>
      <c r="Y4" s="206">
        <v>0</v>
      </c>
      <c r="Z4" s="206">
        <v>68.040000000000006</v>
      </c>
      <c r="AA4" s="206">
        <v>22.05</v>
      </c>
      <c r="AB4" s="206">
        <v>0</v>
      </c>
      <c r="AC4" s="206">
        <v>8.14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50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38.5</v>
      </c>
      <c r="L5" s="206">
        <v>0</v>
      </c>
      <c r="M5" s="206">
        <v>0</v>
      </c>
      <c r="N5" s="206">
        <v>28.88</v>
      </c>
      <c r="O5" s="206">
        <v>48.5</v>
      </c>
      <c r="P5" s="206">
        <v>59.91</v>
      </c>
      <c r="Q5" s="206">
        <v>0</v>
      </c>
      <c r="R5" s="206">
        <v>5.18</v>
      </c>
      <c r="S5" s="206">
        <v>6.45</v>
      </c>
      <c r="T5" s="206">
        <v>0</v>
      </c>
      <c r="U5" s="206">
        <v>209.69</v>
      </c>
      <c r="V5" s="206">
        <v>4.4400000000000004</v>
      </c>
      <c r="W5" s="206">
        <v>11.35</v>
      </c>
      <c r="X5" s="206">
        <v>36.07</v>
      </c>
      <c r="Y5" s="206">
        <v>0</v>
      </c>
      <c r="Z5" s="206">
        <v>68.040000000000006</v>
      </c>
      <c r="AA5" s="206">
        <v>9.27</v>
      </c>
      <c r="AB5" s="206">
        <v>0</v>
      </c>
      <c r="AC5" s="206">
        <v>8.14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50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38.5</v>
      </c>
      <c r="L6" s="206">
        <v>0</v>
      </c>
      <c r="M6" s="206">
        <v>0</v>
      </c>
      <c r="N6" s="206">
        <v>28.88</v>
      </c>
      <c r="O6" s="206">
        <v>48.5</v>
      </c>
      <c r="P6" s="206">
        <v>59.91</v>
      </c>
      <c r="Q6" s="206">
        <v>0</v>
      </c>
      <c r="R6" s="206">
        <v>2.89</v>
      </c>
      <c r="S6" s="206">
        <v>2</v>
      </c>
      <c r="T6" s="206">
        <v>0</v>
      </c>
      <c r="U6" s="206">
        <v>209.69</v>
      </c>
      <c r="V6" s="206">
        <v>4.4400000000000004</v>
      </c>
      <c r="W6" s="206">
        <v>11.35</v>
      </c>
      <c r="X6" s="206">
        <v>36.07</v>
      </c>
      <c r="Y6" s="206">
        <v>0</v>
      </c>
      <c r="Z6" s="206">
        <v>68.040000000000006</v>
      </c>
      <c r="AA6" s="206">
        <v>9.27</v>
      </c>
      <c r="AB6" s="206">
        <v>0</v>
      </c>
      <c r="AC6" s="206">
        <v>8.14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50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38.5</v>
      </c>
      <c r="L7" s="206">
        <v>0</v>
      </c>
      <c r="M7" s="206">
        <v>0</v>
      </c>
      <c r="N7" s="206">
        <v>28.88</v>
      </c>
      <c r="O7" s="206">
        <v>48.5</v>
      </c>
      <c r="P7" s="206">
        <v>59.91</v>
      </c>
      <c r="Q7" s="206">
        <v>0</v>
      </c>
      <c r="R7" s="206">
        <v>2.89</v>
      </c>
      <c r="S7" s="206">
        <v>2</v>
      </c>
      <c r="T7" s="206">
        <v>0</v>
      </c>
      <c r="U7" s="206">
        <v>213.97</v>
      </c>
      <c r="V7" s="206">
        <v>4.4400000000000004</v>
      </c>
      <c r="W7" s="206">
        <v>11.35</v>
      </c>
      <c r="X7" s="206">
        <v>36.07</v>
      </c>
      <c r="Y7" s="206">
        <v>0</v>
      </c>
      <c r="Z7" s="206">
        <v>68.040000000000006</v>
      </c>
      <c r="AA7" s="206">
        <v>9.27</v>
      </c>
      <c r="AB7" s="206">
        <v>0</v>
      </c>
      <c r="AC7" s="206">
        <v>8.14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50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38.5</v>
      </c>
      <c r="L8" s="206">
        <v>0</v>
      </c>
      <c r="M8" s="206">
        <v>0</v>
      </c>
      <c r="N8" s="206">
        <v>28.88</v>
      </c>
      <c r="O8" s="206">
        <v>48.5</v>
      </c>
      <c r="P8" s="206">
        <v>59.91</v>
      </c>
      <c r="Q8" s="206">
        <v>0</v>
      </c>
      <c r="R8" s="206">
        <v>2.89</v>
      </c>
      <c r="S8" s="206">
        <v>2</v>
      </c>
      <c r="T8" s="206">
        <v>0</v>
      </c>
      <c r="U8" s="206">
        <v>217.38</v>
      </c>
      <c r="V8" s="206">
        <v>4.4400000000000004</v>
      </c>
      <c r="W8" s="206">
        <v>11.35</v>
      </c>
      <c r="X8" s="206">
        <v>36.07</v>
      </c>
      <c r="Y8" s="206">
        <v>0</v>
      </c>
      <c r="Z8" s="206">
        <v>68.040000000000006</v>
      </c>
      <c r="AA8" s="206">
        <v>9.27</v>
      </c>
      <c r="AB8" s="206">
        <v>0</v>
      </c>
      <c r="AC8" s="206">
        <v>8.14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50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38.5</v>
      </c>
      <c r="L9" s="206">
        <v>0</v>
      </c>
      <c r="M9" s="206">
        <v>0</v>
      </c>
      <c r="N9" s="206">
        <v>28.88</v>
      </c>
      <c r="O9" s="206">
        <v>48.5</v>
      </c>
      <c r="P9" s="206">
        <v>59.91</v>
      </c>
      <c r="Q9" s="206">
        <v>0</v>
      </c>
      <c r="R9" s="206">
        <v>2.89</v>
      </c>
      <c r="S9" s="206">
        <v>2</v>
      </c>
      <c r="T9" s="206">
        <v>0</v>
      </c>
      <c r="U9" s="206">
        <v>222.52</v>
      </c>
      <c r="V9" s="206">
        <v>4.4400000000000004</v>
      </c>
      <c r="W9" s="206">
        <v>11.35</v>
      </c>
      <c r="X9" s="206">
        <v>36.07</v>
      </c>
      <c r="Y9" s="206">
        <v>0</v>
      </c>
      <c r="Z9" s="206">
        <v>68.040000000000006</v>
      </c>
      <c r="AA9" s="206">
        <v>9.27</v>
      </c>
      <c r="AB9" s="206">
        <v>0</v>
      </c>
      <c r="AC9" s="206">
        <v>8.14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50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38.5</v>
      </c>
      <c r="L10" s="206">
        <v>0</v>
      </c>
      <c r="M10" s="206">
        <v>0</v>
      </c>
      <c r="N10" s="206">
        <v>28.88</v>
      </c>
      <c r="O10" s="206">
        <v>48.5</v>
      </c>
      <c r="P10" s="206">
        <v>59.91</v>
      </c>
      <c r="Q10" s="206">
        <v>0</v>
      </c>
      <c r="R10" s="206">
        <v>2.89</v>
      </c>
      <c r="S10" s="206">
        <v>2</v>
      </c>
      <c r="T10" s="206">
        <v>0</v>
      </c>
      <c r="U10" s="206">
        <v>222.52</v>
      </c>
      <c r="V10" s="206">
        <v>0</v>
      </c>
      <c r="W10" s="206">
        <v>4.8099999999999996</v>
      </c>
      <c r="X10" s="206">
        <v>19.25</v>
      </c>
      <c r="Y10" s="206">
        <v>0</v>
      </c>
      <c r="Z10" s="206">
        <v>31.51</v>
      </c>
      <c r="AA10" s="206">
        <v>9.27</v>
      </c>
      <c r="AB10" s="206">
        <v>0</v>
      </c>
      <c r="AC10" s="206">
        <v>8.14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50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38.5</v>
      </c>
      <c r="L11" s="206">
        <v>0</v>
      </c>
      <c r="M11" s="206">
        <v>0</v>
      </c>
      <c r="N11" s="206">
        <v>28.88</v>
      </c>
      <c r="O11" s="206">
        <v>48.5</v>
      </c>
      <c r="P11" s="206">
        <v>59.91</v>
      </c>
      <c r="Q11" s="206">
        <v>0</v>
      </c>
      <c r="R11" s="206">
        <v>3</v>
      </c>
      <c r="S11" s="206">
        <v>2.85</v>
      </c>
      <c r="T11" s="206">
        <v>0</v>
      </c>
      <c r="U11" s="206">
        <v>222.52</v>
      </c>
      <c r="V11" s="206">
        <v>0</v>
      </c>
      <c r="W11" s="206">
        <v>4.8099999999999996</v>
      </c>
      <c r="X11" s="206">
        <v>19.25</v>
      </c>
      <c r="Y11" s="206">
        <v>0</v>
      </c>
      <c r="Z11" s="206">
        <v>31.51</v>
      </c>
      <c r="AA11" s="206">
        <v>9.27</v>
      </c>
      <c r="AB11" s="206">
        <v>0</v>
      </c>
      <c r="AC11" s="206">
        <v>8.14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50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38.5</v>
      </c>
      <c r="L12" s="206">
        <v>0</v>
      </c>
      <c r="M12" s="206">
        <v>0</v>
      </c>
      <c r="N12" s="206">
        <v>28.88</v>
      </c>
      <c r="O12" s="206">
        <v>48.5</v>
      </c>
      <c r="P12" s="206">
        <v>59.91</v>
      </c>
      <c r="Q12" s="206">
        <v>0</v>
      </c>
      <c r="R12" s="206">
        <v>3</v>
      </c>
      <c r="S12" s="206">
        <v>2.85</v>
      </c>
      <c r="T12" s="206">
        <v>0</v>
      </c>
      <c r="U12" s="206">
        <v>222.52</v>
      </c>
      <c r="V12" s="206">
        <v>0</v>
      </c>
      <c r="W12" s="206">
        <v>4.8099999999999996</v>
      </c>
      <c r="X12" s="206">
        <v>19.25</v>
      </c>
      <c r="Y12" s="206">
        <v>0</v>
      </c>
      <c r="Z12" s="206">
        <v>31.51</v>
      </c>
      <c r="AA12" s="206">
        <v>9.27</v>
      </c>
      <c r="AB12" s="206">
        <v>0</v>
      </c>
      <c r="AC12" s="206">
        <v>8.14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50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38.5</v>
      </c>
      <c r="L13" s="206">
        <v>0</v>
      </c>
      <c r="M13" s="206">
        <v>0</v>
      </c>
      <c r="N13" s="206">
        <v>28.88</v>
      </c>
      <c r="O13" s="206">
        <v>48.5</v>
      </c>
      <c r="P13" s="206">
        <v>59.91</v>
      </c>
      <c r="Q13" s="206">
        <v>0</v>
      </c>
      <c r="R13" s="206">
        <v>3</v>
      </c>
      <c r="S13" s="206">
        <v>2.85</v>
      </c>
      <c r="T13" s="206">
        <v>0</v>
      </c>
      <c r="U13" s="206">
        <v>235.36</v>
      </c>
      <c r="V13" s="206">
        <v>0</v>
      </c>
      <c r="W13" s="206">
        <v>3.85</v>
      </c>
      <c r="X13" s="206">
        <v>11.55</v>
      </c>
      <c r="Y13" s="206">
        <v>0</v>
      </c>
      <c r="Z13" s="206">
        <v>31.51</v>
      </c>
      <c r="AA13" s="206">
        <v>9.27</v>
      </c>
      <c r="AB13" s="206">
        <v>0</v>
      </c>
      <c r="AC13" s="206">
        <v>8.14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48.58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38.5</v>
      </c>
      <c r="L14" s="206">
        <v>0</v>
      </c>
      <c r="M14" s="206">
        <v>0</v>
      </c>
      <c r="N14" s="206">
        <v>28.88</v>
      </c>
      <c r="O14" s="206">
        <v>48.5</v>
      </c>
      <c r="P14" s="206">
        <v>59.91</v>
      </c>
      <c r="Q14" s="206">
        <v>0</v>
      </c>
      <c r="R14" s="206">
        <v>3</v>
      </c>
      <c r="S14" s="206">
        <v>2.85</v>
      </c>
      <c r="T14" s="206">
        <v>0</v>
      </c>
      <c r="U14" s="206">
        <v>243.92</v>
      </c>
      <c r="V14" s="206">
        <v>0</v>
      </c>
      <c r="W14" s="206">
        <v>3.85</v>
      </c>
      <c r="X14" s="206">
        <v>11.55</v>
      </c>
      <c r="Y14" s="206">
        <v>0</v>
      </c>
      <c r="Z14" s="206">
        <v>31.51</v>
      </c>
      <c r="AA14" s="206">
        <v>9.27</v>
      </c>
      <c r="AB14" s="206">
        <v>0</v>
      </c>
      <c r="AC14" s="206">
        <v>8.14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48.58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38.5</v>
      </c>
      <c r="L15" s="206">
        <v>0</v>
      </c>
      <c r="M15" s="206">
        <v>0</v>
      </c>
      <c r="N15" s="206">
        <v>28.88</v>
      </c>
      <c r="O15" s="206">
        <v>48.5</v>
      </c>
      <c r="P15" s="206">
        <v>59.91</v>
      </c>
      <c r="Q15" s="206">
        <v>0</v>
      </c>
      <c r="R15" s="206">
        <v>3</v>
      </c>
      <c r="S15" s="206">
        <v>2.85</v>
      </c>
      <c r="T15" s="206">
        <v>0</v>
      </c>
      <c r="U15" s="206">
        <v>249.06</v>
      </c>
      <c r="V15" s="206">
        <v>0</v>
      </c>
      <c r="W15" s="206">
        <v>3.85</v>
      </c>
      <c r="X15" s="206">
        <v>11.55</v>
      </c>
      <c r="Y15" s="206">
        <v>0</v>
      </c>
      <c r="Z15" s="206">
        <v>31.51</v>
      </c>
      <c r="AA15" s="206">
        <v>9.27</v>
      </c>
      <c r="AB15" s="206">
        <v>0</v>
      </c>
      <c r="AC15" s="206">
        <v>8.14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48.58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38.5</v>
      </c>
      <c r="L16" s="206">
        <v>0</v>
      </c>
      <c r="M16" s="206">
        <v>0</v>
      </c>
      <c r="N16" s="206">
        <v>28.88</v>
      </c>
      <c r="O16" s="206">
        <v>48.5</v>
      </c>
      <c r="P16" s="206">
        <v>59.91</v>
      </c>
      <c r="Q16" s="206">
        <v>0</v>
      </c>
      <c r="R16" s="206">
        <v>3</v>
      </c>
      <c r="S16" s="206">
        <v>2.85</v>
      </c>
      <c r="T16" s="206">
        <v>0</v>
      </c>
      <c r="U16" s="206">
        <v>253.34</v>
      </c>
      <c r="V16" s="206">
        <v>0</v>
      </c>
      <c r="W16" s="206">
        <v>3.85</v>
      </c>
      <c r="X16" s="206">
        <v>11.55</v>
      </c>
      <c r="Y16" s="206">
        <v>0</v>
      </c>
      <c r="Z16" s="206">
        <v>31.51</v>
      </c>
      <c r="AA16" s="206">
        <v>9.27</v>
      </c>
      <c r="AB16" s="206">
        <v>0</v>
      </c>
      <c r="AC16" s="206">
        <v>8.14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48.58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38.5</v>
      </c>
      <c r="L17" s="206">
        <v>0</v>
      </c>
      <c r="M17" s="206">
        <v>0</v>
      </c>
      <c r="N17" s="206">
        <v>28.88</v>
      </c>
      <c r="O17" s="206">
        <v>48.5</v>
      </c>
      <c r="P17" s="206">
        <v>59.91</v>
      </c>
      <c r="Q17" s="206">
        <v>0</v>
      </c>
      <c r="R17" s="206">
        <v>3</v>
      </c>
      <c r="S17" s="206">
        <v>2.85</v>
      </c>
      <c r="T17" s="206">
        <v>0</v>
      </c>
      <c r="U17" s="206">
        <v>257.62</v>
      </c>
      <c r="V17" s="206">
        <v>0</v>
      </c>
      <c r="W17" s="206">
        <v>3.85</v>
      </c>
      <c r="X17" s="206">
        <v>11.55</v>
      </c>
      <c r="Y17" s="206">
        <v>0</v>
      </c>
      <c r="Z17" s="206">
        <v>31.51</v>
      </c>
      <c r="AA17" s="206">
        <v>9.27</v>
      </c>
      <c r="AB17" s="206">
        <v>0</v>
      </c>
      <c r="AC17" s="206">
        <v>8.14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48.58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38.5</v>
      </c>
      <c r="L18" s="206">
        <v>0</v>
      </c>
      <c r="M18" s="206">
        <v>0</v>
      </c>
      <c r="N18" s="206">
        <v>28.88</v>
      </c>
      <c r="O18" s="206">
        <v>48.5</v>
      </c>
      <c r="P18" s="206">
        <v>59.91</v>
      </c>
      <c r="Q18" s="206">
        <v>0</v>
      </c>
      <c r="R18" s="206">
        <v>3</v>
      </c>
      <c r="S18" s="206">
        <v>2.85</v>
      </c>
      <c r="T18" s="206">
        <v>0</v>
      </c>
      <c r="U18" s="206">
        <v>261.89999999999998</v>
      </c>
      <c r="V18" s="206">
        <v>0</v>
      </c>
      <c r="W18" s="206">
        <v>3.85</v>
      </c>
      <c r="X18" s="206">
        <v>11.55</v>
      </c>
      <c r="Y18" s="206">
        <v>0</v>
      </c>
      <c r="Z18" s="206">
        <v>31.51</v>
      </c>
      <c r="AA18" s="206">
        <v>9.27</v>
      </c>
      <c r="AB18" s="206">
        <v>0</v>
      </c>
      <c r="AC18" s="206">
        <v>8.14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48.58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38.5</v>
      </c>
      <c r="L19" s="206">
        <v>0</v>
      </c>
      <c r="M19" s="206">
        <v>0</v>
      </c>
      <c r="N19" s="206">
        <v>28.88</v>
      </c>
      <c r="O19" s="206">
        <v>48.5</v>
      </c>
      <c r="P19" s="206">
        <v>59.91</v>
      </c>
      <c r="Q19" s="206">
        <v>0</v>
      </c>
      <c r="R19" s="206">
        <v>3</v>
      </c>
      <c r="S19" s="206">
        <v>2.85</v>
      </c>
      <c r="T19" s="206">
        <v>0</v>
      </c>
      <c r="U19" s="206">
        <v>265.49</v>
      </c>
      <c r="V19" s="206">
        <v>0</v>
      </c>
      <c r="W19" s="206">
        <v>3.85</v>
      </c>
      <c r="X19" s="206">
        <v>11.55</v>
      </c>
      <c r="Y19" s="206">
        <v>0</v>
      </c>
      <c r="Z19" s="206">
        <v>31.51</v>
      </c>
      <c r="AA19" s="206">
        <v>9.27</v>
      </c>
      <c r="AB19" s="206">
        <v>0</v>
      </c>
      <c r="AC19" s="206">
        <v>8.14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48.58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38.5</v>
      </c>
      <c r="L20" s="206">
        <v>0</v>
      </c>
      <c r="M20" s="206">
        <v>0</v>
      </c>
      <c r="N20" s="206">
        <v>28.88</v>
      </c>
      <c r="O20" s="206">
        <v>48.5</v>
      </c>
      <c r="P20" s="206">
        <v>59.91</v>
      </c>
      <c r="Q20" s="206">
        <v>0</v>
      </c>
      <c r="R20" s="206">
        <v>3</v>
      </c>
      <c r="S20" s="206">
        <v>2.85</v>
      </c>
      <c r="T20" s="206">
        <v>0</v>
      </c>
      <c r="U20" s="206">
        <v>265.49</v>
      </c>
      <c r="V20" s="206">
        <v>0</v>
      </c>
      <c r="W20" s="206">
        <v>3.85</v>
      </c>
      <c r="X20" s="206">
        <v>11.55</v>
      </c>
      <c r="Y20" s="206">
        <v>0</v>
      </c>
      <c r="Z20" s="206">
        <v>31.51</v>
      </c>
      <c r="AA20" s="206">
        <v>9.27</v>
      </c>
      <c r="AB20" s="206">
        <v>0</v>
      </c>
      <c r="AC20" s="206">
        <v>8.14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48.58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38.5</v>
      </c>
      <c r="L21" s="206">
        <v>0</v>
      </c>
      <c r="M21" s="206">
        <v>0</v>
      </c>
      <c r="N21" s="206">
        <v>28.88</v>
      </c>
      <c r="O21" s="206">
        <v>48.5</v>
      </c>
      <c r="P21" s="206">
        <v>59.91</v>
      </c>
      <c r="Q21" s="206">
        <v>0</v>
      </c>
      <c r="R21" s="206">
        <v>3</v>
      </c>
      <c r="S21" s="206">
        <v>2.85</v>
      </c>
      <c r="T21" s="206">
        <v>0</v>
      </c>
      <c r="U21" s="206">
        <v>265.49</v>
      </c>
      <c r="V21" s="206">
        <v>0</v>
      </c>
      <c r="W21" s="206">
        <v>11.35</v>
      </c>
      <c r="X21" s="206">
        <v>35.590000000000003</v>
      </c>
      <c r="Y21" s="206">
        <v>0</v>
      </c>
      <c r="Z21" s="206">
        <v>52.94</v>
      </c>
      <c r="AA21" s="206">
        <v>22.05</v>
      </c>
      <c r="AB21" s="206">
        <v>0</v>
      </c>
      <c r="AC21" s="206">
        <v>8.14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48.58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38.5</v>
      </c>
      <c r="L22" s="206">
        <v>0</v>
      </c>
      <c r="M22" s="206">
        <v>0</v>
      </c>
      <c r="N22" s="206">
        <v>28.88</v>
      </c>
      <c r="O22" s="206">
        <v>48.5</v>
      </c>
      <c r="P22" s="206">
        <v>59.91</v>
      </c>
      <c r="Q22" s="206">
        <v>0</v>
      </c>
      <c r="R22" s="206">
        <v>3</v>
      </c>
      <c r="S22" s="206">
        <v>2.85</v>
      </c>
      <c r="T22" s="206">
        <v>0</v>
      </c>
      <c r="U22" s="206">
        <v>265.49</v>
      </c>
      <c r="V22" s="206">
        <v>0</v>
      </c>
      <c r="W22" s="206">
        <v>11.35</v>
      </c>
      <c r="X22" s="206">
        <v>36.07</v>
      </c>
      <c r="Y22" s="206">
        <v>0</v>
      </c>
      <c r="Z22" s="206">
        <v>68.040000000000006</v>
      </c>
      <c r="AA22" s="206">
        <v>22.05</v>
      </c>
      <c r="AB22" s="206">
        <v>0</v>
      </c>
      <c r="AC22" s="206">
        <v>8.14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48.58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38.5</v>
      </c>
      <c r="L23" s="206">
        <v>0</v>
      </c>
      <c r="M23" s="206">
        <v>0</v>
      </c>
      <c r="N23" s="206">
        <v>28.88</v>
      </c>
      <c r="O23" s="206">
        <v>48.5</v>
      </c>
      <c r="P23" s="206">
        <v>59.91</v>
      </c>
      <c r="Q23" s="206">
        <v>0</v>
      </c>
      <c r="R23" s="206">
        <v>3</v>
      </c>
      <c r="S23" s="206">
        <v>2.29</v>
      </c>
      <c r="T23" s="206">
        <v>0</v>
      </c>
      <c r="U23" s="206">
        <v>265.49</v>
      </c>
      <c r="V23" s="206">
        <v>4.4400000000000004</v>
      </c>
      <c r="W23" s="206">
        <v>11.35</v>
      </c>
      <c r="X23" s="206">
        <v>36.07</v>
      </c>
      <c r="Y23" s="206">
        <v>0</v>
      </c>
      <c r="Z23" s="206">
        <v>68.040000000000006</v>
      </c>
      <c r="AA23" s="206">
        <v>22.05</v>
      </c>
      <c r="AB23" s="206">
        <v>0</v>
      </c>
      <c r="AC23" s="206">
        <v>8.14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50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38.5</v>
      </c>
      <c r="L24" s="206">
        <v>0</v>
      </c>
      <c r="M24" s="206">
        <v>0</v>
      </c>
      <c r="N24" s="206">
        <v>28.88</v>
      </c>
      <c r="O24" s="206">
        <v>48.5</v>
      </c>
      <c r="P24" s="206">
        <v>59.91</v>
      </c>
      <c r="Q24" s="206">
        <v>0</v>
      </c>
      <c r="R24" s="206">
        <v>5.38</v>
      </c>
      <c r="S24" s="206">
        <v>6.7</v>
      </c>
      <c r="T24" s="206">
        <v>0</v>
      </c>
      <c r="U24" s="206">
        <v>265.49</v>
      </c>
      <c r="V24" s="206">
        <v>4.4400000000000004</v>
      </c>
      <c r="W24" s="206">
        <v>11.35</v>
      </c>
      <c r="X24" s="206">
        <v>36.07</v>
      </c>
      <c r="Y24" s="206">
        <v>0</v>
      </c>
      <c r="Z24" s="206">
        <v>68.040000000000006</v>
      </c>
      <c r="AA24" s="206">
        <v>22.05</v>
      </c>
      <c r="AB24" s="206">
        <v>0</v>
      </c>
      <c r="AC24" s="206">
        <v>8.14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50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38.5</v>
      </c>
      <c r="L25" s="206">
        <v>0</v>
      </c>
      <c r="M25" s="206">
        <v>0</v>
      </c>
      <c r="N25" s="206">
        <v>28.88</v>
      </c>
      <c r="O25" s="206">
        <v>48.5</v>
      </c>
      <c r="P25" s="206">
        <v>59.91</v>
      </c>
      <c r="Q25" s="206">
        <v>0</v>
      </c>
      <c r="R25" s="206">
        <v>5.18</v>
      </c>
      <c r="S25" s="206">
        <v>6.45</v>
      </c>
      <c r="T25" s="206">
        <v>0</v>
      </c>
      <c r="U25" s="206">
        <v>265.49</v>
      </c>
      <c r="V25" s="206">
        <v>4.4400000000000004</v>
      </c>
      <c r="W25" s="206">
        <v>11.35</v>
      </c>
      <c r="X25" s="206">
        <v>36.07</v>
      </c>
      <c r="Y25" s="206">
        <v>0</v>
      </c>
      <c r="Z25" s="206">
        <v>68.040000000000006</v>
      </c>
      <c r="AA25" s="206">
        <v>22.05</v>
      </c>
      <c r="AB25" s="206">
        <v>0</v>
      </c>
      <c r="AC25" s="206">
        <v>8.14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50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38.5</v>
      </c>
      <c r="L26" s="206">
        <v>0</v>
      </c>
      <c r="M26" s="206">
        <v>0</v>
      </c>
      <c r="N26" s="206">
        <v>28.88</v>
      </c>
      <c r="O26" s="206">
        <v>48.5</v>
      </c>
      <c r="P26" s="206">
        <v>59.91</v>
      </c>
      <c r="Q26" s="206">
        <v>0</v>
      </c>
      <c r="R26" s="206">
        <v>5.18</v>
      </c>
      <c r="S26" s="206">
        <v>6.45</v>
      </c>
      <c r="T26" s="206">
        <v>0</v>
      </c>
      <c r="U26" s="206">
        <v>265.49</v>
      </c>
      <c r="V26" s="206">
        <v>4.4400000000000004</v>
      </c>
      <c r="W26" s="206">
        <v>11.35</v>
      </c>
      <c r="X26" s="206">
        <v>36.07</v>
      </c>
      <c r="Y26" s="206">
        <v>0</v>
      </c>
      <c r="Z26" s="206">
        <v>68.040000000000006</v>
      </c>
      <c r="AA26" s="206">
        <v>22.05</v>
      </c>
      <c r="AB26" s="206">
        <v>0</v>
      </c>
      <c r="AC26" s="206">
        <v>8.14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50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38.5</v>
      </c>
      <c r="L27" s="206">
        <v>0</v>
      </c>
      <c r="M27" s="206">
        <v>0</v>
      </c>
      <c r="N27" s="206">
        <v>28.88</v>
      </c>
      <c r="O27" s="206">
        <v>48.5</v>
      </c>
      <c r="P27" s="206">
        <v>59.91</v>
      </c>
      <c r="Q27" s="206">
        <v>0</v>
      </c>
      <c r="R27" s="206">
        <v>5.18</v>
      </c>
      <c r="S27" s="206">
        <v>6.45</v>
      </c>
      <c r="T27" s="206">
        <v>0</v>
      </c>
      <c r="U27" s="206">
        <v>265.49</v>
      </c>
      <c r="V27" s="206">
        <v>3.12</v>
      </c>
      <c r="W27" s="206">
        <v>11.35</v>
      </c>
      <c r="X27" s="206">
        <v>36.07</v>
      </c>
      <c r="Y27" s="206">
        <v>0</v>
      </c>
      <c r="Z27" s="206">
        <v>68.040000000000006</v>
      </c>
      <c r="AA27" s="206">
        <v>22.05</v>
      </c>
      <c r="AB27" s="206">
        <v>0</v>
      </c>
      <c r="AC27" s="206">
        <v>8.14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50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38.5</v>
      </c>
      <c r="L28" s="206">
        <v>0</v>
      </c>
      <c r="M28" s="206">
        <v>0</v>
      </c>
      <c r="N28" s="206">
        <v>28.88</v>
      </c>
      <c r="O28" s="206">
        <v>48.5</v>
      </c>
      <c r="P28" s="206">
        <v>59.91</v>
      </c>
      <c r="Q28" s="206">
        <v>0</v>
      </c>
      <c r="R28" s="206">
        <v>5.18</v>
      </c>
      <c r="S28" s="206">
        <v>6.45</v>
      </c>
      <c r="T28" s="206">
        <v>0</v>
      </c>
      <c r="U28" s="206">
        <v>265.49</v>
      </c>
      <c r="V28" s="206">
        <v>3.12</v>
      </c>
      <c r="W28" s="206">
        <v>11.35</v>
      </c>
      <c r="X28" s="206">
        <v>36.07</v>
      </c>
      <c r="Y28" s="206">
        <v>0</v>
      </c>
      <c r="Z28" s="206">
        <v>68.040000000000006</v>
      </c>
      <c r="AA28" s="206">
        <v>22.05</v>
      </c>
      <c r="AB28" s="206">
        <v>0</v>
      </c>
      <c r="AC28" s="206">
        <v>8.14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50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1.76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79.430000000000007</v>
      </c>
      <c r="L29" s="206">
        <v>0</v>
      </c>
      <c r="M29" s="206">
        <v>0</v>
      </c>
      <c r="N29" s="206">
        <v>28.88</v>
      </c>
      <c r="O29" s="206">
        <v>48.5</v>
      </c>
      <c r="P29" s="206">
        <v>59.91</v>
      </c>
      <c r="Q29" s="206">
        <v>0</v>
      </c>
      <c r="R29" s="206">
        <v>5.18</v>
      </c>
      <c r="S29" s="206">
        <v>6.45</v>
      </c>
      <c r="T29" s="206">
        <v>0</v>
      </c>
      <c r="U29" s="206">
        <v>265.49</v>
      </c>
      <c r="V29" s="206">
        <v>3.59</v>
      </c>
      <c r="W29" s="206">
        <v>11.35</v>
      </c>
      <c r="X29" s="206">
        <v>36.07</v>
      </c>
      <c r="Y29" s="206">
        <v>0</v>
      </c>
      <c r="Z29" s="206">
        <v>68.040000000000006</v>
      </c>
      <c r="AA29" s="206">
        <v>22.05</v>
      </c>
      <c r="AB29" s="206">
        <v>0</v>
      </c>
      <c r="AC29" s="206">
        <v>8.14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55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6.65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79.430000000000007</v>
      </c>
      <c r="L30" s="206">
        <v>0</v>
      </c>
      <c r="M30" s="206">
        <v>0</v>
      </c>
      <c r="N30" s="206">
        <v>28.88</v>
      </c>
      <c r="O30" s="206">
        <v>48.5</v>
      </c>
      <c r="P30" s="206">
        <v>59.91</v>
      </c>
      <c r="Q30" s="206">
        <v>0</v>
      </c>
      <c r="R30" s="206">
        <v>5.18</v>
      </c>
      <c r="S30" s="206">
        <v>6.45</v>
      </c>
      <c r="T30" s="206">
        <v>0</v>
      </c>
      <c r="U30" s="206">
        <v>265.49</v>
      </c>
      <c r="V30" s="206">
        <v>3.59</v>
      </c>
      <c r="W30" s="206">
        <v>11.35</v>
      </c>
      <c r="X30" s="206">
        <v>36.07</v>
      </c>
      <c r="Y30" s="206">
        <v>0</v>
      </c>
      <c r="Z30" s="206">
        <v>68.040000000000006</v>
      </c>
      <c r="AA30" s="206">
        <v>22.05</v>
      </c>
      <c r="AB30" s="206">
        <v>0</v>
      </c>
      <c r="AC30" s="206">
        <v>8.14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55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11.75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79.430000000000007</v>
      </c>
      <c r="L31" s="206">
        <v>0</v>
      </c>
      <c r="M31" s="206">
        <v>0</v>
      </c>
      <c r="N31" s="206">
        <v>28.88</v>
      </c>
      <c r="O31" s="206">
        <v>48.5</v>
      </c>
      <c r="P31" s="206">
        <v>59.91</v>
      </c>
      <c r="Q31" s="206">
        <v>0</v>
      </c>
      <c r="R31" s="206">
        <v>5.18</v>
      </c>
      <c r="S31" s="206">
        <v>6.45</v>
      </c>
      <c r="T31" s="206">
        <v>0</v>
      </c>
      <c r="U31" s="206">
        <v>265.49</v>
      </c>
      <c r="V31" s="206">
        <v>3.03</v>
      </c>
      <c r="W31" s="206">
        <v>11.35</v>
      </c>
      <c r="X31" s="206">
        <v>36.07</v>
      </c>
      <c r="Y31" s="206">
        <v>0</v>
      </c>
      <c r="Z31" s="206">
        <v>68.040000000000006</v>
      </c>
      <c r="AA31" s="206">
        <v>22.05</v>
      </c>
      <c r="AB31" s="206">
        <v>0</v>
      </c>
      <c r="AC31" s="206">
        <v>8.14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55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20.34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79.430000000000007</v>
      </c>
      <c r="L32" s="206">
        <v>0</v>
      </c>
      <c r="M32" s="206">
        <v>0</v>
      </c>
      <c r="N32" s="206">
        <v>28.88</v>
      </c>
      <c r="O32" s="206">
        <v>48.5</v>
      </c>
      <c r="P32" s="206">
        <v>59.91</v>
      </c>
      <c r="Q32" s="206">
        <v>0</v>
      </c>
      <c r="R32" s="206">
        <v>5.18</v>
      </c>
      <c r="S32" s="206">
        <v>6.45</v>
      </c>
      <c r="T32" s="206">
        <v>0</v>
      </c>
      <c r="U32" s="206">
        <v>265.49</v>
      </c>
      <c r="V32" s="206">
        <v>3.03</v>
      </c>
      <c r="W32" s="206">
        <v>11.35</v>
      </c>
      <c r="X32" s="206">
        <v>36.07</v>
      </c>
      <c r="Y32" s="206">
        <v>0</v>
      </c>
      <c r="Z32" s="206">
        <v>68.040000000000006</v>
      </c>
      <c r="AA32" s="206">
        <v>22.05</v>
      </c>
      <c r="AB32" s="206">
        <v>0</v>
      </c>
      <c r="AC32" s="206">
        <v>8.14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55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23.35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79.430000000000007</v>
      </c>
      <c r="L33" s="206">
        <v>0</v>
      </c>
      <c r="M33" s="206">
        <v>0</v>
      </c>
      <c r="N33" s="206">
        <v>28.88</v>
      </c>
      <c r="O33" s="206">
        <v>48.5</v>
      </c>
      <c r="P33" s="206">
        <v>58.14</v>
      </c>
      <c r="Q33" s="206">
        <v>0</v>
      </c>
      <c r="R33" s="206">
        <v>5.18</v>
      </c>
      <c r="S33" s="206">
        <v>6.45</v>
      </c>
      <c r="T33" s="206">
        <v>0</v>
      </c>
      <c r="U33" s="206">
        <v>265.49</v>
      </c>
      <c r="V33" s="206">
        <v>3.03</v>
      </c>
      <c r="W33" s="206">
        <v>11.35</v>
      </c>
      <c r="X33" s="206">
        <v>36.07</v>
      </c>
      <c r="Y33" s="206">
        <v>0</v>
      </c>
      <c r="Z33" s="206">
        <v>68.040000000000006</v>
      </c>
      <c r="AA33" s="206">
        <v>22.05</v>
      </c>
      <c r="AB33" s="206">
        <v>0</v>
      </c>
      <c r="AC33" s="206">
        <v>8.14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55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23.35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79.430000000000007</v>
      </c>
      <c r="L34" s="206">
        <v>0</v>
      </c>
      <c r="M34" s="206">
        <v>0</v>
      </c>
      <c r="N34" s="206">
        <v>28.88</v>
      </c>
      <c r="O34" s="206">
        <v>48.5</v>
      </c>
      <c r="P34" s="206">
        <v>58.14</v>
      </c>
      <c r="Q34" s="206">
        <v>0</v>
      </c>
      <c r="R34" s="206">
        <v>5.18</v>
      </c>
      <c r="S34" s="206">
        <v>6.45</v>
      </c>
      <c r="T34" s="206">
        <v>0</v>
      </c>
      <c r="U34" s="206">
        <v>265.49</v>
      </c>
      <c r="V34" s="206">
        <v>3.03</v>
      </c>
      <c r="W34" s="206">
        <v>11.35</v>
      </c>
      <c r="X34" s="206">
        <v>36.07</v>
      </c>
      <c r="Y34" s="206">
        <v>0</v>
      </c>
      <c r="Z34" s="206">
        <v>68.040000000000006</v>
      </c>
      <c r="AA34" s="206">
        <v>22.05</v>
      </c>
      <c r="AB34" s="206">
        <v>0</v>
      </c>
      <c r="AC34" s="206">
        <v>8.14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55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23.35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79.430000000000007</v>
      </c>
      <c r="L35" s="206">
        <v>0</v>
      </c>
      <c r="M35" s="206">
        <v>0</v>
      </c>
      <c r="N35" s="206">
        <v>28.88</v>
      </c>
      <c r="O35" s="206">
        <v>48.5</v>
      </c>
      <c r="P35" s="206">
        <v>58.14</v>
      </c>
      <c r="Q35" s="206">
        <v>0</v>
      </c>
      <c r="R35" s="206">
        <v>5.18</v>
      </c>
      <c r="S35" s="206">
        <v>6.45</v>
      </c>
      <c r="T35" s="206">
        <v>0</v>
      </c>
      <c r="U35" s="206">
        <v>265.49</v>
      </c>
      <c r="V35" s="206">
        <v>3.12</v>
      </c>
      <c r="W35" s="206">
        <v>11.35</v>
      </c>
      <c r="X35" s="206">
        <v>36.07</v>
      </c>
      <c r="Y35" s="206">
        <v>0</v>
      </c>
      <c r="Z35" s="206">
        <v>68.040000000000006</v>
      </c>
      <c r="AA35" s="206">
        <v>22.05</v>
      </c>
      <c r="AB35" s="206">
        <v>0</v>
      </c>
      <c r="AC35" s="206">
        <v>8.14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55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24.9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79.430000000000007</v>
      </c>
      <c r="L36" s="206">
        <v>0</v>
      </c>
      <c r="M36" s="206">
        <v>0</v>
      </c>
      <c r="N36" s="206">
        <v>28.88</v>
      </c>
      <c r="O36" s="206">
        <v>48.5</v>
      </c>
      <c r="P36" s="206">
        <v>58.14</v>
      </c>
      <c r="Q36" s="206">
        <v>0</v>
      </c>
      <c r="R36" s="206">
        <v>5.18</v>
      </c>
      <c r="S36" s="206">
        <v>6.45</v>
      </c>
      <c r="T36" s="206">
        <v>0</v>
      </c>
      <c r="U36" s="206">
        <v>265.49</v>
      </c>
      <c r="V36" s="206">
        <v>3.12</v>
      </c>
      <c r="W36" s="206">
        <v>11.35</v>
      </c>
      <c r="X36" s="206">
        <v>36.07</v>
      </c>
      <c r="Y36" s="206">
        <v>0</v>
      </c>
      <c r="Z36" s="206">
        <v>68.040000000000006</v>
      </c>
      <c r="AA36" s="206">
        <v>22.05</v>
      </c>
      <c r="AB36" s="206">
        <v>0</v>
      </c>
      <c r="AC36" s="206">
        <v>8.14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55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24.9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50.06</v>
      </c>
      <c r="L37" s="206">
        <v>0</v>
      </c>
      <c r="M37" s="206">
        <v>0</v>
      </c>
      <c r="N37" s="206">
        <v>28.88</v>
      </c>
      <c r="O37" s="206">
        <v>48.5</v>
      </c>
      <c r="P37" s="206">
        <v>58.14</v>
      </c>
      <c r="Q37" s="206">
        <v>0</v>
      </c>
      <c r="R37" s="206">
        <v>5.18</v>
      </c>
      <c r="S37" s="206">
        <v>6.45</v>
      </c>
      <c r="T37" s="206">
        <v>0</v>
      </c>
      <c r="U37" s="206">
        <v>265.49</v>
      </c>
      <c r="V37" s="206">
        <v>3.12</v>
      </c>
      <c r="W37" s="206">
        <v>11.35</v>
      </c>
      <c r="X37" s="206">
        <v>36.07</v>
      </c>
      <c r="Y37" s="206">
        <v>0</v>
      </c>
      <c r="Z37" s="206">
        <v>68.040000000000006</v>
      </c>
      <c r="AA37" s="206">
        <v>22.05</v>
      </c>
      <c r="AB37" s="206">
        <v>0</v>
      </c>
      <c r="AC37" s="206">
        <v>8.14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50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24.9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50.06</v>
      </c>
      <c r="L38" s="206">
        <v>0</v>
      </c>
      <c r="M38" s="206">
        <v>0</v>
      </c>
      <c r="N38" s="206">
        <v>28.88</v>
      </c>
      <c r="O38" s="206">
        <v>48.5</v>
      </c>
      <c r="P38" s="206">
        <v>58.14</v>
      </c>
      <c r="Q38" s="206">
        <v>0</v>
      </c>
      <c r="R38" s="206">
        <v>5.18</v>
      </c>
      <c r="S38" s="206">
        <v>6.45</v>
      </c>
      <c r="T38" s="206">
        <v>0</v>
      </c>
      <c r="U38" s="206">
        <v>265.49</v>
      </c>
      <c r="V38" s="206">
        <v>3.12</v>
      </c>
      <c r="W38" s="206">
        <v>11.35</v>
      </c>
      <c r="X38" s="206">
        <v>36.07</v>
      </c>
      <c r="Y38" s="206">
        <v>0</v>
      </c>
      <c r="Z38" s="206">
        <v>68.040000000000006</v>
      </c>
      <c r="AA38" s="206">
        <v>22.05</v>
      </c>
      <c r="AB38" s="206">
        <v>0</v>
      </c>
      <c r="AC38" s="206">
        <v>8.14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50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24.9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50.06</v>
      </c>
      <c r="L39" s="206">
        <v>0</v>
      </c>
      <c r="M39" s="206">
        <v>0</v>
      </c>
      <c r="N39" s="206">
        <v>28.88</v>
      </c>
      <c r="O39" s="206">
        <v>48.5</v>
      </c>
      <c r="P39" s="206">
        <v>58.14</v>
      </c>
      <c r="Q39" s="206">
        <v>0</v>
      </c>
      <c r="R39" s="206">
        <v>5.18</v>
      </c>
      <c r="S39" s="206">
        <v>6.45</v>
      </c>
      <c r="T39" s="206">
        <v>0</v>
      </c>
      <c r="U39" s="206">
        <v>265.49</v>
      </c>
      <c r="V39" s="206">
        <v>3.07</v>
      </c>
      <c r="W39" s="206">
        <v>11.35</v>
      </c>
      <c r="X39" s="206">
        <v>36.07</v>
      </c>
      <c r="Y39" s="206">
        <v>0</v>
      </c>
      <c r="Z39" s="206">
        <v>68.040000000000006</v>
      </c>
      <c r="AA39" s="206">
        <v>22.05</v>
      </c>
      <c r="AB39" s="206">
        <v>0</v>
      </c>
      <c r="AC39" s="206">
        <v>8.14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50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24.9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79.430000000000007</v>
      </c>
      <c r="L40" s="206">
        <v>0</v>
      </c>
      <c r="M40" s="206">
        <v>0</v>
      </c>
      <c r="N40" s="206">
        <v>28.88</v>
      </c>
      <c r="O40" s="206">
        <v>48.5</v>
      </c>
      <c r="P40" s="206">
        <v>58.14</v>
      </c>
      <c r="Q40" s="206">
        <v>0</v>
      </c>
      <c r="R40" s="206">
        <v>5.18</v>
      </c>
      <c r="S40" s="206">
        <v>6.45</v>
      </c>
      <c r="T40" s="206">
        <v>0</v>
      </c>
      <c r="U40" s="206">
        <v>265.49</v>
      </c>
      <c r="V40" s="206">
        <v>3.07</v>
      </c>
      <c r="W40" s="206">
        <v>11.35</v>
      </c>
      <c r="X40" s="206">
        <v>36.07</v>
      </c>
      <c r="Y40" s="206">
        <v>0</v>
      </c>
      <c r="Z40" s="206">
        <v>68.040000000000006</v>
      </c>
      <c r="AA40" s="206">
        <v>22.05</v>
      </c>
      <c r="AB40" s="206">
        <v>0</v>
      </c>
      <c r="AC40" s="206">
        <v>8.14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50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24.9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79.430000000000007</v>
      </c>
      <c r="L41" s="206">
        <v>0</v>
      </c>
      <c r="M41" s="206">
        <v>0</v>
      </c>
      <c r="N41" s="206">
        <v>28.88</v>
      </c>
      <c r="O41" s="206">
        <v>48.5</v>
      </c>
      <c r="P41" s="206">
        <v>58.14</v>
      </c>
      <c r="Q41" s="206">
        <v>0</v>
      </c>
      <c r="R41" s="206">
        <v>5.18</v>
      </c>
      <c r="S41" s="206">
        <v>6.45</v>
      </c>
      <c r="T41" s="206">
        <v>0</v>
      </c>
      <c r="U41" s="206">
        <v>265.49</v>
      </c>
      <c r="V41" s="206">
        <v>3.13</v>
      </c>
      <c r="W41" s="206">
        <v>11.35</v>
      </c>
      <c r="X41" s="206">
        <v>36.07</v>
      </c>
      <c r="Y41" s="206">
        <v>0</v>
      </c>
      <c r="Z41" s="206">
        <v>68.040000000000006</v>
      </c>
      <c r="AA41" s="206">
        <v>22.05</v>
      </c>
      <c r="AB41" s="206">
        <v>0</v>
      </c>
      <c r="AC41" s="206">
        <v>8.14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50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24.9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79.430000000000007</v>
      </c>
      <c r="L42" s="206">
        <v>0</v>
      </c>
      <c r="M42" s="206">
        <v>0</v>
      </c>
      <c r="N42" s="206">
        <v>28.88</v>
      </c>
      <c r="O42" s="206">
        <v>48.5</v>
      </c>
      <c r="P42" s="206">
        <v>58.14</v>
      </c>
      <c r="Q42" s="206">
        <v>0</v>
      </c>
      <c r="R42" s="206">
        <v>5.18</v>
      </c>
      <c r="S42" s="206">
        <v>6.45</v>
      </c>
      <c r="T42" s="206">
        <v>0</v>
      </c>
      <c r="U42" s="206">
        <v>265.49</v>
      </c>
      <c r="V42" s="206">
        <v>3.13</v>
      </c>
      <c r="W42" s="206">
        <v>11.35</v>
      </c>
      <c r="X42" s="206">
        <v>36.07</v>
      </c>
      <c r="Y42" s="206">
        <v>0</v>
      </c>
      <c r="Z42" s="206">
        <v>68.040000000000006</v>
      </c>
      <c r="AA42" s="206">
        <v>22.05</v>
      </c>
      <c r="AB42" s="206">
        <v>0</v>
      </c>
      <c r="AC42" s="206">
        <v>8.14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50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24.9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79.430000000000007</v>
      </c>
      <c r="L43" s="206">
        <v>0</v>
      </c>
      <c r="M43" s="206">
        <v>0</v>
      </c>
      <c r="N43" s="206">
        <v>28.88</v>
      </c>
      <c r="O43" s="206">
        <v>48.5</v>
      </c>
      <c r="P43" s="206">
        <v>58.14</v>
      </c>
      <c r="Q43" s="206">
        <v>0</v>
      </c>
      <c r="R43" s="206">
        <v>5.18</v>
      </c>
      <c r="S43" s="206">
        <v>6.45</v>
      </c>
      <c r="T43" s="206">
        <v>0</v>
      </c>
      <c r="U43" s="206">
        <v>265.49</v>
      </c>
      <c r="V43" s="206">
        <v>2.33</v>
      </c>
      <c r="W43" s="206">
        <v>11.35</v>
      </c>
      <c r="X43" s="206">
        <v>36.07</v>
      </c>
      <c r="Y43" s="206">
        <v>0</v>
      </c>
      <c r="Z43" s="206">
        <v>68.040000000000006</v>
      </c>
      <c r="AA43" s="206">
        <v>22.05</v>
      </c>
      <c r="AB43" s="206">
        <v>0</v>
      </c>
      <c r="AC43" s="206">
        <v>8.14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50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24.9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79.430000000000007</v>
      </c>
      <c r="L44" s="206">
        <v>0</v>
      </c>
      <c r="M44" s="206">
        <v>0</v>
      </c>
      <c r="N44" s="206">
        <v>28.88</v>
      </c>
      <c r="O44" s="206">
        <v>48.5</v>
      </c>
      <c r="P44" s="206">
        <v>58.14</v>
      </c>
      <c r="Q44" s="206">
        <v>0</v>
      </c>
      <c r="R44" s="206">
        <v>5.18</v>
      </c>
      <c r="S44" s="206">
        <v>6.45</v>
      </c>
      <c r="T44" s="206">
        <v>0</v>
      </c>
      <c r="U44" s="206">
        <v>265.49</v>
      </c>
      <c r="V44" s="206">
        <v>2.33</v>
      </c>
      <c r="W44" s="206">
        <v>11.35</v>
      </c>
      <c r="X44" s="206">
        <v>36.07</v>
      </c>
      <c r="Y44" s="206">
        <v>0</v>
      </c>
      <c r="Z44" s="206">
        <v>68.040000000000006</v>
      </c>
      <c r="AA44" s="206">
        <v>22.05</v>
      </c>
      <c r="AB44" s="206">
        <v>0</v>
      </c>
      <c r="AC44" s="206">
        <v>8.14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50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24.9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79.44</v>
      </c>
      <c r="L45" s="206">
        <v>0</v>
      </c>
      <c r="M45" s="206">
        <v>0</v>
      </c>
      <c r="N45" s="206">
        <v>28.88</v>
      </c>
      <c r="O45" s="206">
        <v>48.5</v>
      </c>
      <c r="P45" s="206">
        <v>58.14</v>
      </c>
      <c r="Q45" s="206">
        <v>0</v>
      </c>
      <c r="R45" s="206">
        <v>5.18</v>
      </c>
      <c r="S45" s="206">
        <v>6.45</v>
      </c>
      <c r="T45" s="206">
        <v>0</v>
      </c>
      <c r="U45" s="206">
        <v>265.49</v>
      </c>
      <c r="V45" s="206">
        <v>2.33</v>
      </c>
      <c r="W45" s="206">
        <v>11.35</v>
      </c>
      <c r="X45" s="206">
        <v>36.07</v>
      </c>
      <c r="Y45" s="206">
        <v>0</v>
      </c>
      <c r="Z45" s="206">
        <v>68.040000000000006</v>
      </c>
      <c r="AA45" s="206">
        <v>22.05</v>
      </c>
      <c r="AB45" s="206">
        <v>0</v>
      </c>
      <c r="AC45" s="206">
        <v>7.78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50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24.9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79.44</v>
      </c>
      <c r="L46" s="206">
        <v>0</v>
      </c>
      <c r="M46" s="206">
        <v>0</v>
      </c>
      <c r="N46" s="206">
        <v>28.88</v>
      </c>
      <c r="O46" s="206">
        <v>48.5</v>
      </c>
      <c r="P46" s="206">
        <v>58.14</v>
      </c>
      <c r="Q46" s="206">
        <v>0</v>
      </c>
      <c r="R46" s="206">
        <v>5.18</v>
      </c>
      <c r="S46" s="206">
        <v>6.45</v>
      </c>
      <c r="T46" s="206">
        <v>0</v>
      </c>
      <c r="U46" s="206">
        <v>265.49</v>
      </c>
      <c r="V46" s="206">
        <v>2.33</v>
      </c>
      <c r="W46" s="206">
        <v>11.35</v>
      </c>
      <c r="X46" s="206">
        <v>36.07</v>
      </c>
      <c r="Y46" s="206">
        <v>0</v>
      </c>
      <c r="Z46" s="206">
        <v>68.040000000000006</v>
      </c>
      <c r="AA46" s="206">
        <v>22.05</v>
      </c>
      <c r="AB46" s="206">
        <v>0</v>
      </c>
      <c r="AC46" s="206">
        <v>7.78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50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24.9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79.44</v>
      </c>
      <c r="L47" s="206">
        <v>0</v>
      </c>
      <c r="M47" s="206">
        <v>0</v>
      </c>
      <c r="N47" s="206">
        <v>28.88</v>
      </c>
      <c r="O47" s="206">
        <v>48.5</v>
      </c>
      <c r="P47" s="206">
        <v>58.14</v>
      </c>
      <c r="Q47" s="206">
        <v>0</v>
      </c>
      <c r="R47" s="206">
        <v>5.18</v>
      </c>
      <c r="S47" s="206">
        <v>6.45</v>
      </c>
      <c r="T47" s="206">
        <v>0</v>
      </c>
      <c r="U47" s="206">
        <v>265.49</v>
      </c>
      <c r="V47" s="206">
        <v>3.17</v>
      </c>
      <c r="W47" s="206">
        <v>11.35</v>
      </c>
      <c r="X47" s="206">
        <v>36.07</v>
      </c>
      <c r="Y47" s="206">
        <v>0</v>
      </c>
      <c r="Z47" s="206">
        <v>68.040000000000006</v>
      </c>
      <c r="AA47" s="206">
        <v>22.05</v>
      </c>
      <c r="AB47" s="206">
        <v>0</v>
      </c>
      <c r="AC47" s="206">
        <v>7.78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50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24.9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79.44</v>
      </c>
      <c r="L48" s="206">
        <v>0</v>
      </c>
      <c r="M48" s="206">
        <v>0</v>
      </c>
      <c r="N48" s="206">
        <v>28.88</v>
      </c>
      <c r="O48" s="206">
        <v>48.5</v>
      </c>
      <c r="P48" s="206">
        <v>58.14</v>
      </c>
      <c r="Q48" s="206">
        <v>0</v>
      </c>
      <c r="R48" s="206">
        <v>5.18</v>
      </c>
      <c r="S48" s="206">
        <v>6.45</v>
      </c>
      <c r="T48" s="206">
        <v>0</v>
      </c>
      <c r="U48" s="206">
        <v>265.49</v>
      </c>
      <c r="V48" s="206">
        <v>3.17</v>
      </c>
      <c r="W48" s="206">
        <v>11.35</v>
      </c>
      <c r="X48" s="206">
        <v>36.07</v>
      </c>
      <c r="Y48" s="206">
        <v>0</v>
      </c>
      <c r="Z48" s="206">
        <v>68.040000000000006</v>
      </c>
      <c r="AA48" s="206">
        <v>22.05</v>
      </c>
      <c r="AB48" s="206">
        <v>0</v>
      </c>
      <c r="AC48" s="206">
        <v>7.78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50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24.9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40.43</v>
      </c>
      <c r="L49" s="206">
        <v>0</v>
      </c>
      <c r="M49" s="206">
        <v>0</v>
      </c>
      <c r="N49" s="206">
        <v>28.88</v>
      </c>
      <c r="O49" s="206">
        <v>48.5</v>
      </c>
      <c r="P49" s="206">
        <v>58.14</v>
      </c>
      <c r="Q49" s="206">
        <v>0</v>
      </c>
      <c r="R49" s="206">
        <v>3.03</v>
      </c>
      <c r="S49" s="206">
        <v>2.02</v>
      </c>
      <c r="T49" s="206">
        <v>0</v>
      </c>
      <c r="U49" s="206">
        <v>265.49</v>
      </c>
      <c r="V49" s="206">
        <v>0</v>
      </c>
      <c r="W49" s="206">
        <v>11.35</v>
      </c>
      <c r="X49" s="206">
        <v>36.07</v>
      </c>
      <c r="Y49" s="206">
        <v>0</v>
      </c>
      <c r="Z49" s="206">
        <v>68.040000000000006</v>
      </c>
      <c r="AA49" s="206">
        <v>22.05</v>
      </c>
      <c r="AB49" s="206">
        <v>0</v>
      </c>
      <c r="AC49" s="206">
        <v>7.78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50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24.9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40.43</v>
      </c>
      <c r="L50" s="206">
        <v>0</v>
      </c>
      <c r="M50" s="206">
        <v>0</v>
      </c>
      <c r="N50" s="206">
        <v>28.88</v>
      </c>
      <c r="O50" s="206">
        <v>48.5</v>
      </c>
      <c r="P50" s="206">
        <v>58.14</v>
      </c>
      <c r="Q50" s="206">
        <v>0</v>
      </c>
      <c r="R50" s="206">
        <v>3.03</v>
      </c>
      <c r="S50" s="206">
        <v>2.02</v>
      </c>
      <c r="T50" s="206">
        <v>0</v>
      </c>
      <c r="U50" s="206">
        <v>265.49</v>
      </c>
      <c r="V50" s="206">
        <v>0</v>
      </c>
      <c r="W50" s="206">
        <v>11.35</v>
      </c>
      <c r="X50" s="206">
        <v>36.07</v>
      </c>
      <c r="Y50" s="206">
        <v>0</v>
      </c>
      <c r="Z50" s="206">
        <v>68.040000000000006</v>
      </c>
      <c r="AA50" s="206">
        <v>22.05</v>
      </c>
      <c r="AB50" s="206">
        <v>0</v>
      </c>
      <c r="AC50" s="206">
        <v>7.78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50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24.9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39.340000000000003</v>
      </c>
      <c r="L51" s="206">
        <v>0</v>
      </c>
      <c r="M51" s="206">
        <v>0</v>
      </c>
      <c r="N51" s="206">
        <v>28.88</v>
      </c>
      <c r="O51" s="206">
        <v>48.5</v>
      </c>
      <c r="P51" s="206">
        <v>58.14</v>
      </c>
      <c r="Q51" s="206">
        <v>0</v>
      </c>
      <c r="R51" s="206">
        <v>2.95</v>
      </c>
      <c r="S51" s="206">
        <v>1.97</v>
      </c>
      <c r="T51" s="206">
        <v>0</v>
      </c>
      <c r="U51" s="206">
        <v>265.49</v>
      </c>
      <c r="V51" s="206">
        <v>0</v>
      </c>
      <c r="W51" s="206">
        <v>11.35</v>
      </c>
      <c r="X51" s="206">
        <v>36.07</v>
      </c>
      <c r="Y51" s="206">
        <v>0</v>
      </c>
      <c r="Z51" s="206">
        <v>68.040000000000006</v>
      </c>
      <c r="AA51" s="206">
        <v>22.05</v>
      </c>
      <c r="AB51" s="206">
        <v>0</v>
      </c>
      <c r="AC51" s="206">
        <v>7.78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50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24.9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39.340000000000003</v>
      </c>
      <c r="L52" s="206">
        <v>0</v>
      </c>
      <c r="M52" s="206">
        <v>0</v>
      </c>
      <c r="N52" s="206">
        <v>28.88</v>
      </c>
      <c r="O52" s="206">
        <v>48.5</v>
      </c>
      <c r="P52" s="206">
        <v>58.14</v>
      </c>
      <c r="Q52" s="206">
        <v>0</v>
      </c>
      <c r="R52" s="206">
        <v>2.95</v>
      </c>
      <c r="S52" s="206">
        <v>1.97</v>
      </c>
      <c r="T52" s="206">
        <v>0</v>
      </c>
      <c r="U52" s="206">
        <v>265.49</v>
      </c>
      <c r="V52" s="206">
        <v>0</v>
      </c>
      <c r="W52" s="206">
        <v>11.35</v>
      </c>
      <c r="X52" s="206">
        <v>36.07</v>
      </c>
      <c r="Y52" s="206">
        <v>0</v>
      </c>
      <c r="Z52" s="206">
        <v>68.040000000000006</v>
      </c>
      <c r="AA52" s="206">
        <v>22.05</v>
      </c>
      <c r="AB52" s="206">
        <v>0</v>
      </c>
      <c r="AC52" s="206">
        <v>7.78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50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24.9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39.340000000000003</v>
      </c>
      <c r="L53" s="206">
        <v>0</v>
      </c>
      <c r="M53" s="206">
        <v>0</v>
      </c>
      <c r="N53" s="206">
        <v>28.88</v>
      </c>
      <c r="O53" s="206">
        <v>48.5</v>
      </c>
      <c r="P53" s="206">
        <v>58.14</v>
      </c>
      <c r="Q53" s="206">
        <v>0</v>
      </c>
      <c r="R53" s="206">
        <v>2.95</v>
      </c>
      <c r="S53" s="206">
        <v>1.97</v>
      </c>
      <c r="T53" s="206">
        <v>0</v>
      </c>
      <c r="U53" s="206">
        <v>265.49</v>
      </c>
      <c r="V53" s="206">
        <v>0</v>
      </c>
      <c r="W53" s="206">
        <v>11.35</v>
      </c>
      <c r="X53" s="206">
        <v>36.07</v>
      </c>
      <c r="Y53" s="206">
        <v>0</v>
      </c>
      <c r="Z53" s="206">
        <v>68.040000000000006</v>
      </c>
      <c r="AA53" s="206">
        <v>22.05</v>
      </c>
      <c r="AB53" s="206">
        <v>0</v>
      </c>
      <c r="AC53" s="206">
        <v>7.78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50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24.9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39.340000000000003</v>
      </c>
      <c r="L54" s="206">
        <v>0</v>
      </c>
      <c r="M54" s="206">
        <v>0</v>
      </c>
      <c r="N54" s="206">
        <v>28.88</v>
      </c>
      <c r="O54" s="206">
        <v>48.5</v>
      </c>
      <c r="P54" s="206">
        <v>58.14</v>
      </c>
      <c r="Q54" s="206">
        <v>0</v>
      </c>
      <c r="R54" s="206">
        <v>2.95</v>
      </c>
      <c r="S54" s="206">
        <v>1.97</v>
      </c>
      <c r="T54" s="206">
        <v>0</v>
      </c>
      <c r="U54" s="206">
        <v>265.49</v>
      </c>
      <c r="V54" s="206">
        <v>0</v>
      </c>
      <c r="W54" s="206">
        <v>11.35</v>
      </c>
      <c r="X54" s="206">
        <v>36.07</v>
      </c>
      <c r="Y54" s="206">
        <v>0</v>
      </c>
      <c r="Z54" s="206">
        <v>68.040000000000006</v>
      </c>
      <c r="AA54" s="206">
        <v>22.05</v>
      </c>
      <c r="AB54" s="206">
        <v>0</v>
      </c>
      <c r="AC54" s="206">
        <v>7.78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50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24.9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39.340000000000003</v>
      </c>
      <c r="L55" s="206">
        <v>0</v>
      </c>
      <c r="M55" s="206">
        <v>0</v>
      </c>
      <c r="N55" s="206">
        <v>28.88</v>
      </c>
      <c r="O55" s="206">
        <v>48.5</v>
      </c>
      <c r="P55" s="206">
        <v>58.14</v>
      </c>
      <c r="Q55" s="206">
        <v>0</v>
      </c>
      <c r="R55" s="206">
        <v>2.95</v>
      </c>
      <c r="S55" s="206">
        <v>1.97</v>
      </c>
      <c r="T55" s="206">
        <v>0</v>
      </c>
      <c r="U55" s="206">
        <v>265.49</v>
      </c>
      <c r="V55" s="206">
        <v>0</v>
      </c>
      <c r="W55" s="206">
        <v>11.35</v>
      </c>
      <c r="X55" s="206">
        <v>36.07</v>
      </c>
      <c r="Y55" s="206">
        <v>0</v>
      </c>
      <c r="Z55" s="206">
        <v>68.040000000000006</v>
      </c>
      <c r="AA55" s="206">
        <v>22.05</v>
      </c>
      <c r="AB55" s="206">
        <v>0</v>
      </c>
      <c r="AC55" s="206">
        <v>7.78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50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24.9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39.340000000000003</v>
      </c>
      <c r="L56" s="206">
        <v>0</v>
      </c>
      <c r="M56" s="206">
        <v>0</v>
      </c>
      <c r="N56" s="206">
        <v>28.88</v>
      </c>
      <c r="O56" s="206">
        <v>48.5</v>
      </c>
      <c r="P56" s="206">
        <v>58.14</v>
      </c>
      <c r="Q56" s="206">
        <v>0</v>
      </c>
      <c r="R56" s="206">
        <v>2.95</v>
      </c>
      <c r="S56" s="206">
        <v>1.97</v>
      </c>
      <c r="T56" s="206">
        <v>0</v>
      </c>
      <c r="U56" s="206">
        <v>265.49</v>
      </c>
      <c r="V56" s="206">
        <v>0</v>
      </c>
      <c r="W56" s="206">
        <v>11.35</v>
      </c>
      <c r="X56" s="206">
        <v>36.07</v>
      </c>
      <c r="Y56" s="206">
        <v>0</v>
      </c>
      <c r="Z56" s="206">
        <v>68.040000000000006</v>
      </c>
      <c r="AA56" s="206">
        <v>22.05</v>
      </c>
      <c r="AB56" s="206">
        <v>0</v>
      </c>
      <c r="AC56" s="206">
        <v>7.78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50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24.9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39.340000000000003</v>
      </c>
      <c r="L57" s="206">
        <v>0</v>
      </c>
      <c r="M57" s="206">
        <v>0</v>
      </c>
      <c r="N57" s="206">
        <v>28.88</v>
      </c>
      <c r="O57" s="206">
        <v>48.5</v>
      </c>
      <c r="P57" s="206">
        <v>58.14</v>
      </c>
      <c r="Q57" s="206">
        <v>0</v>
      </c>
      <c r="R57" s="206">
        <v>2.95</v>
      </c>
      <c r="S57" s="206">
        <v>1.97</v>
      </c>
      <c r="T57" s="206">
        <v>0</v>
      </c>
      <c r="U57" s="206">
        <v>265.49</v>
      </c>
      <c r="V57" s="206">
        <v>0</v>
      </c>
      <c r="W57" s="206">
        <v>11.35</v>
      </c>
      <c r="X57" s="206">
        <v>36.07</v>
      </c>
      <c r="Y57" s="206">
        <v>0</v>
      </c>
      <c r="Z57" s="206">
        <v>68.040000000000006</v>
      </c>
      <c r="AA57" s="206">
        <v>22.05</v>
      </c>
      <c r="AB57" s="206">
        <v>0</v>
      </c>
      <c r="AC57" s="206">
        <v>7.78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50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24.9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39.340000000000003</v>
      </c>
      <c r="L58" s="206">
        <v>0</v>
      </c>
      <c r="M58" s="206">
        <v>0</v>
      </c>
      <c r="N58" s="206">
        <v>28.88</v>
      </c>
      <c r="O58" s="206">
        <v>48.5</v>
      </c>
      <c r="P58" s="206">
        <v>58.14</v>
      </c>
      <c r="Q58" s="206">
        <v>0</v>
      </c>
      <c r="R58" s="206">
        <v>2.95</v>
      </c>
      <c r="S58" s="206">
        <v>1.97</v>
      </c>
      <c r="T58" s="206">
        <v>0</v>
      </c>
      <c r="U58" s="206">
        <v>265.49</v>
      </c>
      <c r="V58" s="206">
        <v>0</v>
      </c>
      <c r="W58" s="206">
        <v>11.35</v>
      </c>
      <c r="X58" s="206">
        <v>36.07</v>
      </c>
      <c r="Y58" s="206">
        <v>0</v>
      </c>
      <c r="Z58" s="206">
        <v>68.040000000000006</v>
      </c>
      <c r="AA58" s="206">
        <v>22.05</v>
      </c>
      <c r="AB58" s="206">
        <v>0</v>
      </c>
      <c r="AC58" s="206">
        <v>7.78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50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24.9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38.090000000000003</v>
      </c>
      <c r="L59" s="206">
        <v>0</v>
      </c>
      <c r="M59" s="206">
        <v>0</v>
      </c>
      <c r="N59" s="206">
        <v>28.88</v>
      </c>
      <c r="O59" s="206">
        <v>48.5</v>
      </c>
      <c r="P59" s="206">
        <v>58.14</v>
      </c>
      <c r="Q59" s="206">
        <v>0</v>
      </c>
      <c r="R59" s="206">
        <v>5.03</v>
      </c>
      <c r="S59" s="206">
        <v>6.27</v>
      </c>
      <c r="T59" s="206">
        <v>0</v>
      </c>
      <c r="U59" s="206">
        <v>265.49</v>
      </c>
      <c r="V59" s="206">
        <v>0</v>
      </c>
      <c r="W59" s="206">
        <v>11.35</v>
      </c>
      <c r="X59" s="206">
        <v>36.07</v>
      </c>
      <c r="Y59" s="206">
        <v>0</v>
      </c>
      <c r="Z59" s="206">
        <v>68.040000000000006</v>
      </c>
      <c r="AA59" s="206">
        <v>22.05</v>
      </c>
      <c r="AB59" s="206">
        <v>0</v>
      </c>
      <c r="AC59" s="206">
        <v>7.78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50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24.9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38.090000000000003</v>
      </c>
      <c r="L60" s="206">
        <v>0</v>
      </c>
      <c r="M60" s="206">
        <v>0</v>
      </c>
      <c r="N60" s="206">
        <v>28.88</v>
      </c>
      <c r="O60" s="206">
        <v>48.5</v>
      </c>
      <c r="P60" s="206">
        <v>58.14</v>
      </c>
      <c r="Q60" s="206">
        <v>0</v>
      </c>
      <c r="R60" s="206">
        <v>5.03</v>
      </c>
      <c r="S60" s="206">
        <v>6.27</v>
      </c>
      <c r="T60" s="206">
        <v>0</v>
      </c>
      <c r="U60" s="206">
        <v>265.49</v>
      </c>
      <c r="V60" s="206">
        <v>0</v>
      </c>
      <c r="W60" s="206">
        <v>11.35</v>
      </c>
      <c r="X60" s="206">
        <v>36.07</v>
      </c>
      <c r="Y60" s="206">
        <v>0</v>
      </c>
      <c r="Z60" s="206">
        <v>68.040000000000006</v>
      </c>
      <c r="AA60" s="206">
        <v>22.05</v>
      </c>
      <c r="AB60" s="206">
        <v>0</v>
      </c>
      <c r="AC60" s="206">
        <v>7.78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50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24.9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39.380000000000003</v>
      </c>
      <c r="L61" s="206">
        <v>0</v>
      </c>
      <c r="M61" s="206">
        <v>0</v>
      </c>
      <c r="N61" s="206">
        <v>28.88</v>
      </c>
      <c r="O61" s="206">
        <v>48.5</v>
      </c>
      <c r="P61" s="206">
        <v>58.14</v>
      </c>
      <c r="Q61" s="206">
        <v>0</v>
      </c>
      <c r="R61" s="206">
        <v>3</v>
      </c>
      <c r="S61" s="206">
        <v>2</v>
      </c>
      <c r="T61" s="206">
        <v>0</v>
      </c>
      <c r="U61" s="206">
        <v>265.49</v>
      </c>
      <c r="V61" s="206">
        <v>0</v>
      </c>
      <c r="W61" s="206">
        <v>11.35</v>
      </c>
      <c r="X61" s="206">
        <v>36.07</v>
      </c>
      <c r="Y61" s="206">
        <v>0</v>
      </c>
      <c r="Z61" s="206">
        <v>68.040000000000006</v>
      </c>
      <c r="AA61" s="206">
        <v>22.05</v>
      </c>
      <c r="AB61" s="206">
        <v>0</v>
      </c>
      <c r="AC61" s="206">
        <v>7.78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50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24.9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39.380000000000003</v>
      </c>
      <c r="L62" s="206">
        <v>0</v>
      </c>
      <c r="M62" s="206">
        <v>0</v>
      </c>
      <c r="N62" s="206">
        <v>28.88</v>
      </c>
      <c r="O62" s="206">
        <v>48.5</v>
      </c>
      <c r="P62" s="206">
        <v>58.14</v>
      </c>
      <c r="Q62" s="206">
        <v>0</v>
      </c>
      <c r="R62" s="206">
        <v>3</v>
      </c>
      <c r="S62" s="206">
        <v>2</v>
      </c>
      <c r="T62" s="206">
        <v>0</v>
      </c>
      <c r="U62" s="206">
        <v>265.49</v>
      </c>
      <c r="V62" s="206">
        <v>0</v>
      </c>
      <c r="W62" s="206">
        <v>11.35</v>
      </c>
      <c r="X62" s="206">
        <v>36.07</v>
      </c>
      <c r="Y62" s="206">
        <v>0</v>
      </c>
      <c r="Z62" s="206">
        <v>68.040000000000006</v>
      </c>
      <c r="AA62" s="206">
        <v>22.05</v>
      </c>
      <c r="AB62" s="206">
        <v>0</v>
      </c>
      <c r="AC62" s="206">
        <v>7.78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50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24.9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39.04</v>
      </c>
      <c r="L63" s="206">
        <v>0</v>
      </c>
      <c r="M63" s="206">
        <v>0</v>
      </c>
      <c r="N63" s="206">
        <v>28.88</v>
      </c>
      <c r="O63" s="206">
        <v>48.5</v>
      </c>
      <c r="P63" s="206">
        <v>58.15</v>
      </c>
      <c r="Q63" s="206">
        <v>0</v>
      </c>
      <c r="R63" s="206">
        <v>3</v>
      </c>
      <c r="S63" s="206">
        <v>2</v>
      </c>
      <c r="T63" s="206">
        <v>0</v>
      </c>
      <c r="U63" s="206">
        <v>265.49</v>
      </c>
      <c r="V63" s="206">
        <v>0</v>
      </c>
      <c r="W63" s="206">
        <v>11.35</v>
      </c>
      <c r="X63" s="206">
        <v>36.07</v>
      </c>
      <c r="Y63" s="206">
        <v>0</v>
      </c>
      <c r="Z63" s="206">
        <v>68.040000000000006</v>
      </c>
      <c r="AA63" s="206">
        <v>22.05</v>
      </c>
      <c r="AB63" s="206">
        <v>0</v>
      </c>
      <c r="AC63" s="206">
        <v>8.3000000000000007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50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24.9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39.04</v>
      </c>
      <c r="L64" s="206">
        <v>0</v>
      </c>
      <c r="M64" s="206">
        <v>0</v>
      </c>
      <c r="N64" s="206">
        <v>28.88</v>
      </c>
      <c r="O64" s="206">
        <v>48.5</v>
      </c>
      <c r="P64" s="206">
        <v>58.15</v>
      </c>
      <c r="Q64" s="206">
        <v>0</v>
      </c>
      <c r="R64" s="206">
        <v>3</v>
      </c>
      <c r="S64" s="206">
        <v>2</v>
      </c>
      <c r="T64" s="206">
        <v>0</v>
      </c>
      <c r="U64" s="206">
        <v>265.49</v>
      </c>
      <c r="V64" s="206">
        <v>0</v>
      </c>
      <c r="W64" s="206">
        <v>11.35</v>
      </c>
      <c r="X64" s="206">
        <v>36.07</v>
      </c>
      <c r="Y64" s="206">
        <v>0</v>
      </c>
      <c r="Z64" s="206">
        <v>68.040000000000006</v>
      </c>
      <c r="AA64" s="206">
        <v>22.05</v>
      </c>
      <c r="AB64" s="206">
        <v>0</v>
      </c>
      <c r="AC64" s="206">
        <v>8.3000000000000007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50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24.9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79.09</v>
      </c>
      <c r="L65" s="206">
        <v>0</v>
      </c>
      <c r="M65" s="206">
        <v>0</v>
      </c>
      <c r="N65" s="206">
        <v>28.88</v>
      </c>
      <c r="O65" s="206">
        <v>48.5</v>
      </c>
      <c r="P65" s="206">
        <v>58.32</v>
      </c>
      <c r="Q65" s="206">
        <v>0</v>
      </c>
      <c r="R65" s="206">
        <v>5.18</v>
      </c>
      <c r="S65" s="206">
        <v>6.45</v>
      </c>
      <c r="T65" s="206">
        <v>0</v>
      </c>
      <c r="U65" s="206">
        <v>265.49</v>
      </c>
      <c r="V65" s="206">
        <v>0</v>
      </c>
      <c r="W65" s="206">
        <v>11.35</v>
      </c>
      <c r="X65" s="206">
        <v>36.07</v>
      </c>
      <c r="Y65" s="206">
        <v>0</v>
      </c>
      <c r="Z65" s="206">
        <v>68.040000000000006</v>
      </c>
      <c r="AA65" s="206">
        <v>22.05</v>
      </c>
      <c r="AB65" s="206">
        <v>0</v>
      </c>
      <c r="AC65" s="206">
        <v>8.3000000000000007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50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24.9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79.09</v>
      </c>
      <c r="L66" s="206">
        <v>0</v>
      </c>
      <c r="M66" s="206">
        <v>0</v>
      </c>
      <c r="N66" s="206">
        <v>28.88</v>
      </c>
      <c r="O66" s="206">
        <v>48.5</v>
      </c>
      <c r="P66" s="206">
        <v>58.32</v>
      </c>
      <c r="Q66" s="206">
        <v>0</v>
      </c>
      <c r="R66" s="206">
        <v>5.18</v>
      </c>
      <c r="S66" s="206">
        <v>6.45</v>
      </c>
      <c r="T66" s="206">
        <v>0</v>
      </c>
      <c r="U66" s="206">
        <v>265.49</v>
      </c>
      <c r="V66" s="206">
        <v>0</v>
      </c>
      <c r="W66" s="206">
        <v>11.35</v>
      </c>
      <c r="X66" s="206">
        <v>36.07</v>
      </c>
      <c r="Y66" s="206">
        <v>0</v>
      </c>
      <c r="Z66" s="206">
        <v>68.040000000000006</v>
      </c>
      <c r="AA66" s="206">
        <v>22.05</v>
      </c>
      <c r="AB66" s="206">
        <v>0</v>
      </c>
      <c r="AC66" s="206">
        <v>20.16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50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24.9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79.430000000000007</v>
      </c>
      <c r="L67" s="206">
        <v>0</v>
      </c>
      <c r="M67" s="206">
        <v>0</v>
      </c>
      <c r="N67" s="206">
        <v>28.88</v>
      </c>
      <c r="O67" s="206">
        <v>48.5</v>
      </c>
      <c r="P67" s="206">
        <v>58.32</v>
      </c>
      <c r="Q67" s="206">
        <v>0</v>
      </c>
      <c r="R67" s="206">
        <v>5.18</v>
      </c>
      <c r="S67" s="206">
        <v>6.45</v>
      </c>
      <c r="T67" s="206">
        <v>0</v>
      </c>
      <c r="U67" s="206">
        <v>265.49</v>
      </c>
      <c r="V67" s="206">
        <v>2.85</v>
      </c>
      <c r="W67" s="206">
        <v>11.35</v>
      </c>
      <c r="X67" s="206">
        <v>36.07</v>
      </c>
      <c r="Y67" s="206">
        <v>0</v>
      </c>
      <c r="Z67" s="206">
        <v>68.040000000000006</v>
      </c>
      <c r="AA67" s="206">
        <v>22.05</v>
      </c>
      <c r="AB67" s="206">
        <v>0</v>
      </c>
      <c r="AC67" s="206">
        <v>7.78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50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24.9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79.430000000000007</v>
      </c>
      <c r="L68" s="206">
        <v>0</v>
      </c>
      <c r="M68" s="206">
        <v>0</v>
      </c>
      <c r="N68" s="206">
        <v>28.88</v>
      </c>
      <c r="O68" s="206">
        <v>48.5</v>
      </c>
      <c r="P68" s="206">
        <v>58.32</v>
      </c>
      <c r="Q68" s="206">
        <v>0</v>
      </c>
      <c r="R68" s="206">
        <v>5.18</v>
      </c>
      <c r="S68" s="206">
        <v>6.45</v>
      </c>
      <c r="T68" s="206">
        <v>0</v>
      </c>
      <c r="U68" s="206">
        <v>265.49</v>
      </c>
      <c r="V68" s="206">
        <v>2.85</v>
      </c>
      <c r="W68" s="206">
        <v>11.35</v>
      </c>
      <c r="X68" s="206">
        <v>36.07</v>
      </c>
      <c r="Y68" s="206">
        <v>0</v>
      </c>
      <c r="Z68" s="206">
        <v>68.040000000000006</v>
      </c>
      <c r="AA68" s="206">
        <v>22.05</v>
      </c>
      <c r="AB68" s="206">
        <v>0</v>
      </c>
      <c r="AC68" s="206">
        <v>7.78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50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19.600000000000001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79.430000000000007</v>
      </c>
      <c r="L69" s="206">
        <v>0</v>
      </c>
      <c r="M69" s="206">
        <v>0</v>
      </c>
      <c r="N69" s="206">
        <v>28.88</v>
      </c>
      <c r="O69" s="206">
        <v>48.5</v>
      </c>
      <c r="P69" s="206">
        <v>58.32</v>
      </c>
      <c r="Q69" s="206">
        <v>0</v>
      </c>
      <c r="R69" s="206">
        <v>5.18</v>
      </c>
      <c r="S69" s="206">
        <v>6.45</v>
      </c>
      <c r="T69" s="206">
        <v>0</v>
      </c>
      <c r="U69" s="206">
        <v>265.49</v>
      </c>
      <c r="V69" s="206">
        <v>2.85</v>
      </c>
      <c r="W69" s="206">
        <v>11.35</v>
      </c>
      <c r="X69" s="206">
        <v>36.07</v>
      </c>
      <c r="Y69" s="206">
        <v>0</v>
      </c>
      <c r="Z69" s="206">
        <v>68.040000000000006</v>
      </c>
      <c r="AA69" s="206">
        <v>22.05</v>
      </c>
      <c r="AB69" s="206">
        <v>0</v>
      </c>
      <c r="AC69" s="206">
        <v>7.78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55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15.57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79.430000000000007</v>
      </c>
      <c r="L70" s="206">
        <v>0</v>
      </c>
      <c r="M70" s="206">
        <v>0</v>
      </c>
      <c r="N70" s="206">
        <v>28.88</v>
      </c>
      <c r="O70" s="206">
        <v>48.5</v>
      </c>
      <c r="P70" s="206">
        <v>58.32</v>
      </c>
      <c r="Q70" s="206">
        <v>0</v>
      </c>
      <c r="R70" s="206">
        <v>5.18</v>
      </c>
      <c r="S70" s="206">
        <v>6.45</v>
      </c>
      <c r="T70" s="206">
        <v>0</v>
      </c>
      <c r="U70" s="206">
        <v>265.49</v>
      </c>
      <c r="V70" s="206">
        <v>2.85</v>
      </c>
      <c r="W70" s="206">
        <v>11.35</v>
      </c>
      <c r="X70" s="206">
        <v>36.07</v>
      </c>
      <c r="Y70" s="206">
        <v>0</v>
      </c>
      <c r="Z70" s="206">
        <v>68.040000000000006</v>
      </c>
      <c r="AA70" s="206">
        <v>22.05</v>
      </c>
      <c r="AB70" s="206">
        <v>0</v>
      </c>
      <c r="AC70" s="206">
        <v>7.78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55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7.98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79.430000000000007</v>
      </c>
      <c r="L71" s="206">
        <v>0</v>
      </c>
      <c r="M71" s="206">
        <v>0</v>
      </c>
      <c r="N71" s="206">
        <v>28.88</v>
      </c>
      <c r="O71" s="206">
        <v>48.5</v>
      </c>
      <c r="P71" s="206">
        <v>58.32</v>
      </c>
      <c r="Q71" s="206">
        <v>0</v>
      </c>
      <c r="R71" s="206">
        <v>5.18</v>
      </c>
      <c r="S71" s="206">
        <v>6.45</v>
      </c>
      <c r="T71" s="206">
        <v>0</v>
      </c>
      <c r="U71" s="206">
        <v>265.49</v>
      </c>
      <c r="V71" s="206">
        <v>2.85</v>
      </c>
      <c r="W71" s="206">
        <v>11.35</v>
      </c>
      <c r="X71" s="206">
        <v>36.07</v>
      </c>
      <c r="Y71" s="206">
        <v>0</v>
      </c>
      <c r="Z71" s="206">
        <v>68.040000000000006</v>
      </c>
      <c r="AA71" s="206">
        <v>22.05</v>
      </c>
      <c r="AB71" s="206">
        <v>0</v>
      </c>
      <c r="AC71" s="206">
        <v>7.78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55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2.76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79.430000000000007</v>
      </c>
      <c r="L72" s="206">
        <v>0</v>
      </c>
      <c r="M72" s="206">
        <v>0</v>
      </c>
      <c r="N72" s="206">
        <v>28.88</v>
      </c>
      <c r="O72" s="206">
        <v>48.5</v>
      </c>
      <c r="P72" s="206">
        <v>58.32</v>
      </c>
      <c r="Q72" s="206">
        <v>0</v>
      </c>
      <c r="R72" s="206">
        <v>5.18</v>
      </c>
      <c r="S72" s="206">
        <v>6.45</v>
      </c>
      <c r="T72" s="206">
        <v>0</v>
      </c>
      <c r="U72" s="206">
        <v>265.49</v>
      </c>
      <c r="V72" s="206">
        <v>2.85</v>
      </c>
      <c r="W72" s="206">
        <v>11.35</v>
      </c>
      <c r="X72" s="206">
        <v>36.07</v>
      </c>
      <c r="Y72" s="206">
        <v>0</v>
      </c>
      <c r="Z72" s="206">
        <v>68.040000000000006</v>
      </c>
      <c r="AA72" s="206">
        <v>22.05</v>
      </c>
      <c r="AB72" s="206">
        <v>0</v>
      </c>
      <c r="AC72" s="206">
        <v>7.78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55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0.27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79.430000000000007</v>
      </c>
      <c r="L73" s="206">
        <v>0</v>
      </c>
      <c r="M73" s="206">
        <v>0</v>
      </c>
      <c r="N73" s="206">
        <v>28.88</v>
      </c>
      <c r="O73" s="206">
        <v>48.5</v>
      </c>
      <c r="P73" s="206">
        <v>59.91</v>
      </c>
      <c r="Q73" s="206">
        <v>0</v>
      </c>
      <c r="R73" s="206">
        <v>5.18</v>
      </c>
      <c r="S73" s="206">
        <v>6.45</v>
      </c>
      <c r="T73" s="206">
        <v>0</v>
      </c>
      <c r="U73" s="206">
        <v>265.49</v>
      </c>
      <c r="V73" s="206">
        <v>2.85</v>
      </c>
      <c r="W73" s="206">
        <v>11.35</v>
      </c>
      <c r="X73" s="206">
        <v>36.07</v>
      </c>
      <c r="Y73" s="206">
        <v>0</v>
      </c>
      <c r="Z73" s="206">
        <v>68.040000000000006</v>
      </c>
      <c r="AA73" s="206">
        <v>22.05</v>
      </c>
      <c r="AB73" s="206">
        <v>0</v>
      </c>
      <c r="AC73" s="206">
        <v>8.14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55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0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79.430000000000007</v>
      </c>
      <c r="L74" s="206">
        <v>0</v>
      </c>
      <c r="M74" s="206">
        <v>0</v>
      </c>
      <c r="N74" s="206">
        <v>28.88</v>
      </c>
      <c r="O74" s="206">
        <v>48.5</v>
      </c>
      <c r="P74" s="206">
        <v>59.91</v>
      </c>
      <c r="Q74" s="206">
        <v>0</v>
      </c>
      <c r="R74" s="206">
        <v>5.18</v>
      </c>
      <c r="S74" s="206">
        <v>6.45</v>
      </c>
      <c r="T74" s="206">
        <v>0</v>
      </c>
      <c r="U74" s="206">
        <v>265.49</v>
      </c>
      <c r="V74" s="206">
        <v>2.85</v>
      </c>
      <c r="W74" s="206">
        <v>11.35</v>
      </c>
      <c r="X74" s="206">
        <v>36.07</v>
      </c>
      <c r="Y74" s="206">
        <v>0</v>
      </c>
      <c r="Z74" s="206">
        <v>68.040000000000006</v>
      </c>
      <c r="AA74" s="206">
        <v>22.05</v>
      </c>
      <c r="AB74" s="206">
        <v>0</v>
      </c>
      <c r="AC74" s="206">
        <v>8.14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55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79.430000000000007</v>
      </c>
      <c r="L75" s="206">
        <v>0</v>
      </c>
      <c r="M75" s="206">
        <v>0</v>
      </c>
      <c r="N75" s="206">
        <v>28.88</v>
      </c>
      <c r="O75" s="206">
        <v>48.5</v>
      </c>
      <c r="P75" s="206">
        <v>59.91</v>
      </c>
      <c r="Q75" s="206">
        <v>0</v>
      </c>
      <c r="R75" s="206">
        <v>5.18</v>
      </c>
      <c r="S75" s="206">
        <v>6.45</v>
      </c>
      <c r="T75" s="206">
        <v>0</v>
      </c>
      <c r="U75" s="206">
        <v>265.49</v>
      </c>
      <c r="V75" s="206">
        <v>2.85</v>
      </c>
      <c r="W75" s="206">
        <v>11.35</v>
      </c>
      <c r="X75" s="206">
        <v>36.07</v>
      </c>
      <c r="Y75" s="206">
        <v>0</v>
      </c>
      <c r="Z75" s="206">
        <v>68.040000000000006</v>
      </c>
      <c r="AA75" s="206">
        <v>22.05</v>
      </c>
      <c r="AB75" s="206">
        <v>0</v>
      </c>
      <c r="AC75" s="206">
        <v>8.14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55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79.430000000000007</v>
      </c>
      <c r="L76" s="206">
        <v>0</v>
      </c>
      <c r="M76" s="206">
        <v>0</v>
      </c>
      <c r="N76" s="206">
        <v>28.88</v>
      </c>
      <c r="O76" s="206">
        <v>48.5</v>
      </c>
      <c r="P76" s="206">
        <v>59.91</v>
      </c>
      <c r="Q76" s="206">
        <v>0</v>
      </c>
      <c r="R76" s="206">
        <v>5.18</v>
      </c>
      <c r="S76" s="206">
        <v>6.45</v>
      </c>
      <c r="T76" s="206">
        <v>0</v>
      </c>
      <c r="U76" s="206">
        <v>265.49</v>
      </c>
      <c r="V76" s="206">
        <v>2.85</v>
      </c>
      <c r="W76" s="206">
        <v>11.35</v>
      </c>
      <c r="X76" s="206">
        <v>36.07</v>
      </c>
      <c r="Y76" s="206">
        <v>0</v>
      </c>
      <c r="Z76" s="206">
        <v>68.040000000000006</v>
      </c>
      <c r="AA76" s="206">
        <v>22.05</v>
      </c>
      <c r="AB76" s="206">
        <v>0</v>
      </c>
      <c r="AC76" s="206">
        <v>8.14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55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79.430000000000007</v>
      </c>
      <c r="L77" s="206">
        <v>0</v>
      </c>
      <c r="M77" s="206">
        <v>0</v>
      </c>
      <c r="N77" s="206">
        <v>28.88</v>
      </c>
      <c r="O77" s="206">
        <v>48.5</v>
      </c>
      <c r="P77" s="206">
        <v>59.91</v>
      </c>
      <c r="Q77" s="206">
        <v>0</v>
      </c>
      <c r="R77" s="206">
        <v>5.18</v>
      </c>
      <c r="S77" s="206">
        <v>6.45</v>
      </c>
      <c r="T77" s="206">
        <v>0</v>
      </c>
      <c r="U77" s="206">
        <v>265.49</v>
      </c>
      <c r="V77" s="206">
        <v>2.85</v>
      </c>
      <c r="W77" s="206">
        <v>11.35</v>
      </c>
      <c r="X77" s="206">
        <v>36.07</v>
      </c>
      <c r="Y77" s="206">
        <v>0</v>
      </c>
      <c r="Z77" s="206">
        <v>68.040000000000006</v>
      </c>
      <c r="AA77" s="206">
        <v>22.05</v>
      </c>
      <c r="AB77" s="206">
        <v>0</v>
      </c>
      <c r="AC77" s="206">
        <v>8.14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55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79.430000000000007</v>
      </c>
      <c r="L78" s="206">
        <v>0</v>
      </c>
      <c r="M78" s="206">
        <v>0</v>
      </c>
      <c r="N78" s="206">
        <v>28.88</v>
      </c>
      <c r="O78" s="206">
        <v>48.5</v>
      </c>
      <c r="P78" s="206">
        <v>59.91</v>
      </c>
      <c r="Q78" s="206">
        <v>0</v>
      </c>
      <c r="R78" s="206">
        <v>5.18</v>
      </c>
      <c r="S78" s="206">
        <v>6.45</v>
      </c>
      <c r="T78" s="206">
        <v>0</v>
      </c>
      <c r="U78" s="206">
        <v>265.49</v>
      </c>
      <c r="V78" s="206">
        <v>2.85</v>
      </c>
      <c r="W78" s="206">
        <v>11.35</v>
      </c>
      <c r="X78" s="206">
        <v>36.07</v>
      </c>
      <c r="Y78" s="206">
        <v>0</v>
      </c>
      <c r="Z78" s="206">
        <v>68.040000000000006</v>
      </c>
      <c r="AA78" s="206">
        <v>22.05</v>
      </c>
      <c r="AB78" s="206">
        <v>0</v>
      </c>
      <c r="AC78" s="206">
        <v>8.14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55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79.430000000000007</v>
      </c>
      <c r="L79" s="206">
        <v>0</v>
      </c>
      <c r="M79" s="206">
        <v>0</v>
      </c>
      <c r="N79" s="206">
        <v>28.88</v>
      </c>
      <c r="O79" s="206">
        <v>48.5</v>
      </c>
      <c r="P79" s="206">
        <v>59.91</v>
      </c>
      <c r="Q79" s="206">
        <v>0</v>
      </c>
      <c r="R79" s="206">
        <v>5.18</v>
      </c>
      <c r="S79" s="206">
        <v>6.45</v>
      </c>
      <c r="T79" s="206">
        <v>0</v>
      </c>
      <c r="U79" s="206">
        <v>265.49</v>
      </c>
      <c r="V79" s="206">
        <v>2.85</v>
      </c>
      <c r="W79" s="206">
        <v>11.35</v>
      </c>
      <c r="X79" s="206">
        <v>36.07</v>
      </c>
      <c r="Y79" s="206">
        <v>0</v>
      </c>
      <c r="Z79" s="206">
        <v>68.040000000000006</v>
      </c>
      <c r="AA79" s="206">
        <v>22.05</v>
      </c>
      <c r="AB79" s="206">
        <v>0</v>
      </c>
      <c r="AC79" s="206">
        <v>8.14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55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79.430000000000007</v>
      </c>
      <c r="L80" s="206">
        <v>0</v>
      </c>
      <c r="M80" s="206">
        <v>0</v>
      </c>
      <c r="N80" s="206">
        <v>28.88</v>
      </c>
      <c r="O80" s="206">
        <v>48.5</v>
      </c>
      <c r="P80" s="206">
        <v>59.91</v>
      </c>
      <c r="Q80" s="206">
        <v>0</v>
      </c>
      <c r="R80" s="206">
        <v>5.18</v>
      </c>
      <c r="S80" s="206">
        <v>6.45</v>
      </c>
      <c r="T80" s="206">
        <v>0</v>
      </c>
      <c r="U80" s="206">
        <v>265.49</v>
      </c>
      <c r="V80" s="206">
        <v>2.85</v>
      </c>
      <c r="W80" s="206">
        <v>11.35</v>
      </c>
      <c r="X80" s="206">
        <v>36.07</v>
      </c>
      <c r="Y80" s="206">
        <v>0</v>
      </c>
      <c r="Z80" s="206">
        <v>68.040000000000006</v>
      </c>
      <c r="AA80" s="206">
        <v>22.05</v>
      </c>
      <c r="AB80" s="206">
        <v>0</v>
      </c>
      <c r="AC80" s="206">
        <v>8.14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55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79.430000000000007</v>
      </c>
      <c r="L81" s="206">
        <v>0</v>
      </c>
      <c r="M81" s="206">
        <v>0</v>
      </c>
      <c r="N81" s="206">
        <v>28.88</v>
      </c>
      <c r="O81" s="206">
        <v>48.5</v>
      </c>
      <c r="P81" s="206">
        <v>59.91</v>
      </c>
      <c r="Q81" s="206">
        <v>0</v>
      </c>
      <c r="R81" s="206">
        <v>5.18</v>
      </c>
      <c r="S81" s="206">
        <v>6.45</v>
      </c>
      <c r="T81" s="206">
        <v>0</v>
      </c>
      <c r="U81" s="206">
        <v>265.49</v>
      </c>
      <c r="V81" s="206">
        <v>2.99</v>
      </c>
      <c r="W81" s="206">
        <v>11.35</v>
      </c>
      <c r="X81" s="206">
        <v>36.07</v>
      </c>
      <c r="Y81" s="206">
        <v>0</v>
      </c>
      <c r="Z81" s="206">
        <v>68.040000000000006</v>
      </c>
      <c r="AA81" s="206">
        <v>22.05</v>
      </c>
      <c r="AB81" s="206">
        <v>0</v>
      </c>
      <c r="AC81" s="206">
        <v>8.14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50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39.43</v>
      </c>
      <c r="L82" s="206">
        <v>0</v>
      </c>
      <c r="M82" s="206">
        <v>0</v>
      </c>
      <c r="N82" s="206">
        <v>28.88</v>
      </c>
      <c r="O82" s="206">
        <v>48.5</v>
      </c>
      <c r="P82" s="206">
        <v>59.91</v>
      </c>
      <c r="Q82" s="206">
        <v>0</v>
      </c>
      <c r="R82" s="206">
        <v>5.18</v>
      </c>
      <c r="S82" s="206">
        <v>6.45</v>
      </c>
      <c r="T82" s="206">
        <v>0</v>
      </c>
      <c r="U82" s="206">
        <v>265.49</v>
      </c>
      <c r="V82" s="206">
        <v>2.99</v>
      </c>
      <c r="W82" s="206">
        <v>11.35</v>
      </c>
      <c r="X82" s="206">
        <v>36.07</v>
      </c>
      <c r="Y82" s="206">
        <v>0</v>
      </c>
      <c r="Z82" s="206">
        <v>68.040000000000006</v>
      </c>
      <c r="AA82" s="206">
        <v>22.05</v>
      </c>
      <c r="AB82" s="206">
        <v>0</v>
      </c>
      <c r="AC82" s="206">
        <v>8.14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50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39.43</v>
      </c>
      <c r="L83" s="206">
        <v>0</v>
      </c>
      <c r="M83" s="206">
        <v>0</v>
      </c>
      <c r="N83" s="206">
        <v>28.88</v>
      </c>
      <c r="O83" s="206">
        <v>48.5</v>
      </c>
      <c r="P83" s="206">
        <v>59.91</v>
      </c>
      <c r="Q83" s="206">
        <v>0</v>
      </c>
      <c r="R83" s="206">
        <v>2.95</v>
      </c>
      <c r="S83" s="206">
        <v>1.97</v>
      </c>
      <c r="T83" s="206">
        <v>0</v>
      </c>
      <c r="U83" s="206">
        <v>265.49</v>
      </c>
      <c r="V83" s="206">
        <v>2.99</v>
      </c>
      <c r="W83" s="206">
        <v>11.35</v>
      </c>
      <c r="X83" s="206">
        <v>36.07</v>
      </c>
      <c r="Y83" s="206">
        <v>0</v>
      </c>
      <c r="Z83" s="206">
        <v>68.040000000000006</v>
      </c>
      <c r="AA83" s="206">
        <v>22.05</v>
      </c>
      <c r="AB83" s="206">
        <v>0</v>
      </c>
      <c r="AC83" s="206">
        <v>8.14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50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39.43</v>
      </c>
      <c r="L84" s="206">
        <v>0</v>
      </c>
      <c r="M84" s="206">
        <v>0</v>
      </c>
      <c r="N84" s="206">
        <v>28.88</v>
      </c>
      <c r="O84" s="206">
        <v>48.5</v>
      </c>
      <c r="P84" s="206">
        <v>59.91</v>
      </c>
      <c r="Q84" s="206">
        <v>0</v>
      </c>
      <c r="R84" s="206">
        <v>2.95</v>
      </c>
      <c r="S84" s="206">
        <v>1.97</v>
      </c>
      <c r="T84" s="206">
        <v>0</v>
      </c>
      <c r="U84" s="206">
        <v>265.49</v>
      </c>
      <c r="V84" s="206">
        <v>2.99</v>
      </c>
      <c r="W84" s="206">
        <v>11.35</v>
      </c>
      <c r="X84" s="206">
        <v>36.07</v>
      </c>
      <c r="Y84" s="206">
        <v>0</v>
      </c>
      <c r="Z84" s="206">
        <v>68.040000000000006</v>
      </c>
      <c r="AA84" s="206">
        <v>22.05</v>
      </c>
      <c r="AB84" s="206">
        <v>0</v>
      </c>
      <c r="AC84" s="206">
        <v>8.14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50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39.43</v>
      </c>
      <c r="L85" s="206">
        <v>0</v>
      </c>
      <c r="M85" s="206">
        <v>0</v>
      </c>
      <c r="N85" s="206">
        <v>28.88</v>
      </c>
      <c r="O85" s="206">
        <v>48.5</v>
      </c>
      <c r="P85" s="206">
        <v>59.91</v>
      </c>
      <c r="Q85" s="206">
        <v>0</v>
      </c>
      <c r="R85" s="206">
        <v>2.95</v>
      </c>
      <c r="S85" s="206">
        <v>1.97</v>
      </c>
      <c r="T85" s="206">
        <v>0</v>
      </c>
      <c r="U85" s="206">
        <v>265.49</v>
      </c>
      <c r="V85" s="206">
        <v>2.96</v>
      </c>
      <c r="W85" s="206">
        <v>11.35</v>
      </c>
      <c r="X85" s="206">
        <v>36.07</v>
      </c>
      <c r="Y85" s="206">
        <v>0</v>
      </c>
      <c r="Z85" s="206">
        <v>68.040000000000006</v>
      </c>
      <c r="AA85" s="206">
        <v>22.05</v>
      </c>
      <c r="AB85" s="206">
        <v>0</v>
      </c>
      <c r="AC85" s="206">
        <v>8.14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50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39.43</v>
      </c>
      <c r="L86" s="206">
        <v>0</v>
      </c>
      <c r="M86" s="206">
        <v>0</v>
      </c>
      <c r="N86" s="206">
        <v>28.88</v>
      </c>
      <c r="O86" s="206">
        <v>48.5</v>
      </c>
      <c r="P86" s="206">
        <v>59.91</v>
      </c>
      <c r="Q86" s="206">
        <v>0</v>
      </c>
      <c r="R86" s="206">
        <v>2.95</v>
      </c>
      <c r="S86" s="206">
        <v>1.97</v>
      </c>
      <c r="T86" s="206">
        <v>0</v>
      </c>
      <c r="U86" s="206">
        <v>265.49</v>
      </c>
      <c r="V86" s="206">
        <v>2.96</v>
      </c>
      <c r="W86" s="206">
        <v>11.35</v>
      </c>
      <c r="X86" s="206">
        <v>36.07</v>
      </c>
      <c r="Y86" s="206">
        <v>0</v>
      </c>
      <c r="Z86" s="206">
        <v>68.040000000000006</v>
      </c>
      <c r="AA86" s="206">
        <v>22.05</v>
      </c>
      <c r="AB86" s="206">
        <v>0</v>
      </c>
      <c r="AC86" s="206">
        <v>8.14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50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39.43</v>
      </c>
      <c r="L87" s="206">
        <v>0</v>
      </c>
      <c r="M87" s="206">
        <v>0</v>
      </c>
      <c r="N87" s="206">
        <v>28.88</v>
      </c>
      <c r="O87" s="206">
        <v>48.5</v>
      </c>
      <c r="P87" s="206">
        <v>59.91</v>
      </c>
      <c r="Q87" s="206">
        <v>0</v>
      </c>
      <c r="R87" s="206">
        <v>2.95</v>
      </c>
      <c r="S87" s="206">
        <v>1.97</v>
      </c>
      <c r="T87" s="206">
        <v>0</v>
      </c>
      <c r="U87" s="206">
        <v>265.49</v>
      </c>
      <c r="V87" s="206">
        <v>2.96</v>
      </c>
      <c r="W87" s="206">
        <v>11.35</v>
      </c>
      <c r="X87" s="206">
        <v>36.07</v>
      </c>
      <c r="Y87" s="206">
        <v>0</v>
      </c>
      <c r="Z87" s="206">
        <v>68.040000000000006</v>
      </c>
      <c r="AA87" s="206">
        <v>22.05</v>
      </c>
      <c r="AB87" s="206">
        <v>0</v>
      </c>
      <c r="AC87" s="206">
        <v>8.14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50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39.43</v>
      </c>
      <c r="L88" s="206">
        <v>0</v>
      </c>
      <c r="M88" s="206">
        <v>0</v>
      </c>
      <c r="N88" s="206">
        <v>28.88</v>
      </c>
      <c r="O88" s="206">
        <v>48.5</v>
      </c>
      <c r="P88" s="206">
        <v>59.91</v>
      </c>
      <c r="Q88" s="206">
        <v>0</v>
      </c>
      <c r="R88" s="206">
        <v>2.95</v>
      </c>
      <c r="S88" s="206">
        <v>1.97</v>
      </c>
      <c r="T88" s="206">
        <v>0</v>
      </c>
      <c r="U88" s="206">
        <v>265.49</v>
      </c>
      <c r="V88" s="206">
        <v>2.96</v>
      </c>
      <c r="W88" s="206">
        <v>11.35</v>
      </c>
      <c r="X88" s="206">
        <v>36.07</v>
      </c>
      <c r="Y88" s="206">
        <v>0</v>
      </c>
      <c r="Z88" s="206">
        <v>68.040000000000006</v>
      </c>
      <c r="AA88" s="206">
        <v>22.05</v>
      </c>
      <c r="AB88" s="206">
        <v>0</v>
      </c>
      <c r="AC88" s="206">
        <v>8.14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50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39.43</v>
      </c>
      <c r="L89" s="206">
        <v>0</v>
      </c>
      <c r="M89" s="206">
        <v>0</v>
      </c>
      <c r="N89" s="206">
        <v>28.88</v>
      </c>
      <c r="O89" s="206">
        <v>48.5</v>
      </c>
      <c r="P89" s="206">
        <v>59.91</v>
      </c>
      <c r="Q89" s="206">
        <v>0</v>
      </c>
      <c r="R89" s="206">
        <v>2.95</v>
      </c>
      <c r="S89" s="206">
        <v>1.97</v>
      </c>
      <c r="T89" s="206">
        <v>0</v>
      </c>
      <c r="U89" s="206">
        <v>265.49</v>
      </c>
      <c r="V89" s="206">
        <v>2.96</v>
      </c>
      <c r="W89" s="206">
        <v>11.35</v>
      </c>
      <c r="X89" s="206">
        <v>36.07</v>
      </c>
      <c r="Y89" s="206">
        <v>0</v>
      </c>
      <c r="Z89" s="206">
        <v>68.040000000000006</v>
      </c>
      <c r="AA89" s="206">
        <v>22.05</v>
      </c>
      <c r="AB89" s="206">
        <v>0</v>
      </c>
      <c r="AC89" s="206">
        <v>8.14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50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39.43</v>
      </c>
      <c r="L90" s="206">
        <v>0</v>
      </c>
      <c r="M90" s="206">
        <v>0</v>
      </c>
      <c r="N90" s="206">
        <v>28.88</v>
      </c>
      <c r="O90" s="206">
        <v>48.5</v>
      </c>
      <c r="P90" s="206">
        <v>59.91</v>
      </c>
      <c r="Q90" s="206">
        <v>0</v>
      </c>
      <c r="R90" s="206">
        <v>2.95</v>
      </c>
      <c r="S90" s="206">
        <v>1.97</v>
      </c>
      <c r="T90" s="206">
        <v>0</v>
      </c>
      <c r="U90" s="206">
        <v>265.49</v>
      </c>
      <c r="V90" s="206">
        <v>2.96</v>
      </c>
      <c r="W90" s="206">
        <v>11.35</v>
      </c>
      <c r="X90" s="206">
        <v>36.07</v>
      </c>
      <c r="Y90" s="206">
        <v>0</v>
      </c>
      <c r="Z90" s="206">
        <v>68.040000000000006</v>
      </c>
      <c r="AA90" s="206">
        <v>22.05</v>
      </c>
      <c r="AB90" s="206">
        <v>0</v>
      </c>
      <c r="AC90" s="206">
        <v>8.14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50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39.43</v>
      </c>
      <c r="L91" s="206">
        <v>0</v>
      </c>
      <c r="M91" s="206">
        <v>0</v>
      </c>
      <c r="N91" s="206">
        <v>28.88</v>
      </c>
      <c r="O91" s="206">
        <v>48.5</v>
      </c>
      <c r="P91" s="206">
        <v>59.91</v>
      </c>
      <c r="Q91" s="206">
        <v>0</v>
      </c>
      <c r="R91" s="206">
        <v>2.95</v>
      </c>
      <c r="S91" s="206">
        <v>1.97</v>
      </c>
      <c r="T91" s="206">
        <v>0</v>
      </c>
      <c r="U91" s="206">
        <v>265.49</v>
      </c>
      <c r="V91" s="206">
        <v>0</v>
      </c>
      <c r="W91" s="206">
        <v>11.35</v>
      </c>
      <c r="X91" s="206">
        <v>36.07</v>
      </c>
      <c r="Y91" s="206">
        <v>0</v>
      </c>
      <c r="Z91" s="206">
        <v>68.040000000000006</v>
      </c>
      <c r="AA91" s="206">
        <v>22.05</v>
      </c>
      <c r="AB91" s="206">
        <v>0</v>
      </c>
      <c r="AC91" s="206">
        <v>8.14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50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39.43</v>
      </c>
      <c r="L92" s="206">
        <v>0</v>
      </c>
      <c r="M92" s="206">
        <v>0</v>
      </c>
      <c r="N92" s="206">
        <v>28.88</v>
      </c>
      <c r="O92" s="206">
        <v>48.5</v>
      </c>
      <c r="P92" s="206">
        <v>59.91</v>
      </c>
      <c r="Q92" s="206">
        <v>0</v>
      </c>
      <c r="R92" s="206">
        <v>2.95</v>
      </c>
      <c r="S92" s="206">
        <v>1.97</v>
      </c>
      <c r="T92" s="206">
        <v>0</v>
      </c>
      <c r="U92" s="206">
        <v>265.49</v>
      </c>
      <c r="V92" s="206">
        <v>0</v>
      </c>
      <c r="W92" s="206">
        <v>11.35</v>
      </c>
      <c r="X92" s="206">
        <v>36.07</v>
      </c>
      <c r="Y92" s="206">
        <v>0</v>
      </c>
      <c r="Z92" s="206">
        <v>68.040000000000006</v>
      </c>
      <c r="AA92" s="206">
        <v>22.05</v>
      </c>
      <c r="AB92" s="206">
        <v>0</v>
      </c>
      <c r="AC92" s="206">
        <v>8.14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50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39.43</v>
      </c>
      <c r="L93" s="206">
        <v>0</v>
      </c>
      <c r="M93" s="206">
        <v>0</v>
      </c>
      <c r="N93" s="206">
        <v>28.88</v>
      </c>
      <c r="O93" s="206">
        <v>48.5</v>
      </c>
      <c r="P93" s="206">
        <v>59.91</v>
      </c>
      <c r="Q93" s="206">
        <v>0</v>
      </c>
      <c r="R93" s="206">
        <v>2.95</v>
      </c>
      <c r="S93" s="206">
        <v>1.97</v>
      </c>
      <c r="T93" s="206">
        <v>0</v>
      </c>
      <c r="U93" s="206">
        <v>265.49</v>
      </c>
      <c r="V93" s="206">
        <v>0</v>
      </c>
      <c r="W93" s="206">
        <v>11.35</v>
      </c>
      <c r="X93" s="206">
        <v>36.07</v>
      </c>
      <c r="Y93" s="206">
        <v>0</v>
      </c>
      <c r="Z93" s="206">
        <v>68.040000000000006</v>
      </c>
      <c r="AA93" s="206">
        <v>22.05</v>
      </c>
      <c r="AB93" s="206">
        <v>0</v>
      </c>
      <c r="AC93" s="206">
        <v>8.14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50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39.43</v>
      </c>
      <c r="L94" s="206">
        <v>0</v>
      </c>
      <c r="M94" s="206">
        <v>0</v>
      </c>
      <c r="N94" s="206">
        <v>28.88</v>
      </c>
      <c r="O94" s="206">
        <v>48.5</v>
      </c>
      <c r="P94" s="206">
        <v>59.91</v>
      </c>
      <c r="Q94" s="206">
        <v>0</v>
      </c>
      <c r="R94" s="206">
        <v>2.95</v>
      </c>
      <c r="S94" s="206">
        <v>1.97</v>
      </c>
      <c r="T94" s="206">
        <v>0</v>
      </c>
      <c r="U94" s="206">
        <v>265.49</v>
      </c>
      <c r="V94" s="206">
        <v>0</v>
      </c>
      <c r="W94" s="206">
        <v>11.35</v>
      </c>
      <c r="X94" s="206">
        <v>36.07</v>
      </c>
      <c r="Y94" s="206">
        <v>0</v>
      </c>
      <c r="Z94" s="206">
        <v>68.040000000000006</v>
      </c>
      <c r="AA94" s="206">
        <v>22.05</v>
      </c>
      <c r="AB94" s="206">
        <v>0</v>
      </c>
      <c r="AC94" s="206">
        <v>8.14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50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39.43</v>
      </c>
      <c r="L95" s="206">
        <v>0</v>
      </c>
      <c r="M95" s="206">
        <v>0</v>
      </c>
      <c r="N95" s="206">
        <v>28.88</v>
      </c>
      <c r="O95" s="206">
        <v>48.5</v>
      </c>
      <c r="P95" s="206">
        <v>59.91</v>
      </c>
      <c r="Q95" s="206">
        <v>0</v>
      </c>
      <c r="R95" s="206">
        <v>2.95</v>
      </c>
      <c r="S95" s="206">
        <v>1.97</v>
      </c>
      <c r="T95" s="206">
        <v>0</v>
      </c>
      <c r="U95" s="206">
        <v>265.49</v>
      </c>
      <c r="V95" s="206">
        <v>0</v>
      </c>
      <c r="W95" s="206">
        <v>11.35</v>
      </c>
      <c r="X95" s="206">
        <v>36.07</v>
      </c>
      <c r="Y95" s="206">
        <v>0</v>
      </c>
      <c r="Z95" s="206">
        <v>68.040000000000006</v>
      </c>
      <c r="AA95" s="206">
        <v>22.05</v>
      </c>
      <c r="AB95" s="206">
        <v>0</v>
      </c>
      <c r="AC95" s="206">
        <v>8.14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50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39.43</v>
      </c>
      <c r="L96" s="206">
        <v>0</v>
      </c>
      <c r="M96" s="206">
        <v>0</v>
      </c>
      <c r="N96" s="206">
        <v>28.88</v>
      </c>
      <c r="O96" s="206">
        <v>48.5</v>
      </c>
      <c r="P96" s="206">
        <v>59.91</v>
      </c>
      <c r="Q96" s="206">
        <v>0</v>
      </c>
      <c r="R96" s="206">
        <v>2.95</v>
      </c>
      <c r="S96" s="206">
        <v>1.97</v>
      </c>
      <c r="T96" s="206">
        <v>0</v>
      </c>
      <c r="U96" s="206">
        <v>265.49</v>
      </c>
      <c r="V96" s="206">
        <v>0</v>
      </c>
      <c r="W96" s="206">
        <v>11.35</v>
      </c>
      <c r="X96" s="206">
        <v>36.07</v>
      </c>
      <c r="Y96" s="206">
        <v>0</v>
      </c>
      <c r="Z96" s="206">
        <v>68.040000000000006</v>
      </c>
      <c r="AA96" s="206">
        <v>22.05</v>
      </c>
      <c r="AB96" s="206">
        <v>0</v>
      </c>
      <c r="AC96" s="206">
        <v>8.14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50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39.43</v>
      </c>
      <c r="L97" s="206">
        <v>0</v>
      </c>
      <c r="M97" s="206">
        <v>0</v>
      </c>
      <c r="N97" s="206">
        <v>28.88</v>
      </c>
      <c r="O97" s="206">
        <v>48.5</v>
      </c>
      <c r="P97" s="206">
        <v>59.91</v>
      </c>
      <c r="Q97" s="206">
        <v>0</v>
      </c>
      <c r="R97" s="206">
        <v>2.95</v>
      </c>
      <c r="S97" s="206">
        <v>1.97</v>
      </c>
      <c r="T97" s="206">
        <v>0</v>
      </c>
      <c r="U97" s="206">
        <v>265.49</v>
      </c>
      <c r="V97" s="206">
        <v>0</v>
      </c>
      <c r="W97" s="206">
        <v>11.35</v>
      </c>
      <c r="X97" s="206">
        <v>36.07</v>
      </c>
      <c r="Y97" s="206">
        <v>0</v>
      </c>
      <c r="Z97" s="206">
        <v>31.51</v>
      </c>
      <c r="AA97" s="206">
        <v>22.05</v>
      </c>
      <c r="AB97" s="206">
        <v>0</v>
      </c>
      <c r="AC97" s="206">
        <v>8.14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50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39.43</v>
      </c>
      <c r="L98" s="206">
        <v>0</v>
      </c>
      <c r="M98" s="206">
        <v>0</v>
      </c>
      <c r="N98" s="206">
        <v>28.88</v>
      </c>
      <c r="O98" s="206">
        <v>48.5</v>
      </c>
      <c r="P98" s="206">
        <v>59.91</v>
      </c>
      <c r="Q98" s="206">
        <v>0</v>
      </c>
      <c r="R98" s="206">
        <v>2.95</v>
      </c>
      <c r="S98" s="206">
        <v>1.97</v>
      </c>
      <c r="T98" s="206">
        <v>0</v>
      </c>
      <c r="U98" s="206">
        <v>265.49</v>
      </c>
      <c r="V98" s="206">
        <v>0</v>
      </c>
      <c r="W98" s="206">
        <v>11.35</v>
      </c>
      <c r="X98" s="206">
        <v>36.07</v>
      </c>
      <c r="Y98" s="206">
        <v>0</v>
      </c>
      <c r="Z98" s="206">
        <v>31.51</v>
      </c>
      <c r="AA98" s="206">
        <v>22.05</v>
      </c>
      <c r="AB98" s="206">
        <v>0</v>
      </c>
      <c r="AC98" s="206">
        <v>8.14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50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1.2875175000000016</v>
      </c>
      <c r="L99">
        <f t="shared" si="0"/>
        <v>0</v>
      </c>
      <c r="M99">
        <f t="shared" si="0"/>
        <v>0</v>
      </c>
      <c r="N99">
        <f t="shared" si="0"/>
        <v>0.69312000000000162</v>
      </c>
      <c r="O99">
        <f t="shared" si="0"/>
        <v>1.1639999999999999</v>
      </c>
      <c r="P99">
        <f t="shared" si="0"/>
        <v>1.4205049999999988</v>
      </c>
      <c r="Q99">
        <f t="shared" si="0"/>
        <v>0</v>
      </c>
      <c r="R99">
        <f t="shared" si="0"/>
        <v>9.7712500000000008E-2</v>
      </c>
      <c r="S99">
        <f t="shared" si="0"/>
        <v>0.10382500000000003</v>
      </c>
      <c r="T99">
        <f t="shared" si="0"/>
        <v>0</v>
      </c>
      <c r="U99">
        <f t="shared" si="0"/>
        <v>6.2251475000000109</v>
      </c>
      <c r="V99">
        <f t="shared" si="0"/>
        <v>4.6134999999999995E-2</v>
      </c>
      <c r="W99">
        <f t="shared" si="0"/>
        <v>0.25249500000000036</v>
      </c>
      <c r="X99">
        <f t="shared" si="0"/>
        <v>0.80390500000000109</v>
      </c>
      <c r="Y99">
        <f t="shared" si="0"/>
        <v>0</v>
      </c>
      <c r="Z99">
        <f t="shared" si="0"/>
        <v>1.5104624999999994</v>
      </c>
      <c r="AA99">
        <f t="shared" si="0"/>
        <v>0.47807999999999934</v>
      </c>
      <c r="AB99">
        <f t="shared" si="0"/>
        <v>0</v>
      </c>
      <c r="AC99">
        <f t="shared" si="0"/>
        <v>0.19632499999999967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1.2214500000000001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0.24460749999999987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V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9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0</v>
      </c>
      <c r="L3" s="206">
        <v>0</v>
      </c>
      <c r="M3" s="206">
        <v>13.58</v>
      </c>
      <c r="N3" s="206">
        <v>34.89</v>
      </c>
      <c r="O3" s="206">
        <v>0</v>
      </c>
      <c r="P3" s="206">
        <v>37.090000000000003</v>
      </c>
      <c r="Q3" s="206">
        <v>0</v>
      </c>
      <c r="R3" s="206">
        <v>0</v>
      </c>
      <c r="S3" s="206">
        <v>0</v>
      </c>
      <c r="T3" s="206">
        <v>0</v>
      </c>
      <c r="U3" s="206">
        <v>16.28</v>
      </c>
      <c r="V3" s="206">
        <v>1.93</v>
      </c>
      <c r="W3" s="206">
        <v>13.71</v>
      </c>
      <c r="X3" s="206">
        <v>43.32</v>
      </c>
      <c r="Y3" s="206">
        <v>0</v>
      </c>
      <c r="Z3" s="206">
        <v>38.5</v>
      </c>
      <c r="AA3" s="206">
        <v>7.7</v>
      </c>
      <c r="AB3" s="206">
        <v>0</v>
      </c>
      <c r="AC3" s="206">
        <v>12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58.32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0</v>
      </c>
      <c r="L4" s="206">
        <v>0</v>
      </c>
      <c r="M4" s="206">
        <v>13.58</v>
      </c>
      <c r="N4" s="206">
        <v>34.89</v>
      </c>
      <c r="O4" s="206">
        <v>0</v>
      </c>
      <c r="P4" s="206">
        <v>37.090000000000003</v>
      </c>
      <c r="Q4" s="206">
        <v>0</v>
      </c>
      <c r="R4" s="206">
        <v>0</v>
      </c>
      <c r="S4" s="206">
        <v>0</v>
      </c>
      <c r="T4" s="206">
        <v>0</v>
      </c>
      <c r="U4" s="206">
        <v>16.28</v>
      </c>
      <c r="V4" s="206">
        <v>1.93</v>
      </c>
      <c r="W4" s="206">
        <v>13.71</v>
      </c>
      <c r="X4" s="206">
        <v>43.32</v>
      </c>
      <c r="Y4" s="206">
        <v>0</v>
      </c>
      <c r="Z4" s="206">
        <v>38.5</v>
      </c>
      <c r="AA4" s="206">
        <v>7.7</v>
      </c>
      <c r="AB4" s="206">
        <v>0</v>
      </c>
      <c r="AC4" s="206">
        <v>12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58.32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0</v>
      </c>
      <c r="L5" s="206">
        <v>0</v>
      </c>
      <c r="M5" s="206">
        <v>13.58</v>
      </c>
      <c r="N5" s="206">
        <v>34.89</v>
      </c>
      <c r="O5" s="206">
        <v>0</v>
      </c>
      <c r="P5" s="206">
        <v>37.090000000000003</v>
      </c>
      <c r="Q5" s="206">
        <v>0</v>
      </c>
      <c r="R5" s="206">
        <v>0</v>
      </c>
      <c r="S5" s="206">
        <v>0</v>
      </c>
      <c r="T5" s="206">
        <v>0</v>
      </c>
      <c r="U5" s="206">
        <v>16.28</v>
      </c>
      <c r="V5" s="206">
        <v>1.93</v>
      </c>
      <c r="W5" s="206">
        <v>13.71</v>
      </c>
      <c r="X5" s="206">
        <v>43.32</v>
      </c>
      <c r="Y5" s="206">
        <v>0</v>
      </c>
      <c r="Z5" s="206">
        <v>38.5</v>
      </c>
      <c r="AA5" s="206">
        <v>7.7</v>
      </c>
      <c r="AB5" s="206">
        <v>0</v>
      </c>
      <c r="AC5" s="206">
        <v>12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58.32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0</v>
      </c>
      <c r="L6" s="206">
        <v>0</v>
      </c>
      <c r="M6" s="206">
        <v>13.58</v>
      </c>
      <c r="N6" s="206">
        <v>34.89</v>
      </c>
      <c r="O6" s="206">
        <v>0</v>
      </c>
      <c r="P6" s="206">
        <v>37.090000000000003</v>
      </c>
      <c r="Q6" s="206">
        <v>0</v>
      </c>
      <c r="R6" s="206">
        <v>0</v>
      </c>
      <c r="S6" s="206">
        <v>0.24</v>
      </c>
      <c r="T6" s="206">
        <v>0</v>
      </c>
      <c r="U6" s="206">
        <v>16.28</v>
      </c>
      <c r="V6" s="206">
        <v>1.93</v>
      </c>
      <c r="W6" s="206">
        <v>4.8099999999999996</v>
      </c>
      <c r="X6" s="206">
        <v>43.32</v>
      </c>
      <c r="Y6" s="206">
        <v>0</v>
      </c>
      <c r="Z6" s="206">
        <v>38.5</v>
      </c>
      <c r="AA6" s="206">
        <v>7.7</v>
      </c>
      <c r="AB6" s="206">
        <v>0</v>
      </c>
      <c r="AC6" s="206">
        <v>12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58.32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0</v>
      </c>
      <c r="L7" s="206">
        <v>0</v>
      </c>
      <c r="M7" s="206">
        <v>13.58</v>
      </c>
      <c r="N7" s="206">
        <v>34.89</v>
      </c>
      <c r="O7" s="206">
        <v>0</v>
      </c>
      <c r="P7" s="206">
        <v>37.090000000000003</v>
      </c>
      <c r="Q7" s="206">
        <v>0</v>
      </c>
      <c r="R7" s="206">
        <v>0</v>
      </c>
      <c r="S7" s="206">
        <v>0.24</v>
      </c>
      <c r="T7" s="206">
        <v>0</v>
      </c>
      <c r="U7" s="206">
        <v>16.61</v>
      </c>
      <c r="V7" s="206">
        <v>1.93</v>
      </c>
      <c r="W7" s="206">
        <v>4.8099999999999996</v>
      </c>
      <c r="X7" s="206">
        <v>43.32</v>
      </c>
      <c r="Y7" s="206">
        <v>0</v>
      </c>
      <c r="Z7" s="206">
        <v>38.5</v>
      </c>
      <c r="AA7" s="206">
        <v>7.7</v>
      </c>
      <c r="AB7" s="206">
        <v>0</v>
      </c>
      <c r="AC7" s="206">
        <v>12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58.32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0</v>
      </c>
      <c r="L8" s="206">
        <v>0</v>
      </c>
      <c r="M8" s="206">
        <v>13.58</v>
      </c>
      <c r="N8" s="206">
        <v>34.89</v>
      </c>
      <c r="O8" s="206">
        <v>0</v>
      </c>
      <c r="P8" s="206">
        <v>37.090000000000003</v>
      </c>
      <c r="Q8" s="206">
        <v>0</v>
      </c>
      <c r="R8" s="206">
        <v>0</v>
      </c>
      <c r="S8" s="206">
        <v>0.24</v>
      </c>
      <c r="T8" s="206">
        <v>0</v>
      </c>
      <c r="U8" s="206">
        <v>16.87</v>
      </c>
      <c r="V8" s="206">
        <v>1.93</v>
      </c>
      <c r="W8" s="206">
        <v>4.8099999999999996</v>
      </c>
      <c r="X8" s="206">
        <v>43.32</v>
      </c>
      <c r="Y8" s="206">
        <v>0</v>
      </c>
      <c r="Z8" s="206">
        <v>38.5</v>
      </c>
      <c r="AA8" s="206">
        <v>7.7</v>
      </c>
      <c r="AB8" s="206">
        <v>0</v>
      </c>
      <c r="AC8" s="206">
        <v>12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58.32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0</v>
      </c>
      <c r="L9" s="206">
        <v>0</v>
      </c>
      <c r="M9" s="206">
        <v>13.58</v>
      </c>
      <c r="N9" s="206">
        <v>34.89</v>
      </c>
      <c r="O9" s="206">
        <v>0</v>
      </c>
      <c r="P9" s="206">
        <v>37.090000000000003</v>
      </c>
      <c r="Q9" s="206">
        <v>0</v>
      </c>
      <c r="R9" s="206">
        <v>0</v>
      </c>
      <c r="S9" s="206">
        <v>0.24</v>
      </c>
      <c r="T9" s="206">
        <v>0</v>
      </c>
      <c r="U9" s="206">
        <v>17.28</v>
      </c>
      <c r="V9" s="206">
        <v>1.93</v>
      </c>
      <c r="W9" s="206">
        <v>4.8099999999999996</v>
      </c>
      <c r="X9" s="206">
        <v>43.32</v>
      </c>
      <c r="Y9" s="206">
        <v>0</v>
      </c>
      <c r="Z9" s="206">
        <v>38.5</v>
      </c>
      <c r="AA9" s="206">
        <v>7.7</v>
      </c>
      <c r="AB9" s="206">
        <v>0</v>
      </c>
      <c r="AC9" s="206">
        <v>12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58.32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0</v>
      </c>
      <c r="L10" s="206">
        <v>0</v>
      </c>
      <c r="M10" s="206">
        <v>13.58</v>
      </c>
      <c r="N10" s="206">
        <v>34.89</v>
      </c>
      <c r="O10" s="206">
        <v>0</v>
      </c>
      <c r="P10" s="206">
        <v>37.090000000000003</v>
      </c>
      <c r="Q10" s="206">
        <v>0</v>
      </c>
      <c r="R10" s="206">
        <v>0</v>
      </c>
      <c r="S10" s="206">
        <v>0.24</v>
      </c>
      <c r="T10" s="206">
        <v>0</v>
      </c>
      <c r="U10" s="206">
        <v>17.28</v>
      </c>
      <c r="V10" s="206">
        <v>1.92</v>
      </c>
      <c r="W10" s="206">
        <v>4.8099999999999996</v>
      </c>
      <c r="X10" s="206">
        <v>43.32</v>
      </c>
      <c r="Y10" s="206">
        <v>0</v>
      </c>
      <c r="Z10" s="206">
        <v>38.5</v>
      </c>
      <c r="AA10" s="206">
        <v>7.7</v>
      </c>
      <c r="AB10" s="206">
        <v>0</v>
      </c>
      <c r="AC10" s="206">
        <v>12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58.32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0</v>
      </c>
      <c r="L11" s="206">
        <v>0</v>
      </c>
      <c r="M11" s="206">
        <v>13.58</v>
      </c>
      <c r="N11" s="206">
        <v>34.89</v>
      </c>
      <c r="O11" s="206">
        <v>0</v>
      </c>
      <c r="P11" s="206">
        <v>37.090000000000003</v>
      </c>
      <c r="Q11" s="206">
        <v>0</v>
      </c>
      <c r="R11" s="206">
        <v>2.76</v>
      </c>
      <c r="S11" s="206">
        <v>3.45</v>
      </c>
      <c r="T11" s="206">
        <v>0</v>
      </c>
      <c r="U11" s="206">
        <v>17.28</v>
      </c>
      <c r="V11" s="206">
        <v>1.93</v>
      </c>
      <c r="W11" s="206">
        <v>4.8099999999999996</v>
      </c>
      <c r="X11" s="206">
        <v>43.32</v>
      </c>
      <c r="Y11" s="206">
        <v>0</v>
      </c>
      <c r="Z11" s="206">
        <v>38.5</v>
      </c>
      <c r="AA11" s="206">
        <v>7.7</v>
      </c>
      <c r="AB11" s="206">
        <v>0</v>
      </c>
      <c r="AC11" s="206">
        <v>12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58.32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0</v>
      </c>
      <c r="L12" s="206">
        <v>0</v>
      </c>
      <c r="M12" s="206">
        <v>13.58</v>
      </c>
      <c r="N12" s="206">
        <v>34.89</v>
      </c>
      <c r="O12" s="206">
        <v>0</v>
      </c>
      <c r="P12" s="206">
        <v>37.090000000000003</v>
      </c>
      <c r="Q12" s="206">
        <v>0</v>
      </c>
      <c r="R12" s="206">
        <v>2.76</v>
      </c>
      <c r="S12" s="206">
        <v>3.45</v>
      </c>
      <c r="T12" s="206">
        <v>0</v>
      </c>
      <c r="U12" s="206">
        <v>17.28</v>
      </c>
      <c r="V12" s="206">
        <v>1.93</v>
      </c>
      <c r="W12" s="206">
        <v>4.8099999999999996</v>
      </c>
      <c r="X12" s="206">
        <v>43.32</v>
      </c>
      <c r="Y12" s="206">
        <v>0</v>
      </c>
      <c r="Z12" s="206">
        <v>38.5</v>
      </c>
      <c r="AA12" s="206">
        <v>7.7</v>
      </c>
      <c r="AB12" s="206">
        <v>0</v>
      </c>
      <c r="AC12" s="206">
        <v>12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58.32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0</v>
      </c>
      <c r="L13" s="206">
        <v>0</v>
      </c>
      <c r="M13" s="206">
        <v>13.58</v>
      </c>
      <c r="N13" s="206">
        <v>34.89</v>
      </c>
      <c r="O13" s="206">
        <v>0</v>
      </c>
      <c r="P13" s="206">
        <v>37.090000000000003</v>
      </c>
      <c r="Q13" s="206">
        <v>0</v>
      </c>
      <c r="R13" s="206">
        <v>2.76</v>
      </c>
      <c r="S13" s="206">
        <v>3.45</v>
      </c>
      <c r="T13" s="206">
        <v>0</v>
      </c>
      <c r="U13" s="206">
        <v>18.27</v>
      </c>
      <c r="V13" s="206">
        <v>1.93</v>
      </c>
      <c r="W13" s="206">
        <v>4.8099999999999996</v>
      </c>
      <c r="X13" s="206">
        <v>43.32</v>
      </c>
      <c r="Y13" s="206">
        <v>0</v>
      </c>
      <c r="Z13" s="206">
        <v>38.5</v>
      </c>
      <c r="AA13" s="206">
        <v>7.7</v>
      </c>
      <c r="AB13" s="206">
        <v>0</v>
      </c>
      <c r="AC13" s="206">
        <v>12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58.71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0</v>
      </c>
      <c r="L14" s="206">
        <v>0</v>
      </c>
      <c r="M14" s="206">
        <v>13.58</v>
      </c>
      <c r="N14" s="206">
        <v>34.89</v>
      </c>
      <c r="O14" s="206">
        <v>0</v>
      </c>
      <c r="P14" s="206">
        <v>37.090000000000003</v>
      </c>
      <c r="Q14" s="206">
        <v>0</v>
      </c>
      <c r="R14" s="206">
        <v>2.76</v>
      </c>
      <c r="S14" s="206">
        <v>3.45</v>
      </c>
      <c r="T14" s="206">
        <v>0</v>
      </c>
      <c r="U14" s="206">
        <v>18.93</v>
      </c>
      <c r="V14" s="206">
        <v>1.93</v>
      </c>
      <c r="W14" s="206">
        <v>4.8099999999999996</v>
      </c>
      <c r="X14" s="206">
        <v>43.32</v>
      </c>
      <c r="Y14" s="206">
        <v>0</v>
      </c>
      <c r="Z14" s="206">
        <v>38.5</v>
      </c>
      <c r="AA14" s="206">
        <v>7.7</v>
      </c>
      <c r="AB14" s="206">
        <v>0</v>
      </c>
      <c r="AC14" s="206">
        <v>12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58.71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0</v>
      </c>
      <c r="L15" s="206">
        <v>0</v>
      </c>
      <c r="M15" s="206">
        <v>13.58</v>
      </c>
      <c r="N15" s="206">
        <v>34.89</v>
      </c>
      <c r="O15" s="206">
        <v>0</v>
      </c>
      <c r="P15" s="206">
        <v>37.090000000000003</v>
      </c>
      <c r="Q15" s="206">
        <v>0</v>
      </c>
      <c r="R15" s="206">
        <v>2.76</v>
      </c>
      <c r="S15" s="206">
        <v>3.45</v>
      </c>
      <c r="T15" s="206">
        <v>0</v>
      </c>
      <c r="U15" s="206">
        <v>19.34</v>
      </c>
      <c r="V15" s="206">
        <v>1.93</v>
      </c>
      <c r="W15" s="206">
        <v>4.8099999999999996</v>
      </c>
      <c r="X15" s="206">
        <v>43.32</v>
      </c>
      <c r="Y15" s="206">
        <v>0</v>
      </c>
      <c r="Z15" s="206">
        <v>38.5</v>
      </c>
      <c r="AA15" s="206">
        <v>7.7</v>
      </c>
      <c r="AB15" s="206">
        <v>0</v>
      </c>
      <c r="AC15" s="206">
        <v>12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58.71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0</v>
      </c>
      <c r="L16" s="206">
        <v>0</v>
      </c>
      <c r="M16" s="206">
        <v>13.58</v>
      </c>
      <c r="N16" s="206">
        <v>34.89</v>
      </c>
      <c r="O16" s="206">
        <v>0</v>
      </c>
      <c r="P16" s="206">
        <v>37.090000000000003</v>
      </c>
      <c r="Q16" s="206">
        <v>0</v>
      </c>
      <c r="R16" s="206">
        <v>2.76</v>
      </c>
      <c r="S16" s="206">
        <v>3.45</v>
      </c>
      <c r="T16" s="206">
        <v>0</v>
      </c>
      <c r="U16" s="206">
        <v>19.670000000000002</v>
      </c>
      <c r="V16" s="206">
        <v>1.93</v>
      </c>
      <c r="W16" s="206">
        <v>4.8099999999999996</v>
      </c>
      <c r="X16" s="206">
        <v>43.32</v>
      </c>
      <c r="Y16" s="206">
        <v>0</v>
      </c>
      <c r="Z16" s="206">
        <v>38.5</v>
      </c>
      <c r="AA16" s="206">
        <v>7.7</v>
      </c>
      <c r="AB16" s="206">
        <v>0</v>
      </c>
      <c r="AC16" s="206">
        <v>12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58.71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0</v>
      </c>
      <c r="L17" s="206">
        <v>0</v>
      </c>
      <c r="M17" s="206">
        <v>13.58</v>
      </c>
      <c r="N17" s="206">
        <v>34.89</v>
      </c>
      <c r="O17" s="206">
        <v>0</v>
      </c>
      <c r="P17" s="206">
        <v>37.090000000000003</v>
      </c>
      <c r="Q17" s="206">
        <v>0</v>
      </c>
      <c r="R17" s="206">
        <v>2.76</v>
      </c>
      <c r="S17" s="206">
        <v>3.45</v>
      </c>
      <c r="T17" s="206">
        <v>0</v>
      </c>
      <c r="U17" s="206">
        <v>20</v>
      </c>
      <c r="V17" s="206">
        <v>1.93</v>
      </c>
      <c r="W17" s="206">
        <v>4.8099999999999996</v>
      </c>
      <c r="X17" s="206">
        <v>43.32</v>
      </c>
      <c r="Y17" s="206">
        <v>0</v>
      </c>
      <c r="Z17" s="206">
        <v>38.5</v>
      </c>
      <c r="AA17" s="206">
        <v>7.7</v>
      </c>
      <c r="AB17" s="206">
        <v>0</v>
      </c>
      <c r="AC17" s="206">
        <v>12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58.71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0</v>
      </c>
      <c r="L18" s="206">
        <v>0</v>
      </c>
      <c r="M18" s="206">
        <v>13.58</v>
      </c>
      <c r="N18" s="206">
        <v>34.89</v>
      </c>
      <c r="O18" s="206">
        <v>0</v>
      </c>
      <c r="P18" s="206">
        <v>37.090000000000003</v>
      </c>
      <c r="Q18" s="206">
        <v>0</v>
      </c>
      <c r="R18" s="206">
        <v>2.76</v>
      </c>
      <c r="S18" s="206">
        <v>3.45</v>
      </c>
      <c r="T18" s="206">
        <v>0</v>
      </c>
      <c r="U18" s="206">
        <v>20.329999999999998</v>
      </c>
      <c r="V18" s="206">
        <v>1.93</v>
      </c>
      <c r="W18" s="206">
        <v>4.8099999999999996</v>
      </c>
      <c r="X18" s="206">
        <v>43.32</v>
      </c>
      <c r="Y18" s="206">
        <v>0</v>
      </c>
      <c r="Z18" s="206">
        <v>38.5</v>
      </c>
      <c r="AA18" s="206">
        <v>7.7</v>
      </c>
      <c r="AB18" s="206">
        <v>0</v>
      </c>
      <c r="AC18" s="206">
        <v>12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58.71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0</v>
      </c>
      <c r="L19" s="206">
        <v>0</v>
      </c>
      <c r="M19" s="206">
        <v>13.58</v>
      </c>
      <c r="N19" s="206">
        <v>34.89</v>
      </c>
      <c r="O19" s="206">
        <v>0</v>
      </c>
      <c r="P19" s="206">
        <v>37.090000000000003</v>
      </c>
      <c r="Q19" s="206">
        <v>0</v>
      </c>
      <c r="R19" s="206">
        <v>2.76</v>
      </c>
      <c r="S19" s="206">
        <v>3.45</v>
      </c>
      <c r="T19" s="206">
        <v>0</v>
      </c>
      <c r="U19" s="206">
        <v>20.61</v>
      </c>
      <c r="V19" s="206">
        <v>1.93</v>
      </c>
      <c r="W19" s="206">
        <v>4.8099999999999996</v>
      </c>
      <c r="X19" s="206">
        <v>43.32</v>
      </c>
      <c r="Y19" s="206">
        <v>0</v>
      </c>
      <c r="Z19" s="206">
        <v>38.5</v>
      </c>
      <c r="AA19" s="206">
        <v>7.7</v>
      </c>
      <c r="AB19" s="206">
        <v>0</v>
      </c>
      <c r="AC19" s="206">
        <v>12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58.71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0</v>
      </c>
      <c r="L20" s="206">
        <v>0</v>
      </c>
      <c r="M20" s="206">
        <v>13.58</v>
      </c>
      <c r="N20" s="206">
        <v>34.89</v>
      </c>
      <c r="O20" s="206">
        <v>0</v>
      </c>
      <c r="P20" s="206">
        <v>37.090000000000003</v>
      </c>
      <c r="Q20" s="206">
        <v>0</v>
      </c>
      <c r="R20" s="206">
        <v>2.76</v>
      </c>
      <c r="S20" s="206">
        <v>3.45</v>
      </c>
      <c r="T20" s="206">
        <v>0</v>
      </c>
      <c r="U20" s="206">
        <v>20.61</v>
      </c>
      <c r="V20" s="206">
        <v>1.93</v>
      </c>
      <c r="W20" s="206">
        <v>4.8099999999999996</v>
      </c>
      <c r="X20" s="206">
        <v>43.32</v>
      </c>
      <c r="Y20" s="206">
        <v>0</v>
      </c>
      <c r="Z20" s="206">
        <v>38.5</v>
      </c>
      <c r="AA20" s="206">
        <v>7.7</v>
      </c>
      <c r="AB20" s="206">
        <v>0</v>
      </c>
      <c r="AC20" s="206">
        <v>12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58.71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0</v>
      </c>
      <c r="L21" s="206">
        <v>0</v>
      </c>
      <c r="M21" s="206">
        <v>13.58</v>
      </c>
      <c r="N21" s="206">
        <v>34.89</v>
      </c>
      <c r="O21" s="206">
        <v>0</v>
      </c>
      <c r="P21" s="206">
        <v>37.090000000000003</v>
      </c>
      <c r="Q21" s="206">
        <v>0</v>
      </c>
      <c r="R21" s="206">
        <v>2.76</v>
      </c>
      <c r="S21" s="206">
        <v>3.45</v>
      </c>
      <c r="T21" s="206">
        <v>0</v>
      </c>
      <c r="U21" s="206">
        <v>20.61</v>
      </c>
      <c r="V21" s="206">
        <v>1.93</v>
      </c>
      <c r="W21" s="206">
        <v>4.8099999999999996</v>
      </c>
      <c r="X21" s="206">
        <v>42.74</v>
      </c>
      <c r="Y21" s="206">
        <v>0</v>
      </c>
      <c r="Z21" s="206">
        <v>38.5</v>
      </c>
      <c r="AA21" s="206">
        <v>7.7</v>
      </c>
      <c r="AB21" s="206">
        <v>0</v>
      </c>
      <c r="AC21" s="206">
        <v>12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58.71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0</v>
      </c>
      <c r="L22" s="206">
        <v>0</v>
      </c>
      <c r="M22" s="206">
        <v>13.58</v>
      </c>
      <c r="N22" s="206">
        <v>34.89</v>
      </c>
      <c r="O22" s="206">
        <v>0</v>
      </c>
      <c r="P22" s="206">
        <v>37.090000000000003</v>
      </c>
      <c r="Q22" s="206">
        <v>0</v>
      </c>
      <c r="R22" s="206">
        <v>2.76</v>
      </c>
      <c r="S22" s="206">
        <v>3.45</v>
      </c>
      <c r="T22" s="206">
        <v>0</v>
      </c>
      <c r="U22" s="206">
        <v>20.61</v>
      </c>
      <c r="V22" s="206">
        <v>1.93</v>
      </c>
      <c r="W22" s="206">
        <v>13.71</v>
      </c>
      <c r="X22" s="206">
        <v>43.32</v>
      </c>
      <c r="Y22" s="206">
        <v>0</v>
      </c>
      <c r="Z22" s="206">
        <v>74.78</v>
      </c>
      <c r="AA22" s="206">
        <v>26.64</v>
      </c>
      <c r="AB22" s="206">
        <v>0</v>
      </c>
      <c r="AC22" s="206">
        <v>12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58.71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0</v>
      </c>
      <c r="L23" s="206">
        <v>0</v>
      </c>
      <c r="M23" s="206">
        <v>13.58</v>
      </c>
      <c r="N23" s="206">
        <v>34.89</v>
      </c>
      <c r="O23" s="206">
        <v>0</v>
      </c>
      <c r="P23" s="206">
        <v>37.090000000000003</v>
      </c>
      <c r="Q23" s="206">
        <v>0</v>
      </c>
      <c r="R23" s="206">
        <v>0.95</v>
      </c>
      <c r="S23" s="206">
        <v>2.77</v>
      </c>
      <c r="T23" s="206">
        <v>0</v>
      </c>
      <c r="U23" s="206">
        <v>20.61</v>
      </c>
      <c r="V23" s="206">
        <v>1.92</v>
      </c>
      <c r="W23" s="206">
        <v>13.71</v>
      </c>
      <c r="X23" s="206">
        <v>43.32</v>
      </c>
      <c r="Y23" s="206">
        <v>0</v>
      </c>
      <c r="Z23" s="206">
        <v>74.78</v>
      </c>
      <c r="AA23" s="206">
        <v>26.64</v>
      </c>
      <c r="AB23" s="206">
        <v>0</v>
      </c>
      <c r="AC23" s="206">
        <v>12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58.32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0</v>
      </c>
      <c r="L24" s="206">
        <v>0</v>
      </c>
      <c r="M24" s="206">
        <v>13.58</v>
      </c>
      <c r="N24" s="206">
        <v>34.89</v>
      </c>
      <c r="O24" s="206">
        <v>0</v>
      </c>
      <c r="P24" s="206">
        <v>37.090000000000003</v>
      </c>
      <c r="Q24" s="206">
        <v>0</v>
      </c>
      <c r="R24" s="206">
        <v>0.21</v>
      </c>
      <c r="S24" s="206">
        <v>0.95</v>
      </c>
      <c r="T24" s="206">
        <v>0</v>
      </c>
      <c r="U24" s="206">
        <v>20.61</v>
      </c>
      <c r="V24" s="206">
        <v>1.92</v>
      </c>
      <c r="W24" s="206">
        <v>13.71</v>
      </c>
      <c r="X24" s="206">
        <v>43.32</v>
      </c>
      <c r="Y24" s="206">
        <v>0</v>
      </c>
      <c r="Z24" s="206">
        <v>74.78</v>
      </c>
      <c r="AA24" s="206">
        <v>26.64</v>
      </c>
      <c r="AB24" s="206">
        <v>0</v>
      </c>
      <c r="AC24" s="206">
        <v>12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58.32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0</v>
      </c>
      <c r="L25" s="206">
        <v>0</v>
      </c>
      <c r="M25" s="206">
        <v>13.58</v>
      </c>
      <c r="N25" s="206">
        <v>34.89</v>
      </c>
      <c r="O25" s="206">
        <v>0</v>
      </c>
      <c r="P25" s="206">
        <v>37.090000000000003</v>
      </c>
      <c r="Q25" s="206">
        <v>0</v>
      </c>
      <c r="R25" s="206">
        <v>0</v>
      </c>
      <c r="S25" s="206">
        <v>0</v>
      </c>
      <c r="T25" s="206">
        <v>0</v>
      </c>
      <c r="U25" s="206">
        <v>20.61</v>
      </c>
      <c r="V25" s="206">
        <v>1.93</v>
      </c>
      <c r="W25" s="206">
        <v>13.71</v>
      </c>
      <c r="X25" s="206">
        <v>43.32</v>
      </c>
      <c r="Y25" s="206">
        <v>0</v>
      </c>
      <c r="Z25" s="206">
        <v>74.78</v>
      </c>
      <c r="AA25" s="206">
        <v>26.64</v>
      </c>
      <c r="AB25" s="206">
        <v>0</v>
      </c>
      <c r="AC25" s="206">
        <v>12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58.32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0</v>
      </c>
      <c r="L26" s="206">
        <v>0</v>
      </c>
      <c r="M26" s="206">
        <v>13.58</v>
      </c>
      <c r="N26" s="206">
        <v>34.89</v>
      </c>
      <c r="O26" s="206">
        <v>0</v>
      </c>
      <c r="P26" s="206">
        <v>37.090000000000003</v>
      </c>
      <c r="Q26" s="206">
        <v>0</v>
      </c>
      <c r="R26" s="206">
        <v>6.26</v>
      </c>
      <c r="S26" s="206">
        <v>7.8</v>
      </c>
      <c r="T26" s="206">
        <v>0</v>
      </c>
      <c r="U26" s="206">
        <v>20.61</v>
      </c>
      <c r="V26" s="206">
        <v>5.36</v>
      </c>
      <c r="W26" s="206">
        <v>13.71</v>
      </c>
      <c r="X26" s="206">
        <v>43.32</v>
      </c>
      <c r="Y26" s="206">
        <v>0</v>
      </c>
      <c r="Z26" s="206">
        <v>74.78</v>
      </c>
      <c r="AA26" s="206">
        <v>26.64</v>
      </c>
      <c r="AB26" s="206">
        <v>0</v>
      </c>
      <c r="AC26" s="206">
        <v>12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58.32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4.51</v>
      </c>
      <c r="L27" s="206">
        <v>0</v>
      </c>
      <c r="M27" s="206">
        <v>13.58</v>
      </c>
      <c r="N27" s="206">
        <v>34.89</v>
      </c>
      <c r="O27" s="206">
        <v>0</v>
      </c>
      <c r="P27" s="206">
        <v>37.090000000000003</v>
      </c>
      <c r="Q27" s="206">
        <v>0</v>
      </c>
      <c r="R27" s="206">
        <v>6.26</v>
      </c>
      <c r="S27" s="206">
        <v>7.8</v>
      </c>
      <c r="T27" s="206">
        <v>0</v>
      </c>
      <c r="U27" s="206">
        <v>20.61</v>
      </c>
      <c r="V27" s="206">
        <v>3.77</v>
      </c>
      <c r="W27" s="206">
        <v>13.71</v>
      </c>
      <c r="X27" s="206">
        <v>43.32</v>
      </c>
      <c r="Y27" s="206">
        <v>0</v>
      </c>
      <c r="Z27" s="206">
        <v>74.78</v>
      </c>
      <c r="AA27" s="206">
        <v>26.64</v>
      </c>
      <c r="AB27" s="206">
        <v>0</v>
      </c>
      <c r="AC27" s="206">
        <v>12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69.599999999999994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4.51</v>
      </c>
      <c r="L28" s="206">
        <v>0</v>
      </c>
      <c r="M28" s="206">
        <v>13.58</v>
      </c>
      <c r="N28" s="206">
        <v>34.89</v>
      </c>
      <c r="O28" s="206">
        <v>0</v>
      </c>
      <c r="P28" s="206">
        <v>37.090000000000003</v>
      </c>
      <c r="Q28" s="206">
        <v>0</v>
      </c>
      <c r="R28" s="206">
        <v>6.26</v>
      </c>
      <c r="S28" s="206">
        <v>7.8</v>
      </c>
      <c r="T28" s="206">
        <v>0</v>
      </c>
      <c r="U28" s="206">
        <v>20.61</v>
      </c>
      <c r="V28" s="206">
        <v>3.77</v>
      </c>
      <c r="W28" s="206">
        <v>13.71</v>
      </c>
      <c r="X28" s="206">
        <v>43.32</v>
      </c>
      <c r="Y28" s="206">
        <v>0</v>
      </c>
      <c r="Z28" s="206">
        <v>74.78</v>
      </c>
      <c r="AA28" s="206">
        <v>26.64</v>
      </c>
      <c r="AB28" s="206">
        <v>0</v>
      </c>
      <c r="AC28" s="206">
        <v>12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69.599999999999994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1.69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4.51</v>
      </c>
      <c r="L29" s="206">
        <v>0</v>
      </c>
      <c r="M29" s="206">
        <v>13.58</v>
      </c>
      <c r="N29" s="206">
        <v>34.89</v>
      </c>
      <c r="O29" s="206">
        <v>0</v>
      </c>
      <c r="P29" s="206">
        <v>37.090000000000003</v>
      </c>
      <c r="Q29" s="206">
        <v>0</v>
      </c>
      <c r="R29" s="206">
        <v>6.26</v>
      </c>
      <c r="S29" s="206">
        <v>7.8</v>
      </c>
      <c r="T29" s="206">
        <v>0</v>
      </c>
      <c r="U29" s="206">
        <v>20.61</v>
      </c>
      <c r="V29" s="206">
        <v>4.34</v>
      </c>
      <c r="W29" s="206">
        <v>13.71</v>
      </c>
      <c r="X29" s="206">
        <v>43.32</v>
      </c>
      <c r="Y29" s="206">
        <v>0</v>
      </c>
      <c r="Z29" s="206">
        <v>74.78</v>
      </c>
      <c r="AA29" s="206">
        <v>26.64</v>
      </c>
      <c r="AB29" s="206">
        <v>0</v>
      </c>
      <c r="AC29" s="206">
        <v>12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69.599999999999994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6.35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4.51</v>
      </c>
      <c r="L30" s="206">
        <v>0</v>
      </c>
      <c r="M30" s="206">
        <v>13.58</v>
      </c>
      <c r="N30" s="206">
        <v>34.89</v>
      </c>
      <c r="O30" s="206">
        <v>0</v>
      </c>
      <c r="P30" s="206">
        <v>37.090000000000003</v>
      </c>
      <c r="Q30" s="206">
        <v>0</v>
      </c>
      <c r="R30" s="206">
        <v>6.26</v>
      </c>
      <c r="S30" s="206">
        <v>7.8</v>
      </c>
      <c r="T30" s="206">
        <v>0</v>
      </c>
      <c r="U30" s="206">
        <v>20.61</v>
      </c>
      <c r="V30" s="206">
        <v>4.34</v>
      </c>
      <c r="W30" s="206">
        <v>13.71</v>
      </c>
      <c r="X30" s="206">
        <v>43.32</v>
      </c>
      <c r="Y30" s="206">
        <v>0</v>
      </c>
      <c r="Z30" s="206">
        <v>74.78</v>
      </c>
      <c r="AA30" s="206">
        <v>26.64</v>
      </c>
      <c r="AB30" s="206">
        <v>0</v>
      </c>
      <c r="AC30" s="206">
        <v>12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69.599999999999994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10.08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4.51</v>
      </c>
      <c r="L31" s="206">
        <v>0</v>
      </c>
      <c r="M31" s="206">
        <v>13.58</v>
      </c>
      <c r="N31" s="206">
        <v>34.89</v>
      </c>
      <c r="O31" s="206">
        <v>0</v>
      </c>
      <c r="P31" s="206">
        <v>37.090000000000003</v>
      </c>
      <c r="Q31" s="206">
        <v>0</v>
      </c>
      <c r="R31" s="206">
        <v>6.26</v>
      </c>
      <c r="S31" s="206">
        <v>7.8</v>
      </c>
      <c r="T31" s="206">
        <v>0</v>
      </c>
      <c r="U31" s="206">
        <v>20.61</v>
      </c>
      <c r="V31" s="206">
        <v>3.67</v>
      </c>
      <c r="W31" s="206">
        <v>13.71</v>
      </c>
      <c r="X31" s="206">
        <v>43.32</v>
      </c>
      <c r="Y31" s="206">
        <v>0</v>
      </c>
      <c r="Z31" s="206">
        <v>74.78</v>
      </c>
      <c r="AA31" s="206">
        <v>26.64</v>
      </c>
      <c r="AB31" s="206">
        <v>0</v>
      </c>
      <c r="AC31" s="206">
        <v>12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69.599999999999994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16.43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4.51</v>
      </c>
      <c r="L32" s="206">
        <v>0</v>
      </c>
      <c r="M32" s="206">
        <v>13.58</v>
      </c>
      <c r="N32" s="206">
        <v>34.89</v>
      </c>
      <c r="O32" s="206">
        <v>0</v>
      </c>
      <c r="P32" s="206">
        <v>37.090000000000003</v>
      </c>
      <c r="Q32" s="206">
        <v>0</v>
      </c>
      <c r="R32" s="206">
        <v>6.26</v>
      </c>
      <c r="S32" s="206">
        <v>7.8</v>
      </c>
      <c r="T32" s="206">
        <v>0</v>
      </c>
      <c r="U32" s="206">
        <v>20.61</v>
      </c>
      <c r="V32" s="206">
        <v>3.67</v>
      </c>
      <c r="W32" s="206">
        <v>13.71</v>
      </c>
      <c r="X32" s="206">
        <v>43.32</v>
      </c>
      <c r="Y32" s="206">
        <v>0</v>
      </c>
      <c r="Z32" s="206">
        <v>74.78</v>
      </c>
      <c r="AA32" s="206">
        <v>26.64</v>
      </c>
      <c r="AB32" s="206">
        <v>0</v>
      </c>
      <c r="AC32" s="206">
        <v>12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69.599999999999994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19.2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4.51</v>
      </c>
      <c r="L33" s="206">
        <v>0</v>
      </c>
      <c r="M33" s="206">
        <v>13.58</v>
      </c>
      <c r="N33" s="206">
        <v>34.89</v>
      </c>
      <c r="O33" s="206">
        <v>0</v>
      </c>
      <c r="P33" s="206">
        <v>35.99</v>
      </c>
      <c r="Q33" s="206">
        <v>0</v>
      </c>
      <c r="R33" s="206">
        <v>6.26</v>
      </c>
      <c r="S33" s="206">
        <v>7.8</v>
      </c>
      <c r="T33" s="206">
        <v>0</v>
      </c>
      <c r="U33" s="206">
        <v>20.61</v>
      </c>
      <c r="V33" s="206">
        <v>3.67</v>
      </c>
      <c r="W33" s="206">
        <v>13.71</v>
      </c>
      <c r="X33" s="206">
        <v>43.32</v>
      </c>
      <c r="Y33" s="206">
        <v>0</v>
      </c>
      <c r="Z33" s="206">
        <v>74.78</v>
      </c>
      <c r="AA33" s="206">
        <v>26.64</v>
      </c>
      <c r="AB33" s="206">
        <v>0</v>
      </c>
      <c r="AC33" s="206">
        <v>12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69.599999999999994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19.2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4.51</v>
      </c>
      <c r="L34" s="206">
        <v>0</v>
      </c>
      <c r="M34" s="206">
        <v>13.58</v>
      </c>
      <c r="N34" s="206">
        <v>34.89</v>
      </c>
      <c r="O34" s="206">
        <v>0</v>
      </c>
      <c r="P34" s="206">
        <v>35.99</v>
      </c>
      <c r="Q34" s="206">
        <v>0</v>
      </c>
      <c r="R34" s="206">
        <v>6.26</v>
      </c>
      <c r="S34" s="206">
        <v>7.8</v>
      </c>
      <c r="T34" s="206">
        <v>0</v>
      </c>
      <c r="U34" s="206">
        <v>20.61</v>
      </c>
      <c r="V34" s="206">
        <v>3.67</v>
      </c>
      <c r="W34" s="206">
        <v>13.71</v>
      </c>
      <c r="X34" s="206">
        <v>43.32</v>
      </c>
      <c r="Y34" s="206">
        <v>0</v>
      </c>
      <c r="Z34" s="206">
        <v>74.78</v>
      </c>
      <c r="AA34" s="206">
        <v>26.64</v>
      </c>
      <c r="AB34" s="206">
        <v>0</v>
      </c>
      <c r="AC34" s="206">
        <v>12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69.599999999999994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19.2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4.51</v>
      </c>
      <c r="L35" s="206">
        <v>0</v>
      </c>
      <c r="M35" s="206">
        <v>13.58</v>
      </c>
      <c r="N35" s="206">
        <v>34.89</v>
      </c>
      <c r="O35" s="206">
        <v>0</v>
      </c>
      <c r="P35" s="206">
        <v>35.99</v>
      </c>
      <c r="Q35" s="206">
        <v>0</v>
      </c>
      <c r="R35" s="206">
        <v>6.26</v>
      </c>
      <c r="S35" s="206">
        <v>7.8</v>
      </c>
      <c r="T35" s="206">
        <v>0</v>
      </c>
      <c r="U35" s="206">
        <v>20.61</v>
      </c>
      <c r="V35" s="206">
        <v>3.77</v>
      </c>
      <c r="W35" s="206">
        <v>13.71</v>
      </c>
      <c r="X35" s="206">
        <v>43.32</v>
      </c>
      <c r="Y35" s="206">
        <v>0</v>
      </c>
      <c r="Z35" s="206">
        <v>74.78</v>
      </c>
      <c r="AA35" s="206">
        <v>26.64</v>
      </c>
      <c r="AB35" s="206">
        <v>0</v>
      </c>
      <c r="AC35" s="206">
        <v>12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69.599999999999994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19.2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4.51</v>
      </c>
      <c r="L36" s="206">
        <v>0</v>
      </c>
      <c r="M36" s="206">
        <v>13.58</v>
      </c>
      <c r="N36" s="206">
        <v>34.89</v>
      </c>
      <c r="O36" s="206">
        <v>0</v>
      </c>
      <c r="P36" s="206">
        <v>35.99</v>
      </c>
      <c r="Q36" s="206">
        <v>0</v>
      </c>
      <c r="R36" s="206">
        <v>6.26</v>
      </c>
      <c r="S36" s="206">
        <v>7.8</v>
      </c>
      <c r="T36" s="206">
        <v>0</v>
      </c>
      <c r="U36" s="206">
        <v>20.61</v>
      </c>
      <c r="V36" s="206">
        <v>3.77</v>
      </c>
      <c r="W36" s="206">
        <v>13.71</v>
      </c>
      <c r="X36" s="206">
        <v>43.32</v>
      </c>
      <c r="Y36" s="206">
        <v>0</v>
      </c>
      <c r="Z36" s="206">
        <v>74.78</v>
      </c>
      <c r="AA36" s="206">
        <v>26.64</v>
      </c>
      <c r="AB36" s="206">
        <v>0</v>
      </c>
      <c r="AC36" s="206">
        <v>12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69.599999999999994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19.2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4.51</v>
      </c>
      <c r="L37" s="206">
        <v>0</v>
      </c>
      <c r="M37" s="206">
        <v>13.58</v>
      </c>
      <c r="N37" s="206">
        <v>34.89</v>
      </c>
      <c r="O37" s="206">
        <v>0</v>
      </c>
      <c r="P37" s="206">
        <v>35.99</v>
      </c>
      <c r="Q37" s="206">
        <v>0</v>
      </c>
      <c r="R37" s="206">
        <v>6.26</v>
      </c>
      <c r="S37" s="206">
        <v>7.8</v>
      </c>
      <c r="T37" s="206">
        <v>0</v>
      </c>
      <c r="U37" s="206">
        <v>20.61</v>
      </c>
      <c r="V37" s="206">
        <v>3.77</v>
      </c>
      <c r="W37" s="206">
        <v>13.71</v>
      </c>
      <c r="X37" s="206">
        <v>43.32</v>
      </c>
      <c r="Y37" s="206">
        <v>0</v>
      </c>
      <c r="Z37" s="206">
        <v>74.78</v>
      </c>
      <c r="AA37" s="206">
        <v>26.64</v>
      </c>
      <c r="AB37" s="206">
        <v>0</v>
      </c>
      <c r="AC37" s="206">
        <v>12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69.599999999999994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19.2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4.51</v>
      </c>
      <c r="L38" s="206">
        <v>0</v>
      </c>
      <c r="M38" s="206">
        <v>13.58</v>
      </c>
      <c r="N38" s="206">
        <v>34.89</v>
      </c>
      <c r="O38" s="206">
        <v>0</v>
      </c>
      <c r="P38" s="206">
        <v>35.99</v>
      </c>
      <c r="Q38" s="206">
        <v>0</v>
      </c>
      <c r="R38" s="206">
        <v>6.26</v>
      </c>
      <c r="S38" s="206">
        <v>7.8</v>
      </c>
      <c r="T38" s="206">
        <v>0</v>
      </c>
      <c r="U38" s="206">
        <v>20.61</v>
      </c>
      <c r="V38" s="206">
        <v>3.77</v>
      </c>
      <c r="W38" s="206">
        <v>13.71</v>
      </c>
      <c r="X38" s="206">
        <v>43.32</v>
      </c>
      <c r="Y38" s="206">
        <v>0</v>
      </c>
      <c r="Z38" s="206">
        <v>74.78</v>
      </c>
      <c r="AA38" s="206">
        <v>26.64</v>
      </c>
      <c r="AB38" s="206">
        <v>0</v>
      </c>
      <c r="AC38" s="206">
        <v>12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69.599999999999994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19.2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4.51</v>
      </c>
      <c r="L39" s="206">
        <v>0</v>
      </c>
      <c r="M39" s="206">
        <v>13.58</v>
      </c>
      <c r="N39" s="206">
        <v>34.89</v>
      </c>
      <c r="O39" s="206">
        <v>0</v>
      </c>
      <c r="P39" s="206">
        <v>35.99</v>
      </c>
      <c r="Q39" s="206">
        <v>0</v>
      </c>
      <c r="R39" s="206">
        <v>6.26</v>
      </c>
      <c r="S39" s="206">
        <v>7.8</v>
      </c>
      <c r="T39" s="206">
        <v>0</v>
      </c>
      <c r="U39" s="206">
        <v>20.61</v>
      </c>
      <c r="V39" s="206">
        <v>3.71</v>
      </c>
      <c r="W39" s="206">
        <v>13.71</v>
      </c>
      <c r="X39" s="206">
        <v>43.32</v>
      </c>
      <c r="Y39" s="206">
        <v>0</v>
      </c>
      <c r="Z39" s="206">
        <v>74.78</v>
      </c>
      <c r="AA39" s="206">
        <v>26.64</v>
      </c>
      <c r="AB39" s="206">
        <v>0</v>
      </c>
      <c r="AC39" s="206">
        <v>12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69.599999999999994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19.2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4.51</v>
      </c>
      <c r="L40" s="206">
        <v>0</v>
      </c>
      <c r="M40" s="206">
        <v>13.58</v>
      </c>
      <c r="N40" s="206">
        <v>34.89</v>
      </c>
      <c r="O40" s="206">
        <v>0</v>
      </c>
      <c r="P40" s="206">
        <v>35.99</v>
      </c>
      <c r="Q40" s="206">
        <v>0</v>
      </c>
      <c r="R40" s="206">
        <v>6.26</v>
      </c>
      <c r="S40" s="206">
        <v>7.8</v>
      </c>
      <c r="T40" s="206">
        <v>0</v>
      </c>
      <c r="U40" s="206">
        <v>20.61</v>
      </c>
      <c r="V40" s="206">
        <v>3.71</v>
      </c>
      <c r="W40" s="206">
        <v>13.71</v>
      </c>
      <c r="X40" s="206">
        <v>43.32</v>
      </c>
      <c r="Y40" s="206">
        <v>0</v>
      </c>
      <c r="Z40" s="206">
        <v>74.78</v>
      </c>
      <c r="AA40" s="206">
        <v>26.64</v>
      </c>
      <c r="AB40" s="206">
        <v>0</v>
      </c>
      <c r="AC40" s="206">
        <v>12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69.599999999999994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19.2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4.51</v>
      </c>
      <c r="L41" s="206">
        <v>0</v>
      </c>
      <c r="M41" s="206">
        <v>13.58</v>
      </c>
      <c r="N41" s="206">
        <v>34.89</v>
      </c>
      <c r="O41" s="206">
        <v>0</v>
      </c>
      <c r="P41" s="206">
        <v>35.99</v>
      </c>
      <c r="Q41" s="206">
        <v>0</v>
      </c>
      <c r="R41" s="206">
        <v>6.26</v>
      </c>
      <c r="S41" s="206">
        <v>7.8</v>
      </c>
      <c r="T41" s="206">
        <v>0</v>
      </c>
      <c r="U41" s="206">
        <v>20.61</v>
      </c>
      <c r="V41" s="206">
        <v>3.78</v>
      </c>
      <c r="W41" s="206">
        <v>13.71</v>
      </c>
      <c r="X41" s="206">
        <v>43.32</v>
      </c>
      <c r="Y41" s="206">
        <v>0</v>
      </c>
      <c r="Z41" s="206">
        <v>74.78</v>
      </c>
      <c r="AA41" s="206">
        <v>26.64</v>
      </c>
      <c r="AB41" s="206">
        <v>0</v>
      </c>
      <c r="AC41" s="206">
        <v>12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69.599999999999994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19.2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4.51</v>
      </c>
      <c r="L42" s="206">
        <v>0</v>
      </c>
      <c r="M42" s="206">
        <v>13.58</v>
      </c>
      <c r="N42" s="206">
        <v>34.89</v>
      </c>
      <c r="O42" s="206">
        <v>0</v>
      </c>
      <c r="P42" s="206">
        <v>35.99</v>
      </c>
      <c r="Q42" s="206">
        <v>0</v>
      </c>
      <c r="R42" s="206">
        <v>6.26</v>
      </c>
      <c r="S42" s="206">
        <v>7.8</v>
      </c>
      <c r="T42" s="206">
        <v>0</v>
      </c>
      <c r="U42" s="206">
        <v>20.61</v>
      </c>
      <c r="V42" s="206">
        <v>3.78</v>
      </c>
      <c r="W42" s="206">
        <v>13.71</v>
      </c>
      <c r="X42" s="206">
        <v>43.32</v>
      </c>
      <c r="Y42" s="206">
        <v>0</v>
      </c>
      <c r="Z42" s="206">
        <v>74.78</v>
      </c>
      <c r="AA42" s="206">
        <v>26.64</v>
      </c>
      <c r="AB42" s="206">
        <v>0</v>
      </c>
      <c r="AC42" s="206">
        <v>12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69.599999999999994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19.2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4.51</v>
      </c>
      <c r="L43" s="206">
        <v>0</v>
      </c>
      <c r="M43" s="206">
        <v>13.58</v>
      </c>
      <c r="N43" s="206">
        <v>34.89</v>
      </c>
      <c r="O43" s="206">
        <v>0</v>
      </c>
      <c r="P43" s="206">
        <v>35.99</v>
      </c>
      <c r="Q43" s="206">
        <v>0</v>
      </c>
      <c r="R43" s="206">
        <v>6.26</v>
      </c>
      <c r="S43" s="206">
        <v>7.8</v>
      </c>
      <c r="T43" s="206">
        <v>0</v>
      </c>
      <c r="U43" s="206">
        <v>20.61</v>
      </c>
      <c r="V43" s="206">
        <v>3.95</v>
      </c>
      <c r="W43" s="206">
        <v>13.71</v>
      </c>
      <c r="X43" s="206">
        <v>43.32</v>
      </c>
      <c r="Y43" s="206">
        <v>0</v>
      </c>
      <c r="Z43" s="206">
        <v>74.78</v>
      </c>
      <c r="AA43" s="206">
        <v>26.64</v>
      </c>
      <c r="AB43" s="206">
        <v>0</v>
      </c>
      <c r="AC43" s="206">
        <v>12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69.599999999999994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19.2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4.51</v>
      </c>
      <c r="L44" s="206">
        <v>0</v>
      </c>
      <c r="M44" s="206">
        <v>13.58</v>
      </c>
      <c r="N44" s="206">
        <v>34.89</v>
      </c>
      <c r="O44" s="206">
        <v>0</v>
      </c>
      <c r="P44" s="206">
        <v>35.99</v>
      </c>
      <c r="Q44" s="206">
        <v>0</v>
      </c>
      <c r="R44" s="206">
        <v>6.26</v>
      </c>
      <c r="S44" s="206">
        <v>7.8</v>
      </c>
      <c r="T44" s="206">
        <v>0</v>
      </c>
      <c r="U44" s="206">
        <v>20.61</v>
      </c>
      <c r="V44" s="206">
        <v>3.95</v>
      </c>
      <c r="W44" s="206">
        <v>13.71</v>
      </c>
      <c r="X44" s="206">
        <v>43.32</v>
      </c>
      <c r="Y44" s="206">
        <v>0</v>
      </c>
      <c r="Z44" s="206">
        <v>74.78</v>
      </c>
      <c r="AA44" s="206">
        <v>26.64</v>
      </c>
      <c r="AB44" s="206">
        <v>0</v>
      </c>
      <c r="AC44" s="206">
        <v>12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69.599999999999994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19.2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4.51</v>
      </c>
      <c r="L45" s="206">
        <v>0</v>
      </c>
      <c r="M45" s="206">
        <v>13.58</v>
      </c>
      <c r="N45" s="206">
        <v>34.89</v>
      </c>
      <c r="O45" s="206">
        <v>0</v>
      </c>
      <c r="P45" s="206">
        <v>35.99</v>
      </c>
      <c r="Q45" s="206">
        <v>0</v>
      </c>
      <c r="R45" s="206">
        <v>6.26</v>
      </c>
      <c r="S45" s="206">
        <v>7.8</v>
      </c>
      <c r="T45" s="206">
        <v>0</v>
      </c>
      <c r="U45" s="206">
        <v>20.61</v>
      </c>
      <c r="V45" s="206">
        <v>3.95</v>
      </c>
      <c r="W45" s="206">
        <v>13.71</v>
      </c>
      <c r="X45" s="206">
        <v>43.32</v>
      </c>
      <c r="Y45" s="206">
        <v>0</v>
      </c>
      <c r="Z45" s="206">
        <v>74.78</v>
      </c>
      <c r="AA45" s="206">
        <v>26.64</v>
      </c>
      <c r="AB45" s="206">
        <v>0</v>
      </c>
      <c r="AC45" s="206">
        <v>12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69.599999999999994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19.2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4.51</v>
      </c>
      <c r="L46" s="206">
        <v>0</v>
      </c>
      <c r="M46" s="206">
        <v>13.58</v>
      </c>
      <c r="N46" s="206">
        <v>34.89</v>
      </c>
      <c r="O46" s="206">
        <v>0</v>
      </c>
      <c r="P46" s="206">
        <v>35.99</v>
      </c>
      <c r="Q46" s="206">
        <v>0</v>
      </c>
      <c r="R46" s="206">
        <v>6.26</v>
      </c>
      <c r="S46" s="206">
        <v>7.8</v>
      </c>
      <c r="T46" s="206">
        <v>0</v>
      </c>
      <c r="U46" s="206">
        <v>20.61</v>
      </c>
      <c r="V46" s="206">
        <v>3.95</v>
      </c>
      <c r="W46" s="206">
        <v>13.71</v>
      </c>
      <c r="X46" s="206">
        <v>43.32</v>
      </c>
      <c r="Y46" s="206">
        <v>0</v>
      </c>
      <c r="Z46" s="206">
        <v>74.78</v>
      </c>
      <c r="AA46" s="206">
        <v>26.64</v>
      </c>
      <c r="AB46" s="206">
        <v>0</v>
      </c>
      <c r="AC46" s="206">
        <v>12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69.599999999999994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19.2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4.51</v>
      </c>
      <c r="L47" s="206">
        <v>0</v>
      </c>
      <c r="M47" s="206">
        <v>13.58</v>
      </c>
      <c r="N47" s="206">
        <v>34.89</v>
      </c>
      <c r="O47" s="206">
        <v>0</v>
      </c>
      <c r="P47" s="206">
        <v>35.99</v>
      </c>
      <c r="Q47" s="206">
        <v>0</v>
      </c>
      <c r="R47" s="206">
        <v>6.26</v>
      </c>
      <c r="S47" s="206">
        <v>7.8</v>
      </c>
      <c r="T47" s="206">
        <v>0</v>
      </c>
      <c r="U47" s="206">
        <v>20.61</v>
      </c>
      <c r="V47" s="206">
        <v>5.36</v>
      </c>
      <c r="W47" s="206">
        <v>13.71</v>
      </c>
      <c r="X47" s="206">
        <v>43.32</v>
      </c>
      <c r="Y47" s="206">
        <v>0</v>
      </c>
      <c r="Z47" s="206">
        <v>74.78</v>
      </c>
      <c r="AA47" s="206">
        <v>26.64</v>
      </c>
      <c r="AB47" s="206">
        <v>0</v>
      </c>
      <c r="AC47" s="206">
        <v>12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69.599999999999994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19.2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4.51</v>
      </c>
      <c r="L48" s="206">
        <v>0</v>
      </c>
      <c r="M48" s="206">
        <v>13.58</v>
      </c>
      <c r="N48" s="206">
        <v>34.89</v>
      </c>
      <c r="O48" s="206">
        <v>0</v>
      </c>
      <c r="P48" s="206">
        <v>35.99</v>
      </c>
      <c r="Q48" s="206">
        <v>0</v>
      </c>
      <c r="R48" s="206">
        <v>6.26</v>
      </c>
      <c r="S48" s="206">
        <v>7.8</v>
      </c>
      <c r="T48" s="206">
        <v>0</v>
      </c>
      <c r="U48" s="206">
        <v>20.61</v>
      </c>
      <c r="V48" s="206">
        <v>5.36</v>
      </c>
      <c r="W48" s="206">
        <v>13.71</v>
      </c>
      <c r="X48" s="206">
        <v>43.32</v>
      </c>
      <c r="Y48" s="206">
        <v>0</v>
      </c>
      <c r="Z48" s="206">
        <v>74.78</v>
      </c>
      <c r="AA48" s="206">
        <v>26.64</v>
      </c>
      <c r="AB48" s="206">
        <v>0</v>
      </c>
      <c r="AC48" s="206">
        <v>12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69.599999999999994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19.2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4.51</v>
      </c>
      <c r="L49" s="206">
        <v>0</v>
      </c>
      <c r="M49" s="206">
        <v>13.58</v>
      </c>
      <c r="N49" s="206">
        <v>34.89</v>
      </c>
      <c r="O49" s="206">
        <v>0</v>
      </c>
      <c r="P49" s="206">
        <v>35.99</v>
      </c>
      <c r="Q49" s="206">
        <v>0</v>
      </c>
      <c r="R49" s="206">
        <v>6.26</v>
      </c>
      <c r="S49" s="206">
        <v>7.8</v>
      </c>
      <c r="T49" s="206">
        <v>0</v>
      </c>
      <c r="U49" s="206">
        <v>20.61</v>
      </c>
      <c r="V49" s="206">
        <v>5.52</v>
      </c>
      <c r="W49" s="206">
        <v>13.71</v>
      </c>
      <c r="X49" s="206">
        <v>43.32</v>
      </c>
      <c r="Y49" s="206">
        <v>0</v>
      </c>
      <c r="Z49" s="206">
        <v>74.78</v>
      </c>
      <c r="AA49" s="206">
        <v>26.64</v>
      </c>
      <c r="AB49" s="206">
        <v>0</v>
      </c>
      <c r="AC49" s="206">
        <v>12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69.599999999999994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19.2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4.51</v>
      </c>
      <c r="L50" s="206">
        <v>0</v>
      </c>
      <c r="M50" s="206">
        <v>13.58</v>
      </c>
      <c r="N50" s="206">
        <v>34.89</v>
      </c>
      <c r="O50" s="206">
        <v>0</v>
      </c>
      <c r="P50" s="206">
        <v>35.99</v>
      </c>
      <c r="Q50" s="206">
        <v>0</v>
      </c>
      <c r="R50" s="206">
        <v>6.26</v>
      </c>
      <c r="S50" s="206">
        <v>7.8</v>
      </c>
      <c r="T50" s="206">
        <v>0</v>
      </c>
      <c r="U50" s="206">
        <v>20.61</v>
      </c>
      <c r="V50" s="206">
        <v>5.36</v>
      </c>
      <c r="W50" s="206">
        <v>13.71</v>
      </c>
      <c r="X50" s="206">
        <v>43.32</v>
      </c>
      <c r="Y50" s="206">
        <v>0</v>
      </c>
      <c r="Z50" s="206">
        <v>74.78</v>
      </c>
      <c r="AA50" s="206">
        <v>26.64</v>
      </c>
      <c r="AB50" s="206">
        <v>0</v>
      </c>
      <c r="AC50" s="206">
        <v>12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69.599999999999994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19.2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4.51</v>
      </c>
      <c r="L51" s="206">
        <v>0</v>
      </c>
      <c r="M51" s="206">
        <v>13.58</v>
      </c>
      <c r="N51" s="206">
        <v>34.89</v>
      </c>
      <c r="O51" s="206">
        <v>0</v>
      </c>
      <c r="P51" s="206">
        <v>35.99</v>
      </c>
      <c r="Q51" s="206">
        <v>0</v>
      </c>
      <c r="R51" s="206">
        <v>6.26</v>
      </c>
      <c r="S51" s="206">
        <v>7.8</v>
      </c>
      <c r="T51" s="206">
        <v>0</v>
      </c>
      <c r="U51" s="206">
        <v>20.61</v>
      </c>
      <c r="V51" s="206">
        <v>5.36</v>
      </c>
      <c r="W51" s="206">
        <v>13.71</v>
      </c>
      <c r="X51" s="206">
        <v>43.32</v>
      </c>
      <c r="Y51" s="206">
        <v>0</v>
      </c>
      <c r="Z51" s="206">
        <v>74.78</v>
      </c>
      <c r="AA51" s="206">
        <v>26.64</v>
      </c>
      <c r="AB51" s="206">
        <v>0</v>
      </c>
      <c r="AC51" s="206">
        <v>12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69.599999999999994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19.2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4.51</v>
      </c>
      <c r="L52" s="206">
        <v>0</v>
      </c>
      <c r="M52" s="206">
        <v>13.58</v>
      </c>
      <c r="N52" s="206">
        <v>34.89</v>
      </c>
      <c r="O52" s="206">
        <v>0</v>
      </c>
      <c r="P52" s="206">
        <v>35.99</v>
      </c>
      <c r="Q52" s="206">
        <v>0</v>
      </c>
      <c r="R52" s="206">
        <v>6.26</v>
      </c>
      <c r="S52" s="206">
        <v>7.8</v>
      </c>
      <c r="T52" s="206">
        <v>0</v>
      </c>
      <c r="U52" s="206">
        <v>20.61</v>
      </c>
      <c r="V52" s="206">
        <v>5.36</v>
      </c>
      <c r="W52" s="206">
        <v>13.71</v>
      </c>
      <c r="X52" s="206">
        <v>43.32</v>
      </c>
      <c r="Y52" s="206">
        <v>0</v>
      </c>
      <c r="Z52" s="206">
        <v>74.78</v>
      </c>
      <c r="AA52" s="206">
        <v>26.64</v>
      </c>
      <c r="AB52" s="206">
        <v>0</v>
      </c>
      <c r="AC52" s="206">
        <v>12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69.599999999999994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19.2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4.51</v>
      </c>
      <c r="L53" s="206">
        <v>0</v>
      </c>
      <c r="M53" s="206">
        <v>13.58</v>
      </c>
      <c r="N53" s="206">
        <v>34.89</v>
      </c>
      <c r="O53" s="206">
        <v>0</v>
      </c>
      <c r="P53" s="206">
        <v>35.99</v>
      </c>
      <c r="Q53" s="206">
        <v>0</v>
      </c>
      <c r="R53" s="206">
        <v>6.26</v>
      </c>
      <c r="S53" s="206">
        <v>7.8</v>
      </c>
      <c r="T53" s="206">
        <v>0</v>
      </c>
      <c r="U53" s="206">
        <v>20.61</v>
      </c>
      <c r="V53" s="206">
        <v>5.36</v>
      </c>
      <c r="W53" s="206">
        <v>13.71</v>
      </c>
      <c r="X53" s="206">
        <v>43.32</v>
      </c>
      <c r="Y53" s="206">
        <v>0</v>
      </c>
      <c r="Z53" s="206">
        <v>74.78</v>
      </c>
      <c r="AA53" s="206">
        <v>26.64</v>
      </c>
      <c r="AB53" s="206">
        <v>0</v>
      </c>
      <c r="AC53" s="206">
        <v>12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69.599999999999994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19.2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4.51</v>
      </c>
      <c r="L54" s="206">
        <v>0</v>
      </c>
      <c r="M54" s="206">
        <v>13.58</v>
      </c>
      <c r="N54" s="206">
        <v>34.89</v>
      </c>
      <c r="O54" s="206">
        <v>0</v>
      </c>
      <c r="P54" s="206">
        <v>35.99</v>
      </c>
      <c r="Q54" s="206">
        <v>0</v>
      </c>
      <c r="R54" s="206">
        <v>6.26</v>
      </c>
      <c r="S54" s="206">
        <v>7.8</v>
      </c>
      <c r="T54" s="206">
        <v>0</v>
      </c>
      <c r="U54" s="206">
        <v>20.61</v>
      </c>
      <c r="V54" s="206">
        <v>5.36</v>
      </c>
      <c r="W54" s="206">
        <v>13.71</v>
      </c>
      <c r="X54" s="206">
        <v>43.32</v>
      </c>
      <c r="Y54" s="206">
        <v>0</v>
      </c>
      <c r="Z54" s="206">
        <v>74.78</v>
      </c>
      <c r="AA54" s="206">
        <v>26.64</v>
      </c>
      <c r="AB54" s="206">
        <v>0</v>
      </c>
      <c r="AC54" s="206">
        <v>12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69.599999999999994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19.2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0</v>
      </c>
      <c r="L55" s="206">
        <v>0</v>
      </c>
      <c r="M55" s="206">
        <v>13.58</v>
      </c>
      <c r="N55" s="206">
        <v>34.89</v>
      </c>
      <c r="O55" s="206">
        <v>0</v>
      </c>
      <c r="P55" s="206">
        <v>35.99</v>
      </c>
      <c r="Q55" s="206">
        <v>0</v>
      </c>
      <c r="R55" s="206">
        <v>6.26</v>
      </c>
      <c r="S55" s="206">
        <v>7.8</v>
      </c>
      <c r="T55" s="206">
        <v>0</v>
      </c>
      <c r="U55" s="206">
        <v>20.61</v>
      </c>
      <c r="V55" s="206">
        <v>5.36</v>
      </c>
      <c r="W55" s="206">
        <v>13.71</v>
      </c>
      <c r="X55" s="206">
        <v>43.32</v>
      </c>
      <c r="Y55" s="206">
        <v>0</v>
      </c>
      <c r="Z55" s="206">
        <v>74.78</v>
      </c>
      <c r="AA55" s="206">
        <v>26.64</v>
      </c>
      <c r="AB55" s="206">
        <v>0</v>
      </c>
      <c r="AC55" s="206">
        <v>12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55.44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19.2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0</v>
      </c>
      <c r="L56" s="206">
        <v>0</v>
      </c>
      <c r="M56" s="206">
        <v>13.58</v>
      </c>
      <c r="N56" s="206">
        <v>34.89</v>
      </c>
      <c r="O56" s="206">
        <v>0</v>
      </c>
      <c r="P56" s="206">
        <v>35.99</v>
      </c>
      <c r="Q56" s="206">
        <v>0</v>
      </c>
      <c r="R56" s="206">
        <v>6.26</v>
      </c>
      <c r="S56" s="206">
        <v>7.8</v>
      </c>
      <c r="T56" s="206">
        <v>0</v>
      </c>
      <c r="U56" s="206">
        <v>20.61</v>
      </c>
      <c r="V56" s="206">
        <v>5.36</v>
      </c>
      <c r="W56" s="206">
        <v>13.71</v>
      </c>
      <c r="X56" s="206">
        <v>43.32</v>
      </c>
      <c r="Y56" s="206">
        <v>0</v>
      </c>
      <c r="Z56" s="206">
        <v>74.78</v>
      </c>
      <c r="AA56" s="206">
        <v>26.64</v>
      </c>
      <c r="AB56" s="206">
        <v>0</v>
      </c>
      <c r="AC56" s="206">
        <v>12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55.44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19.2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0</v>
      </c>
      <c r="L57" s="206">
        <v>0</v>
      </c>
      <c r="M57" s="206">
        <v>13.58</v>
      </c>
      <c r="N57" s="206">
        <v>34.89</v>
      </c>
      <c r="O57" s="206">
        <v>0</v>
      </c>
      <c r="P57" s="206">
        <v>35.99</v>
      </c>
      <c r="Q57" s="206">
        <v>0</v>
      </c>
      <c r="R57" s="206">
        <v>6.26</v>
      </c>
      <c r="S57" s="206">
        <v>7.8</v>
      </c>
      <c r="T57" s="206">
        <v>0</v>
      </c>
      <c r="U57" s="206">
        <v>20.61</v>
      </c>
      <c r="V57" s="206">
        <v>5.36</v>
      </c>
      <c r="W57" s="206">
        <v>13.71</v>
      </c>
      <c r="X57" s="206">
        <v>43.32</v>
      </c>
      <c r="Y57" s="206">
        <v>0</v>
      </c>
      <c r="Z57" s="206">
        <v>74.78</v>
      </c>
      <c r="AA57" s="206">
        <v>26.64</v>
      </c>
      <c r="AB57" s="206">
        <v>0</v>
      </c>
      <c r="AC57" s="206">
        <v>12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55.44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19.2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4.51</v>
      </c>
      <c r="L58" s="206">
        <v>0</v>
      </c>
      <c r="M58" s="206">
        <v>13.58</v>
      </c>
      <c r="N58" s="206">
        <v>34.89</v>
      </c>
      <c r="O58" s="206">
        <v>0</v>
      </c>
      <c r="P58" s="206">
        <v>35.99</v>
      </c>
      <c r="Q58" s="206">
        <v>0</v>
      </c>
      <c r="R58" s="206">
        <v>6.26</v>
      </c>
      <c r="S58" s="206">
        <v>7.8</v>
      </c>
      <c r="T58" s="206">
        <v>0</v>
      </c>
      <c r="U58" s="206">
        <v>20.61</v>
      </c>
      <c r="V58" s="206">
        <v>5.36</v>
      </c>
      <c r="W58" s="206">
        <v>13.71</v>
      </c>
      <c r="X58" s="206">
        <v>43.32</v>
      </c>
      <c r="Y58" s="206">
        <v>0</v>
      </c>
      <c r="Z58" s="206">
        <v>74.78</v>
      </c>
      <c r="AA58" s="206">
        <v>26.64</v>
      </c>
      <c r="AB58" s="206">
        <v>0</v>
      </c>
      <c r="AC58" s="206">
        <v>12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69.599999999999994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19.2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4.54</v>
      </c>
      <c r="L59" s="206">
        <v>0</v>
      </c>
      <c r="M59" s="206">
        <v>13.58</v>
      </c>
      <c r="N59" s="206">
        <v>34.89</v>
      </c>
      <c r="O59" s="206">
        <v>0</v>
      </c>
      <c r="P59" s="206">
        <v>35.99</v>
      </c>
      <c r="Q59" s="206">
        <v>0</v>
      </c>
      <c r="R59" s="206">
        <v>6.32</v>
      </c>
      <c r="S59" s="206">
        <v>7.87</v>
      </c>
      <c r="T59" s="206">
        <v>0</v>
      </c>
      <c r="U59" s="206">
        <v>20.61</v>
      </c>
      <c r="V59" s="206">
        <v>5.36</v>
      </c>
      <c r="W59" s="206">
        <v>13.71</v>
      </c>
      <c r="X59" s="206">
        <v>43.32</v>
      </c>
      <c r="Y59" s="206">
        <v>0</v>
      </c>
      <c r="Z59" s="206">
        <v>74.78</v>
      </c>
      <c r="AA59" s="206">
        <v>26.64</v>
      </c>
      <c r="AB59" s="206">
        <v>0</v>
      </c>
      <c r="AC59" s="206">
        <v>12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69.599999999999994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19.2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4.54</v>
      </c>
      <c r="L60" s="206">
        <v>0</v>
      </c>
      <c r="M60" s="206">
        <v>13.58</v>
      </c>
      <c r="N60" s="206">
        <v>34.89</v>
      </c>
      <c r="O60" s="206">
        <v>0</v>
      </c>
      <c r="P60" s="206">
        <v>35.99</v>
      </c>
      <c r="Q60" s="206">
        <v>0</v>
      </c>
      <c r="R60" s="206">
        <v>6.32</v>
      </c>
      <c r="S60" s="206">
        <v>7.87</v>
      </c>
      <c r="T60" s="206">
        <v>0</v>
      </c>
      <c r="U60" s="206">
        <v>20.61</v>
      </c>
      <c r="V60" s="206">
        <v>5.36</v>
      </c>
      <c r="W60" s="206">
        <v>13.71</v>
      </c>
      <c r="X60" s="206">
        <v>43.32</v>
      </c>
      <c r="Y60" s="206">
        <v>0</v>
      </c>
      <c r="Z60" s="206">
        <v>74.78</v>
      </c>
      <c r="AA60" s="206">
        <v>26.64</v>
      </c>
      <c r="AB60" s="206">
        <v>0</v>
      </c>
      <c r="AC60" s="206">
        <v>12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69.599999999999994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19.2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4.51</v>
      </c>
      <c r="L61" s="206">
        <v>0</v>
      </c>
      <c r="M61" s="206">
        <v>13.58</v>
      </c>
      <c r="N61" s="206">
        <v>34.89</v>
      </c>
      <c r="O61" s="206">
        <v>0</v>
      </c>
      <c r="P61" s="206">
        <v>35.99</v>
      </c>
      <c r="Q61" s="206">
        <v>0</v>
      </c>
      <c r="R61" s="206">
        <v>6.26</v>
      </c>
      <c r="S61" s="206">
        <v>7.79</v>
      </c>
      <c r="T61" s="206">
        <v>0</v>
      </c>
      <c r="U61" s="206">
        <v>20.61</v>
      </c>
      <c r="V61" s="206">
        <v>5.36</v>
      </c>
      <c r="W61" s="206">
        <v>13.71</v>
      </c>
      <c r="X61" s="206">
        <v>43.32</v>
      </c>
      <c r="Y61" s="206">
        <v>0</v>
      </c>
      <c r="Z61" s="206">
        <v>74.78</v>
      </c>
      <c r="AA61" s="206">
        <v>26.64</v>
      </c>
      <c r="AB61" s="206">
        <v>0</v>
      </c>
      <c r="AC61" s="206">
        <v>12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69.599999999999994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19.2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4.51</v>
      </c>
      <c r="L62" s="206">
        <v>0</v>
      </c>
      <c r="M62" s="206">
        <v>13.58</v>
      </c>
      <c r="N62" s="206">
        <v>34.89</v>
      </c>
      <c r="O62" s="206">
        <v>0</v>
      </c>
      <c r="P62" s="206">
        <v>35.99</v>
      </c>
      <c r="Q62" s="206">
        <v>0</v>
      </c>
      <c r="R62" s="206">
        <v>6.26</v>
      </c>
      <c r="S62" s="206">
        <v>7.79</v>
      </c>
      <c r="T62" s="206">
        <v>0</v>
      </c>
      <c r="U62" s="206">
        <v>20.61</v>
      </c>
      <c r="V62" s="206">
        <v>5.36</v>
      </c>
      <c r="W62" s="206">
        <v>13.71</v>
      </c>
      <c r="X62" s="206">
        <v>43.32</v>
      </c>
      <c r="Y62" s="206">
        <v>0</v>
      </c>
      <c r="Z62" s="206">
        <v>74.78</v>
      </c>
      <c r="AA62" s="206">
        <v>26.64</v>
      </c>
      <c r="AB62" s="206">
        <v>0</v>
      </c>
      <c r="AC62" s="206">
        <v>12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69.599999999999994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19.2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4.51</v>
      </c>
      <c r="L63" s="206">
        <v>0</v>
      </c>
      <c r="M63" s="206">
        <v>13.58</v>
      </c>
      <c r="N63" s="206">
        <v>34.89</v>
      </c>
      <c r="O63" s="206">
        <v>0</v>
      </c>
      <c r="P63" s="206">
        <v>35.99</v>
      </c>
      <c r="Q63" s="206">
        <v>0</v>
      </c>
      <c r="R63" s="206">
        <v>6.26</v>
      </c>
      <c r="S63" s="206">
        <v>7.79</v>
      </c>
      <c r="T63" s="206">
        <v>0</v>
      </c>
      <c r="U63" s="206">
        <v>20.61</v>
      </c>
      <c r="V63" s="206">
        <v>5.36</v>
      </c>
      <c r="W63" s="206">
        <v>13.71</v>
      </c>
      <c r="X63" s="206">
        <v>43.32</v>
      </c>
      <c r="Y63" s="206">
        <v>0</v>
      </c>
      <c r="Z63" s="206">
        <v>74.78</v>
      </c>
      <c r="AA63" s="206">
        <v>26.64</v>
      </c>
      <c r="AB63" s="206">
        <v>0</v>
      </c>
      <c r="AC63" s="206">
        <v>12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69.599999999999994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19.2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4.51</v>
      </c>
      <c r="L64" s="206">
        <v>0</v>
      </c>
      <c r="M64" s="206">
        <v>13.58</v>
      </c>
      <c r="N64" s="206">
        <v>34.89</v>
      </c>
      <c r="O64" s="206">
        <v>0</v>
      </c>
      <c r="P64" s="206">
        <v>35.99</v>
      </c>
      <c r="Q64" s="206">
        <v>0</v>
      </c>
      <c r="R64" s="206">
        <v>6.26</v>
      </c>
      <c r="S64" s="206">
        <v>7.79</v>
      </c>
      <c r="T64" s="206">
        <v>0</v>
      </c>
      <c r="U64" s="206">
        <v>20.61</v>
      </c>
      <c r="V64" s="206">
        <v>5.36</v>
      </c>
      <c r="W64" s="206">
        <v>13.71</v>
      </c>
      <c r="X64" s="206">
        <v>43.32</v>
      </c>
      <c r="Y64" s="206">
        <v>0</v>
      </c>
      <c r="Z64" s="206">
        <v>74.78</v>
      </c>
      <c r="AA64" s="206">
        <v>26.64</v>
      </c>
      <c r="AB64" s="206">
        <v>0</v>
      </c>
      <c r="AC64" s="206">
        <v>12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69.599999999999994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19.2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4.51</v>
      </c>
      <c r="L65" s="206">
        <v>0</v>
      </c>
      <c r="M65" s="206">
        <v>13.58</v>
      </c>
      <c r="N65" s="206">
        <v>34.89</v>
      </c>
      <c r="O65" s="206">
        <v>0</v>
      </c>
      <c r="P65" s="206">
        <v>36.1</v>
      </c>
      <c r="Q65" s="206">
        <v>0</v>
      </c>
      <c r="R65" s="206">
        <v>6.26</v>
      </c>
      <c r="S65" s="206">
        <v>7.8</v>
      </c>
      <c r="T65" s="206">
        <v>0</v>
      </c>
      <c r="U65" s="206">
        <v>20.61</v>
      </c>
      <c r="V65" s="206">
        <v>4.62</v>
      </c>
      <c r="W65" s="206">
        <v>13.71</v>
      </c>
      <c r="X65" s="206">
        <v>43.32</v>
      </c>
      <c r="Y65" s="206">
        <v>0</v>
      </c>
      <c r="Z65" s="206">
        <v>74.78</v>
      </c>
      <c r="AA65" s="206">
        <v>26.64</v>
      </c>
      <c r="AB65" s="206">
        <v>0</v>
      </c>
      <c r="AC65" s="206">
        <v>12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69.599999999999994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19.2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4.51</v>
      </c>
      <c r="L66" s="206">
        <v>0</v>
      </c>
      <c r="M66" s="206">
        <v>13.58</v>
      </c>
      <c r="N66" s="206">
        <v>34.89</v>
      </c>
      <c r="O66" s="206">
        <v>0</v>
      </c>
      <c r="P66" s="206">
        <v>36.1</v>
      </c>
      <c r="Q66" s="206">
        <v>0</v>
      </c>
      <c r="R66" s="206">
        <v>6.26</v>
      </c>
      <c r="S66" s="206">
        <v>7.8</v>
      </c>
      <c r="T66" s="206">
        <v>0</v>
      </c>
      <c r="U66" s="206">
        <v>20.61</v>
      </c>
      <c r="V66" s="206">
        <v>4.62</v>
      </c>
      <c r="W66" s="206">
        <v>13.71</v>
      </c>
      <c r="X66" s="206">
        <v>43.32</v>
      </c>
      <c r="Y66" s="206">
        <v>0</v>
      </c>
      <c r="Z66" s="206">
        <v>74.78</v>
      </c>
      <c r="AA66" s="206">
        <v>26.64</v>
      </c>
      <c r="AB66" s="206">
        <v>0</v>
      </c>
      <c r="AC66" s="206">
        <v>9.31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69.599999999999994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19.2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4.51</v>
      </c>
      <c r="L67" s="206">
        <v>0</v>
      </c>
      <c r="M67" s="206">
        <v>13.58</v>
      </c>
      <c r="N67" s="206">
        <v>34.89</v>
      </c>
      <c r="O67" s="206">
        <v>0</v>
      </c>
      <c r="P67" s="206">
        <v>36.1</v>
      </c>
      <c r="Q67" s="206">
        <v>0</v>
      </c>
      <c r="R67" s="206">
        <v>6.26</v>
      </c>
      <c r="S67" s="206">
        <v>7.8</v>
      </c>
      <c r="T67" s="206">
        <v>0</v>
      </c>
      <c r="U67" s="206">
        <v>20.61</v>
      </c>
      <c r="V67" s="206">
        <v>3.45</v>
      </c>
      <c r="W67" s="206">
        <v>13.71</v>
      </c>
      <c r="X67" s="206">
        <v>43.32</v>
      </c>
      <c r="Y67" s="206">
        <v>0</v>
      </c>
      <c r="Z67" s="206">
        <v>74.78</v>
      </c>
      <c r="AA67" s="206">
        <v>26.64</v>
      </c>
      <c r="AB67" s="206">
        <v>0</v>
      </c>
      <c r="AC67" s="206">
        <v>12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69.599999999999994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19.2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4.51</v>
      </c>
      <c r="L68" s="206">
        <v>0</v>
      </c>
      <c r="M68" s="206">
        <v>13.58</v>
      </c>
      <c r="N68" s="206">
        <v>34.89</v>
      </c>
      <c r="O68" s="206">
        <v>0</v>
      </c>
      <c r="P68" s="206">
        <v>36.1</v>
      </c>
      <c r="Q68" s="206">
        <v>0</v>
      </c>
      <c r="R68" s="206">
        <v>6.26</v>
      </c>
      <c r="S68" s="206">
        <v>7.8</v>
      </c>
      <c r="T68" s="206">
        <v>0</v>
      </c>
      <c r="U68" s="206">
        <v>20.61</v>
      </c>
      <c r="V68" s="206">
        <v>3.45</v>
      </c>
      <c r="W68" s="206">
        <v>13.71</v>
      </c>
      <c r="X68" s="206">
        <v>43.32</v>
      </c>
      <c r="Y68" s="206">
        <v>0</v>
      </c>
      <c r="Z68" s="206">
        <v>74.78</v>
      </c>
      <c r="AA68" s="206">
        <v>26.64</v>
      </c>
      <c r="AB68" s="206">
        <v>0</v>
      </c>
      <c r="AC68" s="206">
        <v>12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69.599999999999994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15.99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4.51</v>
      </c>
      <c r="L69" s="206">
        <v>0</v>
      </c>
      <c r="M69" s="206">
        <v>13.58</v>
      </c>
      <c r="N69" s="206">
        <v>34.89</v>
      </c>
      <c r="O69" s="206">
        <v>0</v>
      </c>
      <c r="P69" s="206">
        <v>36.1</v>
      </c>
      <c r="Q69" s="206">
        <v>0</v>
      </c>
      <c r="R69" s="206">
        <v>6.26</v>
      </c>
      <c r="S69" s="206">
        <v>7.8</v>
      </c>
      <c r="T69" s="206">
        <v>0</v>
      </c>
      <c r="U69" s="206">
        <v>20.61</v>
      </c>
      <c r="V69" s="206">
        <v>3.45</v>
      </c>
      <c r="W69" s="206">
        <v>13.71</v>
      </c>
      <c r="X69" s="206">
        <v>43.32</v>
      </c>
      <c r="Y69" s="206">
        <v>0</v>
      </c>
      <c r="Z69" s="206">
        <v>74.78</v>
      </c>
      <c r="AA69" s="206">
        <v>26.64</v>
      </c>
      <c r="AB69" s="206">
        <v>0</v>
      </c>
      <c r="AC69" s="206">
        <v>12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69.599999999999994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13.05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4.51</v>
      </c>
      <c r="L70" s="206">
        <v>0</v>
      </c>
      <c r="M70" s="206">
        <v>13.58</v>
      </c>
      <c r="N70" s="206">
        <v>34.89</v>
      </c>
      <c r="O70" s="206">
        <v>0</v>
      </c>
      <c r="P70" s="206">
        <v>36.1</v>
      </c>
      <c r="Q70" s="206">
        <v>0</v>
      </c>
      <c r="R70" s="206">
        <v>6.26</v>
      </c>
      <c r="S70" s="206">
        <v>7.8</v>
      </c>
      <c r="T70" s="206">
        <v>0</v>
      </c>
      <c r="U70" s="206">
        <v>20.61</v>
      </c>
      <c r="V70" s="206">
        <v>3.45</v>
      </c>
      <c r="W70" s="206">
        <v>13.71</v>
      </c>
      <c r="X70" s="206">
        <v>43.32</v>
      </c>
      <c r="Y70" s="206">
        <v>0</v>
      </c>
      <c r="Z70" s="206">
        <v>74.78</v>
      </c>
      <c r="AA70" s="206">
        <v>26.64</v>
      </c>
      <c r="AB70" s="206">
        <v>0</v>
      </c>
      <c r="AC70" s="206">
        <v>12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69.599999999999994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7.33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4.51</v>
      </c>
      <c r="L71" s="206">
        <v>0</v>
      </c>
      <c r="M71" s="206">
        <v>13.58</v>
      </c>
      <c r="N71" s="206">
        <v>34.89</v>
      </c>
      <c r="O71" s="206">
        <v>0</v>
      </c>
      <c r="P71" s="206">
        <v>36.1</v>
      </c>
      <c r="Q71" s="206">
        <v>0</v>
      </c>
      <c r="R71" s="206">
        <v>6.26</v>
      </c>
      <c r="S71" s="206">
        <v>7.8</v>
      </c>
      <c r="T71" s="206">
        <v>0</v>
      </c>
      <c r="U71" s="206">
        <v>20.61</v>
      </c>
      <c r="V71" s="206">
        <v>3.45</v>
      </c>
      <c r="W71" s="206">
        <v>13.71</v>
      </c>
      <c r="X71" s="206">
        <v>43.32</v>
      </c>
      <c r="Y71" s="206">
        <v>0</v>
      </c>
      <c r="Z71" s="206">
        <v>74.78</v>
      </c>
      <c r="AA71" s="206">
        <v>26.64</v>
      </c>
      <c r="AB71" s="206">
        <v>0</v>
      </c>
      <c r="AC71" s="206">
        <v>12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69.599999999999994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2.64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4.51</v>
      </c>
      <c r="L72" s="206">
        <v>0</v>
      </c>
      <c r="M72" s="206">
        <v>13.58</v>
      </c>
      <c r="N72" s="206">
        <v>34.89</v>
      </c>
      <c r="O72" s="206">
        <v>0</v>
      </c>
      <c r="P72" s="206">
        <v>36.1</v>
      </c>
      <c r="Q72" s="206">
        <v>0</v>
      </c>
      <c r="R72" s="206">
        <v>6.26</v>
      </c>
      <c r="S72" s="206">
        <v>7.8</v>
      </c>
      <c r="T72" s="206">
        <v>0</v>
      </c>
      <c r="U72" s="206">
        <v>20.61</v>
      </c>
      <c r="V72" s="206">
        <v>3.45</v>
      </c>
      <c r="W72" s="206">
        <v>13.71</v>
      </c>
      <c r="X72" s="206">
        <v>43.32</v>
      </c>
      <c r="Y72" s="206">
        <v>0</v>
      </c>
      <c r="Z72" s="206">
        <v>74.78</v>
      </c>
      <c r="AA72" s="206">
        <v>26.64</v>
      </c>
      <c r="AB72" s="206">
        <v>0</v>
      </c>
      <c r="AC72" s="206">
        <v>12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69.599999999999994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0.26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4.51</v>
      </c>
      <c r="L73" s="206">
        <v>0</v>
      </c>
      <c r="M73" s="206">
        <v>13.58</v>
      </c>
      <c r="N73" s="206">
        <v>34.89</v>
      </c>
      <c r="O73" s="206">
        <v>0</v>
      </c>
      <c r="P73" s="206">
        <v>37.090000000000003</v>
      </c>
      <c r="Q73" s="206">
        <v>0</v>
      </c>
      <c r="R73" s="206">
        <v>6.26</v>
      </c>
      <c r="S73" s="206">
        <v>7.8</v>
      </c>
      <c r="T73" s="206">
        <v>0</v>
      </c>
      <c r="U73" s="206">
        <v>20.61</v>
      </c>
      <c r="V73" s="206">
        <v>3.45</v>
      </c>
      <c r="W73" s="206">
        <v>13.71</v>
      </c>
      <c r="X73" s="206">
        <v>43.32</v>
      </c>
      <c r="Y73" s="206">
        <v>0</v>
      </c>
      <c r="Z73" s="206">
        <v>74.78</v>
      </c>
      <c r="AA73" s="206">
        <v>26.64</v>
      </c>
      <c r="AB73" s="206">
        <v>0</v>
      </c>
      <c r="AC73" s="206">
        <v>12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69.599999999999994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0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4.51</v>
      </c>
      <c r="L74" s="206">
        <v>0</v>
      </c>
      <c r="M74" s="206">
        <v>13.58</v>
      </c>
      <c r="N74" s="206">
        <v>34.89</v>
      </c>
      <c r="O74" s="206">
        <v>0</v>
      </c>
      <c r="P74" s="206">
        <v>37.090000000000003</v>
      </c>
      <c r="Q74" s="206">
        <v>0</v>
      </c>
      <c r="R74" s="206">
        <v>6.26</v>
      </c>
      <c r="S74" s="206">
        <v>7.8</v>
      </c>
      <c r="T74" s="206">
        <v>0</v>
      </c>
      <c r="U74" s="206">
        <v>20.61</v>
      </c>
      <c r="V74" s="206">
        <v>3.45</v>
      </c>
      <c r="W74" s="206">
        <v>13.71</v>
      </c>
      <c r="X74" s="206">
        <v>43.32</v>
      </c>
      <c r="Y74" s="206">
        <v>0</v>
      </c>
      <c r="Z74" s="206">
        <v>74.78</v>
      </c>
      <c r="AA74" s="206">
        <v>26.64</v>
      </c>
      <c r="AB74" s="206">
        <v>0</v>
      </c>
      <c r="AC74" s="206">
        <v>12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69.599999999999994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4.51</v>
      </c>
      <c r="L75" s="206">
        <v>0</v>
      </c>
      <c r="M75" s="206">
        <v>13.58</v>
      </c>
      <c r="N75" s="206">
        <v>34.89</v>
      </c>
      <c r="O75" s="206">
        <v>0</v>
      </c>
      <c r="P75" s="206">
        <v>37.090000000000003</v>
      </c>
      <c r="Q75" s="206">
        <v>0</v>
      </c>
      <c r="R75" s="206">
        <v>6.26</v>
      </c>
      <c r="S75" s="206">
        <v>7.8</v>
      </c>
      <c r="T75" s="206">
        <v>0</v>
      </c>
      <c r="U75" s="206">
        <v>20.61</v>
      </c>
      <c r="V75" s="206">
        <v>3.45</v>
      </c>
      <c r="W75" s="206">
        <v>13.71</v>
      </c>
      <c r="X75" s="206">
        <v>43.32</v>
      </c>
      <c r="Y75" s="206">
        <v>0</v>
      </c>
      <c r="Z75" s="206">
        <v>74.78</v>
      </c>
      <c r="AA75" s="206">
        <v>26.64</v>
      </c>
      <c r="AB75" s="206">
        <v>0</v>
      </c>
      <c r="AC75" s="206">
        <v>12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69.599999999999994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4.51</v>
      </c>
      <c r="L76" s="206">
        <v>0</v>
      </c>
      <c r="M76" s="206">
        <v>13.58</v>
      </c>
      <c r="N76" s="206">
        <v>34.89</v>
      </c>
      <c r="O76" s="206">
        <v>0</v>
      </c>
      <c r="P76" s="206">
        <v>37.090000000000003</v>
      </c>
      <c r="Q76" s="206">
        <v>0</v>
      </c>
      <c r="R76" s="206">
        <v>6.26</v>
      </c>
      <c r="S76" s="206">
        <v>7.8</v>
      </c>
      <c r="T76" s="206">
        <v>0</v>
      </c>
      <c r="U76" s="206">
        <v>20.61</v>
      </c>
      <c r="V76" s="206">
        <v>3.45</v>
      </c>
      <c r="W76" s="206">
        <v>13.71</v>
      </c>
      <c r="X76" s="206">
        <v>43.32</v>
      </c>
      <c r="Y76" s="206">
        <v>0</v>
      </c>
      <c r="Z76" s="206">
        <v>74.78</v>
      </c>
      <c r="AA76" s="206">
        <v>26.64</v>
      </c>
      <c r="AB76" s="206">
        <v>0</v>
      </c>
      <c r="AC76" s="206">
        <v>12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69.599999999999994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4.51</v>
      </c>
      <c r="L77" s="206">
        <v>0</v>
      </c>
      <c r="M77" s="206">
        <v>13.58</v>
      </c>
      <c r="N77" s="206">
        <v>34.89</v>
      </c>
      <c r="O77" s="206">
        <v>0</v>
      </c>
      <c r="P77" s="206">
        <v>37.090000000000003</v>
      </c>
      <c r="Q77" s="206">
        <v>0</v>
      </c>
      <c r="R77" s="206">
        <v>6.26</v>
      </c>
      <c r="S77" s="206">
        <v>7.8</v>
      </c>
      <c r="T77" s="206">
        <v>0</v>
      </c>
      <c r="U77" s="206">
        <v>20.61</v>
      </c>
      <c r="V77" s="206">
        <v>3.45</v>
      </c>
      <c r="W77" s="206">
        <v>13.71</v>
      </c>
      <c r="X77" s="206">
        <v>43.32</v>
      </c>
      <c r="Y77" s="206">
        <v>0</v>
      </c>
      <c r="Z77" s="206">
        <v>74.78</v>
      </c>
      <c r="AA77" s="206">
        <v>26.64</v>
      </c>
      <c r="AB77" s="206">
        <v>0</v>
      </c>
      <c r="AC77" s="206">
        <v>12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69.599999999999994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4.51</v>
      </c>
      <c r="L78" s="206">
        <v>0</v>
      </c>
      <c r="M78" s="206">
        <v>13.58</v>
      </c>
      <c r="N78" s="206">
        <v>34.89</v>
      </c>
      <c r="O78" s="206">
        <v>0</v>
      </c>
      <c r="P78" s="206">
        <v>37.090000000000003</v>
      </c>
      <c r="Q78" s="206">
        <v>0</v>
      </c>
      <c r="R78" s="206">
        <v>6.26</v>
      </c>
      <c r="S78" s="206">
        <v>7.8</v>
      </c>
      <c r="T78" s="206">
        <v>0</v>
      </c>
      <c r="U78" s="206">
        <v>20.61</v>
      </c>
      <c r="V78" s="206">
        <v>3.45</v>
      </c>
      <c r="W78" s="206">
        <v>13.71</v>
      </c>
      <c r="X78" s="206">
        <v>43.32</v>
      </c>
      <c r="Y78" s="206">
        <v>0</v>
      </c>
      <c r="Z78" s="206">
        <v>74.78</v>
      </c>
      <c r="AA78" s="206">
        <v>26.64</v>
      </c>
      <c r="AB78" s="206">
        <v>0</v>
      </c>
      <c r="AC78" s="206">
        <v>12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69.599999999999994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4.51</v>
      </c>
      <c r="L79" s="206">
        <v>0</v>
      </c>
      <c r="M79" s="206">
        <v>13.58</v>
      </c>
      <c r="N79" s="206">
        <v>34.89</v>
      </c>
      <c r="O79" s="206">
        <v>0</v>
      </c>
      <c r="P79" s="206">
        <v>37.090000000000003</v>
      </c>
      <c r="Q79" s="206">
        <v>0</v>
      </c>
      <c r="R79" s="206">
        <v>6.26</v>
      </c>
      <c r="S79" s="206">
        <v>7.8</v>
      </c>
      <c r="T79" s="206">
        <v>0</v>
      </c>
      <c r="U79" s="206">
        <v>20.61</v>
      </c>
      <c r="V79" s="206">
        <v>3.45</v>
      </c>
      <c r="W79" s="206">
        <v>13.71</v>
      </c>
      <c r="X79" s="206">
        <v>43.32</v>
      </c>
      <c r="Y79" s="206">
        <v>0</v>
      </c>
      <c r="Z79" s="206">
        <v>74.78</v>
      </c>
      <c r="AA79" s="206">
        <v>26.64</v>
      </c>
      <c r="AB79" s="206">
        <v>0</v>
      </c>
      <c r="AC79" s="206">
        <v>12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69.599999999999994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4.51</v>
      </c>
      <c r="L80" s="206">
        <v>0</v>
      </c>
      <c r="M80" s="206">
        <v>13.58</v>
      </c>
      <c r="N80" s="206">
        <v>34.89</v>
      </c>
      <c r="O80" s="206">
        <v>0</v>
      </c>
      <c r="P80" s="206">
        <v>37.090000000000003</v>
      </c>
      <c r="Q80" s="206">
        <v>0</v>
      </c>
      <c r="R80" s="206">
        <v>6.26</v>
      </c>
      <c r="S80" s="206">
        <v>7.8</v>
      </c>
      <c r="T80" s="206">
        <v>0</v>
      </c>
      <c r="U80" s="206">
        <v>20.61</v>
      </c>
      <c r="V80" s="206">
        <v>3.45</v>
      </c>
      <c r="W80" s="206">
        <v>13.71</v>
      </c>
      <c r="X80" s="206">
        <v>43.32</v>
      </c>
      <c r="Y80" s="206">
        <v>0</v>
      </c>
      <c r="Z80" s="206">
        <v>74.78</v>
      </c>
      <c r="AA80" s="206">
        <v>26.64</v>
      </c>
      <c r="AB80" s="206">
        <v>0</v>
      </c>
      <c r="AC80" s="206">
        <v>12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69.599999999999994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4.51</v>
      </c>
      <c r="L81" s="206">
        <v>0</v>
      </c>
      <c r="M81" s="206">
        <v>13.58</v>
      </c>
      <c r="N81" s="206">
        <v>34.89</v>
      </c>
      <c r="O81" s="206">
        <v>0</v>
      </c>
      <c r="P81" s="206">
        <v>37.090000000000003</v>
      </c>
      <c r="Q81" s="206">
        <v>0</v>
      </c>
      <c r="R81" s="206">
        <v>6.26</v>
      </c>
      <c r="S81" s="206">
        <v>7.8</v>
      </c>
      <c r="T81" s="206">
        <v>0</v>
      </c>
      <c r="U81" s="206">
        <v>20.61</v>
      </c>
      <c r="V81" s="206">
        <v>3.61</v>
      </c>
      <c r="W81" s="206">
        <v>13.71</v>
      </c>
      <c r="X81" s="206">
        <v>43.32</v>
      </c>
      <c r="Y81" s="206">
        <v>0</v>
      </c>
      <c r="Z81" s="206">
        <v>74.78</v>
      </c>
      <c r="AA81" s="206">
        <v>26.64</v>
      </c>
      <c r="AB81" s="206">
        <v>0</v>
      </c>
      <c r="AC81" s="206">
        <v>12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69.599999999999994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4.51</v>
      </c>
      <c r="L82" s="206">
        <v>0</v>
      </c>
      <c r="M82" s="206">
        <v>13.58</v>
      </c>
      <c r="N82" s="206">
        <v>34.89</v>
      </c>
      <c r="O82" s="206">
        <v>0</v>
      </c>
      <c r="P82" s="206">
        <v>37.090000000000003</v>
      </c>
      <c r="Q82" s="206">
        <v>0</v>
      </c>
      <c r="R82" s="206">
        <v>6.26</v>
      </c>
      <c r="S82" s="206">
        <v>7.8</v>
      </c>
      <c r="T82" s="206">
        <v>0</v>
      </c>
      <c r="U82" s="206">
        <v>20.61</v>
      </c>
      <c r="V82" s="206">
        <v>3.61</v>
      </c>
      <c r="W82" s="206">
        <v>13.71</v>
      </c>
      <c r="X82" s="206">
        <v>43.32</v>
      </c>
      <c r="Y82" s="206">
        <v>0</v>
      </c>
      <c r="Z82" s="206">
        <v>74.78</v>
      </c>
      <c r="AA82" s="206">
        <v>26.64</v>
      </c>
      <c r="AB82" s="206">
        <v>0</v>
      </c>
      <c r="AC82" s="206">
        <v>12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69.599999999999994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4.51</v>
      </c>
      <c r="L83" s="206">
        <v>0</v>
      </c>
      <c r="M83" s="206">
        <v>13.58</v>
      </c>
      <c r="N83" s="206">
        <v>34.89</v>
      </c>
      <c r="O83" s="206">
        <v>0</v>
      </c>
      <c r="P83" s="206">
        <v>37.090000000000003</v>
      </c>
      <c r="Q83" s="206">
        <v>0</v>
      </c>
      <c r="R83" s="206">
        <v>6.26</v>
      </c>
      <c r="S83" s="206">
        <v>7.8</v>
      </c>
      <c r="T83" s="206">
        <v>0</v>
      </c>
      <c r="U83" s="206">
        <v>20.61</v>
      </c>
      <c r="V83" s="206">
        <v>3.61</v>
      </c>
      <c r="W83" s="206">
        <v>13.71</v>
      </c>
      <c r="X83" s="206">
        <v>43.32</v>
      </c>
      <c r="Y83" s="206">
        <v>0</v>
      </c>
      <c r="Z83" s="206">
        <v>74.78</v>
      </c>
      <c r="AA83" s="206">
        <v>26.64</v>
      </c>
      <c r="AB83" s="206">
        <v>0</v>
      </c>
      <c r="AC83" s="206">
        <v>12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69.599999999999994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4.51</v>
      </c>
      <c r="L84" s="206">
        <v>0</v>
      </c>
      <c r="M84" s="206">
        <v>13.58</v>
      </c>
      <c r="N84" s="206">
        <v>34.89</v>
      </c>
      <c r="O84" s="206">
        <v>0</v>
      </c>
      <c r="P84" s="206">
        <v>37.090000000000003</v>
      </c>
      <c r="Q84" s="206">
        <v>0</v>
      </c>
      <c r="R84" s="206">
        <v>6.26</v>
      </c>
      <c r="S84" s="206">
        <v>7.8</v>
      </c>
      <c r="T84" s="206">
        <v>0</v>
      </c>
      <c r="U84" s="206">
        <v>20.61</v>
      </c>
      <c r="V84" s="206">
        <v>3.61</v>
      </c>
      <c r="W84" s="206">
        <v>13.71</v>
      </c>
      <c r="X84" s="206">
        <v>43.32</v>
      </c>
      <c r="Y84" s="206">
        <v>0</v>
      </c>
      <c r="Z84" s="206">
        <v>74.78</v>
      </c>
      <c r="AA84" s="206">
        <v>26.64</v>
      </c>
      <c r="AB84" s="206">
        <v>0</v>
      </c>
      <c r="AC84" s="206">
        <v>12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69.599999999999994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4.51</v>
      </c>
      <c r="L85" s="206">
        <v>0</v>
      </c>
      <c r="M85" s="206">
        <v>13.58</v>
      </c>
      <c r="N85" s="206">
        <v>34.89</v>
      </c>
      <c r="O85" s="206">
        <v>0</v>
      </c>
      <c r="P85" s="206">
        <v>37.090000000000003</v>
      </c>
      <c r="Q85" s="206">
        <v>0</v>
      </c>
      <c r="R85" s="206">
        <v>6.26</v>
      </c>
      <c r="S85" s="206">
        <v>7.8</v>
      </c>
      <c r="T85" s="206">
        <v>0</v>
      </c>
      <c r="U85" s="206">
        <v>20.61</v>
      </c>
      <c r="V85" s="206">
        <v>3.57</v>
      </c>
      <c r="W85" s="206">
        <v>13.71</v>
      </c>
      <c r="X85" s="206">
        <v>43.32</v>
      </c>
      <c r="Y85" s="206">
        <v>0</v>
      </c>
      <c r="Z85" s="206">
        <v>74.78</v>
      </c>
      <c r="AA85" s="206">
        <v>26.64</v>
      </c>
      <c r="AB85" s="206">
        <v>0</v>
      </c>
      <c r="AC85" s="206">
        <v>12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69.599999999999994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0</v>
      </c>
      <c r="L86" s="206">
        <v>0</v>
      </c>
      <c r="M86" s="206">
        <v>13.58</v>
      </c>
      <c r="N86" s="206">
        <v>34.89</v>
      </c>
      <c r="O86" s="206">
        <v>0</v>
      </c>
      <c r="P86" s="206">
        <v>37.090000000000003</v>
      </c>
      <c r="Q86" s="206">
        <v>0</v>
      </c>
      <c r="R86" s="206">
        <v>6.26</v>
      </c>
      <c r="S86" s="206">
        <v>7.8</v>
      </c>
      <c r="T86" s="206">
        <v>0</v>
      </c>
      <c r="U86" s="206">
        <v>20.61</v>
      </c>
      <c r="V86" s="206">
        <v>3.57</v>
      </c>
      <c r="W86" s="206">
        <v>13.71</v>
      </c>
      <c r="X86" s="206">
        <v>43.32</v>
      </c>
      <c r="Y86" s="206">
        <v>0</v>
      </c>
      <c r="Z86" s="206">
        <v>74.78</v>
      </c>
      <c r="AA86" s="206">
        <v>26.64</v>
      </c>
      <c r="AB86" s="206">
        <v>0</v>
      </c>
      <c r="AC86" s="206">
        <v>12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58.32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0</v>
      </c>
      <c r="L87" s="206">
        <v>0</v>
      </c>
      <c r="M87" s="206">
        <v>13.58</v>
      </c>
      <c r="N87" s="206">
        <v>34.89</v>
      </c>
      <c r="O87" s="206">
        <v>0</v>
      </c>
      <c r="P87" s="206">
        <v>37.090000000000003</v>
      </c>
      <c r="Q87" s="206">
        <v>0</v>
      </c>
      <c r="R87" s="206">
        <v>6.26</v>
      </c>
      <c r="S87" s="206">
        <v>7.8</v>
      </c>
      <c r="T87" s="206">
        <v>0</v>
      </c>
      <c r="U87" s="206">
        <v>20.61</v>
      </c>
      <c r="V87" s="206">
        <v>3.57</v>
      </c>
      <c r="W87" s="206">
        <v>13.71</v>
      </c>
      <c r="X87" s="206">
        <v>43.32</v>
      </c>
      <c r="Y87" s="206">
        <v>0</v>
      </c>
      <c r="Z87" s="206">
        <v>74.78</v>
      </c>
      <c r="AA87" s="206">
        <v>26.64</v>
      </c>
      <c r="AB87" s="206">
        <v>0</v>
      </c>
      <c r="AC87" s="206">
        <v>12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58.32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0</v>
      </c>
      <c r="L88" s="206">
        <v>0</v>
      </c>
      <c r="M88" s="206">
        <v>13.58</v>
      </c>
      <c r="N88" s="206">
        <v>34.89</v>
      </c>
      <c r="O88" s="206">
        <v>0</v>
      </c>
      <c r="P88" s="206">
        <v>37.090000000000003</v>
      </c>
      <c r="Q88" s="206">
        <v>0</v>
      </c>
      <c r="R88" s="206">
        <v>6.26</v>
      </c>
      <c r="S88" s="206">
        <v>7.8</v>
      </c>
      <c r="T88" s="206">
        <v>0</v>
      </c>
      <c r="U88" s="206">
        <v>20.61</v>
      </c>
      <c r="V88" s="206">
        <v>3.57</v>
      </c>
      <c r="W88" s="206">
        <v>13.71</v>
      </c>
      <c r="X88" s="206">
        <v>43.32</v>
      </c>
      <c r="Y88" s="206">
        <v>0</v>
      </c>
      <c r="Z88" s="206">
        <v>74.78</v>
      </c>
      <c r="AA88" s="206">
        <v>26.64</v>
      </c>
      <c r="AB88" s="206">
        <v>0</v>
      </c>
      <c r="AC88" s="206">
        <v>12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58.32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0</v>
      </c>
      <c r="L89" s="206">
        <v>0</v>
      </c>
      <c r="M89" s="206">
        <v>13.58</v>
      </c>
      <c r="N89" s="206">
        <v>34.89</v>
      </c>
      <c r="O89" s="206">
        <v>0</v>
      </c>
      <c r="P89" s="206">
        <v>37.090000000000003</v>
      </c>
      <c r="Q89" s="206">
        <v>0</v>
      </c>
      <c r="R89" s="206">
        <v>6.26</v>
      </c>
      <c r="S89" s="206">
        <v>7.8</v>
      </c>
      <c r="T89" s="206">
        <v>0</v>
      </c>
      <c r="U89" s="206">
        <v>20.61</v>
      </c>
      <c r="V89" s="206">
        <v>3.57</v>
      </c>
      <c r="W89" s="206">
        <v>13.71</v>
      </c>
      <c r="X89" s="206">
        <v>43.32</v>
      </c>
      <c r="Y89" s="206">
        <v>0</v>
      </c>
      <c r="Z89" s="206">
        <v>74.78</v>
      </c>
      <c r="AA89" s="206">
        <v>26.64</v>
      </c>
      <c r="AB89" s="206">
        <v>0</v>
      </c>
      <c r="AC89" s="206">
        <v>12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58.32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0</v>
      </c>
      <c r="L90" s="206">
        <v>0</v>
      </c>
      <c r="M90" s="206">
        <v>13.58</v>
      </c>
      <c r="N90" s="206">
        <v>34.89</v>
      </c>
      <c r="O90" s="206">
        <v>0</v>
      </c>
      <c r="P90" s="206">
        <v>37.090000000000003</v>
      </c>
      <c r="Q90" s="206">
        <v>0</v>
      </c>
      <c r="R90" s="206">
        <v>6.26</v>
      </c>
      <c r="S90" s="206">
        <v>7.8</v>
      </c>
      <c r="T90" s="206">
        <v>0</v>
      </c>
      <c r="U90" s="206">
        <v>20.61</v>
      </c>
      <c r="V90" s="206">
        <v>3.57</v>
      </c>
      <c r="W90" s="206">
        <v>13.71</v>
      </c>
      <c r="X90" s="206">
        <v>43.32</v>
      </c>
      <c r="Y90" s="206">
        <v>0</v>
      </c>
      <c r="Z90" s="206">
        <v>74.78</v>
      </c>
      <c r="AA90" s="206">
        <v>26.64</v>
      </c>
      <c r="AB90" s="206">
        <v>0</v>
      </c>
      <c r="AC90" s="206">
        <v>12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58.32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0</v>
      </c>
      <c r="L91" s="206">
        <v>0</v>
      </c>
      <c r="M91" s="206">
        <v>13.58</v>
      </c>
      <c r="N91" s="206">
        <v>34.89</v>
      </c>
      <c r="O91" s="206">
        <v>0</v>
      </c>
      <c r="P91" s="206">
        <v>37.090000000000003</v>
      </c>
      <c r="Q91" s="206">
        <v>0</v>
      </c>
      <c r="R91" s="206">
        <v>6.26</v>
      </c>
      <c r="S91" s="206">
        <v>7.8</v>
      </c>
      <c r="T91" s="206">
        <v>0</v>
      </c>
      <c r="U91" s="206">
        <v>20.61</v>
      </c>
      <c r="V91" s="206">
        <v>5.36</v>
      </c>
      <c r="W91" s="206">
        <v>13.71</v>
      </c>
      <c r="X91" s="206">
        <v>43.32</v>
      </c>
      <c r="Y91" s="206">
        <v>0</v>
      </c>
      <c r="Z91" s="206">
        <v>74.78</v>
      </c>
      <c r="AA91" s="206">
        <v>26.64</v>
      </c>
      <c r="AB91" s="206">
        <v>0</v>
      </c>
      <c r="AC91" s="206">
        <v>12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58.32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0</v>
      </c>
      <c r="L92" s="206">
        <v>0</v>
      </c>
      <c r="M92" s="206">
        <v>13.58</v>
      </c>
      <c r="N92" s="206">
        <v>34.89</v>
      </c>
      <c r="O92" s="206">
        <v>0</v>
      </c>
      <c r="P92" s="206">
        <v>37.090000000000003</v>
      </c>
      <c r="Q92" s="206">
        <v>0</v>
      </c>
      <c r="R92" s="206">
        <v>6.26</v>
      </c>
      <c r="S92" s="206">
        <v>7.8</v>
      </c>
      <c r="T92" s="206">
        <v>0</v>
      </c>
      <c r="U92" s="206">
        <v>20.61</v>
      </c>
      <c r="V92" s="206">
        <v>5.36</v>
      </c>
      <c r="W92" s="206">
        <v>13.71</v>
      </c>
      <c r="X92" s="206">
        <v>43.32</v>
      </c>
      <c r="Y92" s="206">
        <v>0</v>
      </c>
      <c r="Z92" s="206">
        <v>74.78</v>
      </c>
      <c r="AA92" s="206">
        <v>26.64</v>
      </c>
      <c r="AB92" s="206">
        <v>0</v>
      </c>
      <c r="AC92" s="206">
        <v>12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58.32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</v>
      </c>
      <c r="L93" s="206">
        <v>0</v>
      </c>
      <c r="M93" s="206">
        <v>13.58</v>
      </c>
      <c r="N93" s="206">
        <v>34.89</v>
      </c>
      <c r="O93" s="206">
        <v>0</v>
      </c>
      <c r="P93" s="206">
        <v>37.090000000000003</v>
      </c>
      <c r="Q93" s="206">
        <v>0</v>
      </c>
      <c r="R93" s="206">
        <v>6.26</v>
      </c>
      <c r="S93" s="206">
        <v>7.8</v>
      </c>
      <c r="T93" s="206">
        <v>0</v>
      </c>
      <c r="U93" s="206">
        <v>20.61</v>
      </c>
      <c r="V93" s="206">
        <v>5.36</v>
      </c>
      <c r="W93" s="206">
        <v>13.71</v>
      </c>
      <c r="X93" s="206">
        <v>43.32</v>
      </c>
      <c r="Y93" s="206">
        <v>0</v>
      </c>
      <c r="Z93" s="206">
        <v>74.78</v>
      </c>
      <c r="AA93" s="206">
        <v>26.64</v>
      </c>
      <c r="AB93" s="206">
        <v>0</v>
      </c>
      <c r="AC93" s="206">
        <v>12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58.32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0</v>
      </c>
      <c r="L94" s="206">
        <v>0</v>
      </c>
      <c r="M94" s="206">
        <v>13.58</v>
      </c>
      <c r="N94" s="206">
        <v>34.89</v>
      </c>
      <c r="O94" s="206">
        <v>0</v>
      </c>
      <c r="P94" s="206">
        <v>37.090000000000003</v>
      </c>
      <c r="Q94" s="206">
        <v>0</v>
      </c>
      <c r="R94" s="206">
        <v>6.26</v>
      </c>
      <c r="S94" s="206">
        <v>7.8</v>
      </c>
      <c r="T94" s="206">
        <v>0</v>
      </c>
      <c r="U94" s="206">
        <v>20.61</v>
      </c>
      <c r="V94" s="206">
        <v>5.36</v>
      </c>
      <c r="W94" s="206">
        <v>13.71</v>
      </c>
      <c r="X94" s="206">
        <v>43.32</v>
      </c>
      <c r="Y94" s="206">
        <v>0</v>
      </c>
      <c r="Z94" s="206">
        <v>74.78</v>
      </c>
      <c r="AA94" s="206">
        <v>26.64</v>
      </c>
      <c r="AB94" s="206">
        <v>0</v>
      </c>
      <c r="AC94" s="206">
        <v>12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58.32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</v>
      </c>
      <c r="L95" s="206">
        <v>0</v>
      </c>
      <c r="M95" s="206">
        <v>13.58</v>
      </c>
      <c r="N95" s="206">
        <v>34.89</v>
      </c>
      <c r="O95" s="206">
        <v>0</v>
      </c>
      <c r="P95" s="206">
        <v>37.090000000000003</v>
      </c>
      <c r="Q95" s="206">
        <v>0</v>
      </c>
      <c r="R95" s="206">
        <v>6.26</v>
      </c>
      <c r="S95" s="206">
        <v>7.8</v>
      </c>
      <c r="T95" s="206">
        <v>0</v>
      </c>
      <c r="U95" s="206">
        <v>20.61</v>
      </c>
      <c r="V95" s="206">
        <v>5.36</v>
      </c>
      <c r="W95" s="206">
        <v>13.71</v>
      </c>
      <c r="X95" s="206">
        <v>43.32</v>
      </c>
      <c r="Y95" s="206">
        <v>0</v>
      </c>
      <c r="Z95" s="206">
        <v>74.78</v>
      </c>
      <c r="AA95" s="206">
        <v>26.64</v>
      </c>
      <c r="AB95" s="206">
        <v>0</v>
      </c>
      <c r="AC95" s="206">
        <v>12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58.32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0</v>
      </c>
      <c r="L96" s="206">
        <v>0</v>
      </c>
      <c r="M96" s="206">
        <v>13.58</v>
      </c>
      <c r="N96" s="206">
        <v>34.89</v>
      </c>
      <c r="O96" s="206">
        <v>0</v>
      </c>
      <c r="P96" s="206">
        <v>37.090000000000003</v>
      </c>
      <c r="Q96" s="206">
        <v>0</v>
      </c>
      <c r="R96" s="206">
        <v>6.26</v>
      </c>
      <c r="S96" s="206">
        <v>7.8</v>
      </c>
      <c r="T96" s="206">
        <v>0</v>
      </c>
      <c r="U96" s="206">
        <v>20.61</v>
      </c>
      <c r="V96" s="206">
        <v>5.36</v>
      </c>
      <c r="W96" s="206">
        <v>13.71</v>
      </c>
      <c r="X96" s="206">
        <v>43.32</v>
      </c>
      <c r="Y96" s="206">
        <v>0</v>
      </c>
      <c r="Z96" s="206">
        <v>74.78</v>
      </c>
      <c r="AA96" s="206">
        <v>26.64</v>
      </c>
      <c r="AB96" s="206">
        <v>0</v>
      </c>
      <c r="AC96" s="206">
        <v>12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58.32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0</v>
      </c>
      <c r="L97" s="206">
        <v>0</v>
      </c>
      <c r="M97" s="206">
        <v>13.58</v>
      </c>
      <c r="N97" s="206">
        <v>34.89</v>
      </c>
      <c r="O97" s="206">
        <v>0</v>
      </c>
      <c r="P97" s="206">
        <v>37.090000000000003</v>
      </c>
      <c r="Q97" s="206">
        <v>0</v>
      </c>
      <c r="R97" s="206">
        <v>6.26</v>
      </c>
      <c r="S97" s="206">
        <v>7.8</v>
      </c>
      <c r="T97" s="206">
        <v>0</v>
      </c>
      <c r="U97" s="206">
        <v>20.61</v>
      </c>
      <c r="V97" s="206">
        <v>5.36</v>
      </c>
      <c r="W97" s="206">
        <v>13.71</v>
      </c>
      <c r="X97" s="206">
        <v>43.32</v>
      </c>
      <c r="Y97" s="206">
        <v>0</v>
      </c>
      <c r="Z97" s="206">
        <v>74.78</v>
      </c>
      <c r="AA97" s="206">
        <v>26.64</v>
      </c>
      <c r="AB97" s="206">
        <v>0</v>
      </c>
      <c r="AC97" s="206">
        <v>12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58.32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0</v>
      </c>
      <c r="L98" s="206">
        <v>0</v>
      </c>
      <c r="M98" s="206">
        <v>13.58</v>
      </c>
      <c r="N98" s="206">
        <v>34.89</v>
      </c>
      <c r="O98" s="206">
        <v>0</v>
      </c>
      <c r="P98" s="206">
        <v>37.090000000000003</v>
      </c>
      <c r="Q98" s="206">
        <v>0</v>
      </c>
      <c r="R98" s="206">
        <v>6.26</v>
      </c>
      <c r="S98" s="206">
        <v>7.8</v>
      </c>
      <c r="T98" s="206">
        <v>0</v>
      </c>
      <c r="U98" s="206">
        <v>20.61</v>
      </c>
      <c r="V98" s="206">
        <v>5.36</v>
      </c>
      <c r="W98" s="206">
        <v>13.71</v>
      </c>
      <c r="X98" s="206">
        <v>43.32</v>
      </c>
      <c r="Y98" s="206">
        <v>0</v>
      </c>
      <c r="Z98" s="206">
        <v>74.78</v>
      </c>
      <c r="AA98" s="206">
        <v>26.64</v>
      </c>
      <c r="AB98" s="206">
        <v>0</v>
      </c>
      <c r="AC98" s="206">
        <v>12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58.32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6.3154999999999947E-2</v>
      </c>
      <c r="L99">
        <f t="shared" si="0"/>
        <v>0</v>
      </c>
      <c r="M99">
        <f t="shared" si="0"/>
        <v>0.32591999999999993</v>
      </c>
      <c r="N99">
        <f t="shared" si="0"/>
        <v>0.83735999999999944</v>
      </c>
      <c r="O99">
        <f t="shared" si="0"/>
        <v>0</v>
      </c>
      <c r="P99">
        <f t="shared" si="0"/>
        <v>0.87938000000000061</v>
      </c>
      <c r="Q99">
        <f t="shared" si="0"/>
        <v>0</v>
      </c>
      <c r="R99">
        <f t="shared" si="0"/>
        <v>0.12284499999999988</v>
      </c>
      <c r="S99">
        <f t="shared" si="0"/>
        <v>0.15395499999999998</v>
      </c>
      <c r="T99">
        <f t="shared" si="0"/>
        <v>0</v>
      </c>
      <c r="U99">
        <f t="shared" si="0"/>
        <v>0.483264999999999</v>
      </c>
      <c r="V99">
        <f t="shared" si="0"/>
        <v>8.9850000000000055E-2</v>
      </c>
      <c r="W99">
        <f t="shared" si="0"/>
        <v>0.29344000000000031</v>
      </c>
      <c r="X99">
        <f t="shared" si="0"/>
        <v>1.0395350000000017</v>
      </c>
      <c r="Y99">
        <f t="shared" si="0"/>
        <v>0</v>
      </c>
      <c r="Z99">
        <f t="shared" si="0"/>
        <v>1.6223899999999991</v>
      </c>
      <c r="AA99">
        <f t="shared" si="0"/>
        <v>0.54939500000000063</v>
      </c>
      <c r="AB99">
        <f t="shared" si="0"/>
        <v>0</v>
      </c>
      <c r="AC99">
        <f t="shared" si="0"/>
        <v>0.28732750000000001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1.5564150000000001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0.19125500000000009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 activeCell="X99" sqref="X99:BK99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Allocation!A2</f>
        <v>44882</v>
      </c>
      <c r="B1" s="105" t="s">
        <v>200</v>
      </c>
      <c r="C1" s="209" t="s">
        <v>308</v>
      </c>
      <c r="D1" s="210"/>
      <c r="E1" s="210"/>
      <c r="F1" s="210"/>
      <c r="G1" s="210"/>
      <c r="H1" s="210"/>
      <c r="I1" s="210"/>
      <c r="J1" s="210"/>
      <c r="K1" s="211"/>
      <c r="L1" s="209" t="s">
        <v>307</v>
      </c>
      <c r="M1" s="212" t="s">
        <v>142</v>
      </c>
      <c r="O1" s="213" t="s">
        <v>309</v>
      </c>
      <c r="P1" s="213"/>
      <c r="Q1" s="213"/>
      <c r="R1" s="213"/>
      <c r="S1" s="213"/>
      <c r="U1" t="s">
        <v>313</v>
      </c>
      <c r="V1" s="214" t="s">
        <v>310</v>
      </c>
      <c r="W1" s="90" t="s">
        <v>311</v>
      </c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</row>
    <row r="2" spans="1:63">
      <c r="A2" s="8" t="s">
        <v>164</v>
      </c>
      <c r="B2" s="22"/>
      <c r="C2" s="106" t="s">
        <v>279</v>
      </c>
      <c r="D2" s="24" t="s">
        <v>150</v>
      </c>
      <c r="E2" s="106" t="s">
        <v>279</v>
      </c>
      <c r="F2" s="24" t="s">
        <v>151</v>
      </c>
      <c r="G2" s="106" t="s">
        <v>279</v>
      </c>
      <c r="H2" s="24" t="s">
        <v>152</v>
      </c>
      <c r="I2" s="106" t="s">
        <v>279</v>
      </c>
      <c r="J2" s="24" t="s">
        <v>153</v>
      </c>
      <c r="K2" s="25" t="s">
        <v>222</v>
      </c>
      <c r="L2" s="209"/>
      <c r="M2" s="212"/>
      <c r="O2" s="83" t="s">
        <v>149</v>
      </c>
      <c r="P2" s="84" t="s">
        <v>150</v>
      </c>
      <c r="Q2" s="84" t="s">
        <v>151</v>
      </c>
      <c r="R2" s="84" t="s">
        <v>152</v>
      </c>
      <c r="S2" s="84" t="s">
        <v>153</v>
      </c>
      <c r="T2">
        <v>1</v>
      </c>
      <c r="U2" s="81" t="e">
        <f>HLOOKUP($U$1,IEX!$W$2:$BH$98,T2,FALSE)</f>
        <v>#N/A</v>
      </c>
      <c r="V2" s="214"/>
      <c r="W2" s="92" t="s">
        <v>312</v>
      </c>
      <c r="X2" s="194"/>
      <c r="Y2" s="194"/>
      <c r="Z2" s="194"/>
      <c r="AA2" s="194"/>
      <c r="AB2" s="194"/>
      <c r="AC2" s="194"/>
      <c r="AD2" s="194"/>
      <c r="AE2" s="194"/>
      <c r="AF2" s="194"/>
      <c r="AG2" s="194"/>
      <c r="AH2" s="194"/>
      <c r="AI2" s="194"/>
      <c r="AJ2" s="194"/>
      <c r="AK2" s="194"/>
      <c r="AL2" s="194"/>
      <c r="AM2" s="194"/>
      <c r="AN2" s="194"/>
      <c r="AO2" s="194"/>
      <c r="AP2" s="194"/>
      <c r="AQ2" s="194"/>
      <c r="AR2" s="194"/>
      <c r="AS2" s="194"/>
      <c r="AT2" s="194"/>
      <c r="AU2" s="194"/>
      <c r="AV2" s="194"/>
      <c r="AW2" s="194"/>
      <c r="AX2" s="194"/>
      <c r="AY2" s="194"/>
      <c r="AZ2" s="194"/>
      <c r="BA2" s="194"/>
      <c r="BB2" s="194"/>
      <c r="BC2" s="194"/>
      <c r="BD2" s="194"/>
      <c r="BE2" s="194"/>
      <c r="BF2" s="194"/>
      <c r="BG2" s="194"/>
      <c r="BH2" s="194"/>
      <c r="BI2" s="194"/>
      <c r="BJ2" s="194"/>
      <c r="BK2" s="194"/>
    </row>
    <row r="3" spans="1:63">
      <c r="A3" s="8" t="s">
        <v>45</v>
      </c>
      <c r="B3" s="80"/>
      <c r="C3" s="23"/>
      <c r="D3" s="23"/>
      <c r="E3" s="23"/>
      <c r="F3" s="23"/>
      <c r="G3" s="23"/>
      <c r="H3" s="23"/>
      <c r="I3" s="23"/>
      <c r="J3" s="23"/>
      <c r="K3" s="25">
        <f>SUM(C3:J3)</f>
        <v>0</v>
      </c>
      <c r="L3" s="24">
        <f>U3+V3</f>
        <v>0</v>
      </c>
      <c r="M3" s="81">
        <f>K3+L3</f>
        <v>0</v>
      </c>
      <c r="O3" s="78">
        <f>-SUM(P3:S3,U3)</f>
        <v>0</v>
      </c>
      <c r="P3" s="78">
        <f t="shared" ref="P3:P34" si="0">SUMPRODUCT($X3:$AQ3,$X$103:$AQ$103)+D3</f>
        <v>0</v>
      </c>
      <c r="Q3" s="78">
        <f t="shared" ref="Q3:Q34" si="1">SUMPRODUCT($X3:$AQ3,$X$104:$AQ$104)+F3</f>
        <v>0</v>
      </c>
      <c r="R3" s="78">
        <f t="shared" ref="R3:R34" si="2">SUMPRODUCT($X3:$AQ3,$X$105:$AQ$105)+H3</f>
        <v>0</v>
      </c>
      <c r="S3" s="78">
        <f t="shared" ref="S3:S34" si="3">SUMPRODUCT($X3:$AQ3,$X$106:$AQ$106)+J3</f>
        <v>0</v>
      </c>
      <c r="T3">
        <v>2</v>
      </c>
      <c r="U3" s="87">
        <f>IFERROR(-HLOOKUP($U$1,IEX!$W$2:$BH$98,T3,FALSE),0)</f>
        <v>0</v>
      </c>
      <c r="V3" s="88">
        <f>SUM(X3:AQ3)</f>
        <v>0</v>
      </c>
      <c r="W3" s="94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88"/>
      <c r="BH3" s="88"/>
      <c r="BI3" s="88"/>
      <c r="BJ3" s="88"/>
      <c r="BK3" s="88"/>
    </row>
    <row r="4" spans="1:63">
      <c r="A4" s="8" t="s">
        <v>46</v>
      </c>
      <c r="B4" s="80"/>
      <c r="C4" s="23"/>
      <c r="D4" s="23"/>
      <c r="E4" s="23"/>
      <c r="F4" s="23"/>
      <c r="G4" s="23"/>
      <c r="H4" s="23"/>
      <c r="I4" s="23"/>
      <c r="J4" s="23"/>
      <c r="K4" s="25">
        <f t="shared" ref="K4:K67" si="4">SUM(C4:J4)</f>
        <v>0</v>
      </c>
      <c r="L4" s="24">
        <f t="shared" ref="L4:L67" si="5">U4+V4</f>
        <v>0</v>
      </c>
      <c r="M4" s="81">
        <f t="shared" ref="M4:M67" si="6">K4+L4</f>
        <v>0</v>
      </c>
      <c r="O4" s="78">
        <f t="shared" ref="O4:O67" si="7">-SUM(P4:S4,U4)</f>
        <v>0</v>
      </c>
      <c r="P4" s="78">
        <f t="shared" si="0"/>
        <v>0</v>
      </c>
      <c r="Q4" s="78">
        <f t="shared" si="1"/>
        <v>0</v>
      </c>
      <c r="R4" s="78">
        <f t="shared" si="2"/>
        <v>0</v>
      </c>
      <c r="S4" s="78">
        <f t="shared" si="3"/>
        <v>0</v>
      </c>
      <c r="T4">
        <v>3</v>
      </c>
      <c r="U4" s="87">
        <f>IFERROR(-HLOOKUP($U$1,IEX!$W$2:$BH$98,T4,FALSE),0)</f>
        <v>0</v>
      </c>
      <c r="V4" s="88">
        <f t="shared" ref="V4:V67" si="8">SUM(X4:AQ4)</f>
        <v>0</v>
      </c>
      <c r="W4" s="94"/>
      <c r="X4" s="88"/>
      <c r="Y4" s="88"/>
      <c r="Z4" s="88"/>
      <c r="AA4" s="88"/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  <c r="BD4" s="88"/>
      <c r="BE4" s="88"/>
      <c r="BF4" s="88"/>
      <c r="BG4" s="88"/>
      <c r="BH4" s="88"/>
      <c r="BI4" s="88"/>
      <c r="BJ4" s="88"/>
      <c r="BK4" s="88"/>
    </row>
    <row r="5" spans="1:63">
      <c r="A5" s="8" t="s">
        <v>47</v>
      </c>
      <c r="B5" s="80"/>
      <c r="C5" s="23"/>
      <c r="D5" s="23"/>
      <c r="E5" s="23"/>
      <c r="F5" s="23"/>
      <c r="G5" s="23"/>
      <c r="H5" s="23"/>
      <c r="I5" s="23"/>
      <c r="J5" s="23"/>
      <c r="K5" s="25">
        <f t="shared" si="4"/>
        <v>0</v>
      </c>
      <c r="L5" s="24">
        <f t="shared" si="5"/>
        <v>0</v>
      </c>
      <c r="M5" s="81">
        <f t="shared" si="6"/>
        <v>0</v>
      </c>
      <c r="O5" s="78">
        <f t="shared" si="7"/>
        <v>0</v>
      </c>
      <c r="P5" s="78">
        <f t="shared" si="0"/>
        <v>0</v>
      </c>
      <c r="Q5" s="78">
        <f t="shared" si="1"/>
        <v>0</v>
      </c>
      <c r="R5" s="78">
        <f t="shared" si="2"/>
        <v>0</v>
      </c>
      <c r="S5" s="78">
        <f t="shared" si="3"/>
        <v>0</v>
      </c>
      <c r="T5">
        <v>4</v>
      </c>
      <c r="U5" s="87">
        <f>IFERROR(-HLOOKUP($U$1,IEX!$W$2:$BH$98,T5,FALSE),0)</f>
        <v>0</v>
      </c>
      <c r="V5" s="88">
        <f t="shared" si="8"/>
        <v>0</v>
      </c>
      <c r="W5" s="94"/>
      <c r="X5" s="88"/>
      <c r="Y5" s="88"/>
      <c r="Z5" s="88"/>
      <c r="AA5" s="88"/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  <c r="BD5" s="88"/>
      <c r="BE5" s="88"/>
      <c r="BF5" s="88"/>
      <c r="BG5" s="88"/>
      <c r="BH5" s="88"/>
      <c r="BI5" s="88"/>
      <c r="BJ5" s="88"/>
      <c r="BK5" s="88"/>
    </row>
    <row r="6" spans="1:63">
      <c r="A6" s="8" t="s">
        <v>48</v>
      </c>
      <c r="B6" s="80"/>
      <c r="C6" s="23"/>
      <c r="D6" s="23"/>
      <c r="E6" s="23"/>
      <c r="F6" s="23"/>
      <c r="G6" s="23"/>
      <c r="H6" s="23"/>
      <c r="I6" s="23"/>
      <c r="J6" s="23"/>
      <c r="K6" s="25">
        <f t="shared" si="4"/>
        <v>0</v>
      </c>
      <c r="L6" s="24">
        <f t="shared" si="5"/>
        <v>0</v>
      </c>
      <c r="M6" s="81">
        <f t="shared" si="6"/>
        <v>0</v>
      </c>
      <c r="O6" s="78">
        <f t="shared" si="7"/>
        <v>0</v>
      </c>
      <c r="P6" s="78">
        <f t="shared" si="0"/>
        <v>0</v>
      </c>
      <c r="Q6" s="78">
        <f t="shared" si="1"/>
        <v>0</v>
      </c>
      <c r="R6" s="78">
        <f t="shared" si="2"/>
        <v>0</v>
      </c>
      <c r="S6" s="78">
        <f t="shared" si="3"/>
        <v>0</v>
      </c>
      <c r="T6">
        <v>5</v>
      </c>
      <c r="U6" s="87">
        <f>IFERROR(-HLOOKUP($U$1,IEX!$W$2:$BH$98,T6,FALSE),0)</f>
        <v>0</v>
      </c>
      <c r="V6" s="88">
        <f t="shared" si="8"/>
        <v>0</v>
      </c>
      <c r="W6" s="94"/>
      <c r="X6" s="88"/>
      <c r="Y6" s="88"/>
      <c r="Z6" s="88"/>
      <c r="AA6" s="88"/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  <c r="BD6" s="88"/>
      <c r="BE6" s="88"/>
      <c r="BF6" s="88"/>
      <c r="BG6" s="88"/>
      <c r="BH6" s="88"/>
      <c r="BI6" s="88"/>
      <c r="BJ6" s="88"/>
      <c r="BK6" s="88"/>
    </row>
    <row r="7" spans="1:63">
      <c r="A7" s="8" t="s">
        <v>49</v>
      </c>
      <c r="B7" s="80"/>
      <c r="C7" s="23"/>
      <c r="D7" s="23"/>
      <c r="E7" s="23"/>
      <c r="F7" s="23"/>
      <c r="G7" s="23"/>
      <c r="H7" s="23"/>
      <c r="I7" s="23"/>
      <c r="J7" s="23"/>
      <c r="K7" s="25">
        <f t="shared" si="4"/>
        <v>0</v>
      </c>
      <c r="L7" s="24">
        <f t="shared" si="5"/>
        <v>0</v>
      </c>
      <c r="M7" s="81">
        <f t="shared" si="6"/>
        <v>0</v>
      </c>
      <c r="O7" s="78">
        <f t="shared" si="7"/>
        <v>0</v>
      </c>
      <c r="P7" s="78">
        <f t="shared" si="0"/>
        <v>0</v>
      </c>
      <c r="Q7" s="78">
        <f t="shared" si="1"/>
        <v>0</v>
      </c>
      <c r="R7" s="78">
        <f t="shared" si="2"/>
        <v>0</v>
      </c>
      <c r="S7" s="78">
        <f t="shared" si="3"/>
        <v>0</v>
      </c>
      <c r="T7">
        <v>6</v>
      </c>
      <c r="U7" s="87">
        <f>IFERROR(-HLOOKUP($U$1,IEX!$W$2:$BH$98,T7,FALSE),0)</f>
        <v>0</v>
      </c>
      <c r="V7" s="88">
        <f t="shared" si="8"/>
        <v>0</v>
      </c>
      <c r="W7" s="94"/>
      <c r="X7" s="88"/>
      <c r="Y7" s="88"/>
      <c r="Z7" s="88"/>
      <c r="AA7" s="88"/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  <c r="BD7" s="88"/>
      <c r="BE7" s="88"/>
      <c r="BF7" s="88"/>
      <c r="BG7" s="88"/>
      <c r="BH7" s="88"/>
      <c r="BI7" s="88"/>
      <c r="BJ7" s="88"/>
      <c r="BK7" s="88"/>
    </row>
    <row r="8" spans="1:63">
      <c r="A8" s="8" t="s">
        <v>50</v>
      </c>
      <c r="B8" s="80"/>
      <c r="C8" s="23"/>
      <c r="D8" s="23"/>
      <c r="E8" s="23"/>
      <c r="F8" s="23"/>
      <c r="G8" s="23"/>
      <c r="H8" s="23"/>
      <c r="I8" s="23"/>
      <c r="J8" s="23"/>
      <c r="K8" s="25">
        <f t="shared" si="4"/>
        <v>0</v>
      </c>
      <c r="L8" s="24">
        <f t="shared" si="5"/>
        <v>0</v>
      </c>
      <c r="M8" s="81">
        <f t="shared" si="6"/>
        <v>0</v>
      </c>
      <c r="O8" s="78">
        <f t="shared" si="7"/>
        <v>0</v>
      </c>
      <c r="P8" s="78">
        <f t="shared" si="0"/>
        <v>0</v>
      </c>
      <c r="Q8" s="78">
        <f t="shared" si="1"/>
        <v>0</v>
      </c>
      <c r="R8" s="78">
        <f t="shared" si="2"/>
        <v>0</v>
      </c>
      <c r="S8" s="78">
        <f t="shared" si="3"/>
        <v>0</v>
      </c>
      <c r="T8">
        <v>7</v>
      </c>
      <c r="U8" s="87">
        <f>IFERROR(-HLOOKUP($U$1,IEX!$W$2:$BH$98,T8,FALSE),0)</f>
        <v>0</v>
      </c>
      <c r="V8" s="88">
        <f t="shared" si="8"/>
        <v>0</v>
      </c>
      <c r="W8" s="94"/>
      <c r="X8" s="88"/>
      <c r="Y8" s="88"/>
      <c r="Z8" s="88"/>
      <c r="AA8" s="88"/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  <c r="BD8" s="88"/>
      <c r="BE8" s="88"/>
      <c r="BF8" s="88"/>
      <c r="BG8" s="88"/>
      <c r="BH8" s="88"/>
      <c r="BI8" s="88"/>
      <c r="BJ8" s="88"/>
      <c r="BK8" s="88"/>
    </row>
    <row r="9" spans="1:63">
      <c r="A9" s="8" t="s">
        <v>51</v>
      </c>
      <c r="B9" s="80"/>
      <c r="C9" s="23"/>
      <c r="D9" s="23"/>
      <c r="E9" s="23"/>
      <c r="F9" s="23"/>
      <c r="G9" s="23"/>
      <c r="H9" s="23"/>
      <c r="I9" s="23"/>
      <c r="J9" s="23"/>
      <c r="K9" s="25">
        <f t="shared" si="4"/>
        <v>0</v>
      </c>
      <c r="L9" s="24">
        <f t="shared" si="5"/>
        <v>0</v>
      </c>
      <c r="M9" s="81">
        <f t="shared" si="6"/>
        <v>0</v>
      </c>
      <c r="O9" s="78">
        <f t="shared" si="7"/>
        <v>0</v>
      </c>
      <c r="P9" s="78">
        <f t="shared" si="0"/>
        <v>0</v>
      </c>
      <c r="Q9" s="78">
        <f t="shared" si="1"/>
        <v>0</v>
      </c>
      <c r="R9" s="78">
        <f t="shared" si="2"/>
        <v>0</v>
      </c>
      <c r="S9" s="78">
        <f t="shared" si="3"/>
        <v>0</v>
      </c>
      <c r="T9">
        <v>8</v>
      </c>
      <c r="U9" s="87">
        <f>IFERROR(-HLOOKUP($U$1,IEX!$W$2:$BH$98,T9,FALSE),0)</f>
        <v>0</v>
      </c>
      <c r="V9" s="88">
        <f t="shared" si="8"/>
        <v>0</v>
      </c>
      <c r="W9" s="94"/>
      <c r="X9" s="88"/>
      <c r="Y9" s="88"/>
      <c r="Z9" s="88"/>
      <c r="AA9" s="88"/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  <c r="BD9" s="88"/>
      <c r="BE9" s="88"/>
      <c r="BF9" s="88"/>
      <c r="BG9" s="88"/>
      <c r="BH9" s="88"/>
      <c r="BI9" s="88"/>
      <c r="BJ9" s="88"/>
      <c r="BK9" s="88"/>
    </row>
    <row r="10" spans="1:63">
      <c r="A10" s="8" t="s">
        <v>52</v>
      </c>
      <c r="B10" s="80"/>
      <c r="C10" s="23"/>
      <c r="D10" s="23"/>
      <c r="E10" s="23"/>
      <c r="F10" s="23"/>
      <c r="G10" s="23"/>
      <c r="H10" s="23"/>
      <c r="I10" s="23"/>
      <c r="J10" s="23"/>
      <c r="K10" s="25">
        <f t="shared" si="4"/>
        <v>0</v>
      </c>
      <c r="L10" s="24">
        <f t="shared" si="5"/>
        <v>0</v>
      </c>
      <c r="M10" s="81">
        <f t="shared" si="6"/>
        <v>0</v>
      </c>
      <c r="O10" s="78">
        <f t="shared" si="7"/>
        <v>0</v>
      </c>
      <c r="P10" s="78">
        <f t="shared" si="0"/>
        <v>0</v>
      </c>
      <c r="Q10" s="78">
        <f t="shared" si="1"/>
        <v>0</v>
      </c>
      <c r="R10" s="78">
        <f t="shared" si="2"/>
        <v>0</v>
      </c>
      <c r="S10" s="78">
        <f t="shared" si="3"/>
        <v>0</v>
      </c>
      <c r="T10">
        <v>9</v>
      </c>
      <c r="U10" s="87">
        <f>IFERROR(-HLOOKUP($U$1,IEX!$W$2:$BH$98,T10,FALSE),0)</f>
        <v>0</v>
      </c>
      <c r="V10" s="88">
        <f t="shared" si="8"/>
        <v>0</v>
      </c>
      <c r="W10" s="94"/>
      <c r="X10" s="88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  <c r="BD10" s="88"/>
      <c r="BE10" s="88"/>
      <c r="BF10" s="88"/>
      <c r="BG10" s="88"/>
      <c r="BH10" s="88"/>
      <c r="BI10" s="88"/>
      <c r="BJ10" s="88"/>
      <c r="BK10" s="88"/>
    </row>
    <row r="11" spans="1:63">
      <c r="A11" s="8" t="s">
        <v>53</v>
      </c>
      <c r="B11" s="80"/>
      <c r="C11" s="23"/>
      <c r="D11" s="23"/>
      <c r="E11" s="23"/>
      <c r="F11" s="23"/>
      <c r="G11" s="23"/>
      <c r="H11" s="23"/>
      <c r="I11" s="23"/>
      <c r="J11" s="23"/>
      <c r="K11" s="25">
        <f t="shared" si="4"/>
        <v>0</v>
      </c>
      <c r="L11" s="24">
        <f t="shared" si="5"/>
        <v>0</v>
      </c>
      <c r="M11" s="81">
        <f t="shared" si="6"/>
        <v>0</v>
      </c>
      <c r="O11" s="78">
        <f t="shared" si="7"/>
        <v>0</v>
      </c>
      <c r="P11" s="78">
        <f t="shared" si="0"/>
        <v>0</v>
      </c>
      <c r="Q11" s="78">
        <f t="shared" si="1"/>
        <v>0</v>
      </c>
      <c r="R11" s="78">
        <f t="shared" si="2"/>
        <v>0</v>
      </c>
      <c r="S11" s="78">
        <f t="shared" si="3"/>
        <v>0</v>
      </c>
      <c r="T11">
        <v>10</v>
      </c>
      <c r="U11" s="87">
        <f>IFERROR(-HLOOKUP($U$1,IEX!$W$2:$BH$98,T11,FALSE),0)</f>
        <v>0</v>
      </c>
      <c r="V11" s="88">
        <f t="shared" si="8"/>
        <v>0</v>
      </c>
      <c r="W11" s="94"/>
      <c r="X11" s="88"/>
      <c r="Y11" s="88"/>
      <c r="Z11" s="88"/>
      <c r="AA11" s="88"/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  <c r="BD11" s="88"/>
      <c r="BE11" s="88"/>
      <c r="BF11" s="88"/>
      <c r="BG11" s="88"/>
      <c r="BH11" s="88"/>
      <c r="BI11" s="88"/>
      <c r="BJ11" s="88"/>
      <c r="BK11" s="88"/>
    </row>
    <row r="12" spans="1:63">
      <c r="A12" s="8" t="s">
        <v>54</v>
      </c>
      <c r="B12" s="80"/>
      <c r="C12" s="23"/>
      <c r="D12" s="23"/>
      <c r="E12" s="23"/>
      <c r="F12" s="23"/>
      <c r="G12" s="23"/>
      <c r="H12" s="23"/>
      <c r="I12" s="23"/>
      <c r="J12" s="23"/>
      <c r="K12" s="25">
        <f t="shared" si="4"/>
        <v>0</v>
      </c>
      <c r="L12" s="24">
        <f t="shared" si="5"/>
        <v>0</v>
      </c>
      <c r="M12" s="81">
        <f t="shared" si="6"/>
        <v>0</v>
      </c>
      <c r="O12" s="78">
        <f t="shared" si="7"/>
        <v>0</v>
      </c>
      <c r="P12" s="78">
        <f t="shared" si="0"/>
        <v>0</v>
      </c>
      <c r="Q12" s="78">
        <f t="shared" si="1"/>
        <v>0</v>
      </c>
      <c r="R12" s="78">
        <f t="shared" si="2"/>
        <v>0</v>
      </c>
      <c r="S12" s="78">
        <f t="shared" si="3"/>
        <v>0</v>
      </c>
      <c r="T12">
        <v>11</v>
      </c>
      <c r="U12" s="87">
        <f>IFERROR(-HLOOKUP($U$1,IEX!$W$2:$BH$98,T12,FALSE),0)</f>
        <v>0</v>
      </c>
      <c r="V12" s="88">
        <f t="shared" si="8"/>
        <v>0</v>
      </c>
      <c r="W12" s="94"/>
      <c r="X12" s="88"/>
      <c r="Y12" s="88"/>
      <c r="Z12" s="88"/>
      <c r="AA12" s="88"/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</row>
    <row r="13" spans="1:63">
      <c r="A13" s="8" t="s">
        <v>55</v>
      </c>
      <c r="B13" s="80"/>
      <c r="C13" s="23"/>
      <c r="D13" s="23"/>
      <c r="E13" s="23"/>
      <c r="F13" s="23"/>
      <c r="G13" s="23"/>
      <c r="H13" s="23"/>
      <c r="I13" s="23"/>
      <c r="J13" s="23"/>
      <c r="K13" s="25">
        <f t="shared" si="4"/>
        <v>0</v>
      </c>
      <c r="L13" s="24">
        <f t="shared" si="5"/>
        <v>0</v>
      </c>
      <c r="M13" s="81">
        <f t="shared" si="6"/>
        <v>0</v>
      </c>
      <c r="O13" s="78">
        <f t="shared" si="7"/>
        <v>0</v>
      </c>
      <c r="P13" s="78">
        <f t="shared" si="0"/>
        <v>0</v>
      </c>
      <c r="Q13" s="78">
        <f t="shared" si="1"/>
        <v>0</v>
      </c>
      <c r="R13" s="78">
        <f t="shared" si="2"/>
        <v>0</v>
      </c>
      <c r="S13" s="78">
        <f t="shared" si="3"/>
        <v>0</v>
      </c>
      <c r="T13">
        <v>12</v>
      </c>
      <c r="U13" s="87">
        <f>IFERROR(-HLOOKUP($U$1,IEX!$W$2:$BH$98,T13,FALSE),0)</f>
        <v>0</v>
      </c>
      <c r="V13" s="88">
        <f t="shared" si="8"/>
        <v>0</v>
      </c>
      <c r="W13" s="94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  <c r="BD13" s="88"/>
      <c r="BE13" s="88"/>
      <c r="BF13" s="88"/>
      <c r="BG13" s="88"/>
      <c r="BH13" s="88"/>
      <c r="BI13" s="88"/>
      <c r="BJ13" s="88"/>
      <c r="BK13" s="88"/>
    </row>
    <row r="14" spans="1:63">
      <c r="A14" s="8" t="s">
        <v>56</v>
      </c>
      <c r="B14" s="80"/>
      <c r="C14" s="23"/>
      <c r="D14" s="23"/>
      <c r="E14" s="23"/>
      <c r="F14" s="23"/>
      <c r="G14" s="23"/>
      <c r="H14" s="23"/>
      <c r="I14" s="23"/>
      <c r="J14" s="23"/>
      <c r="K14" s="25">
        <f t="shared" si="4"/>
        <v>0</v>
      </c>
      <c r="L14" s="24">
        <f t="shared" si="5"/>
        <v>0</v>
      </c>
      <c r="M14" s="81">
        <f t="shared" si="6"/>
        <v>0</v>
      </c>
      <c r="O14" s="78">
        <f t="shared" si="7"/>
        <v>0</v>
      </c>
      <c r="P14" s="78">
        <f t="shared" si="0"/>
        <v>0</v>
      </c>
      <c r="Q14" s="78">
        <f t="shared" si="1"/>
        <v>0</v>
      </c>
      <c r="R14" s="78">
        <f t="shared" si="2"/>
        <v>0</v>
      </c>
      <c r="S14" s="78">
        <f t="shared" si="3"/>
        <v>0</v>
      </c>
      <c r="T14">
        <v>13</v>
      </c>
      <c r="U14" s="87">
        <f>IFERROR(-HLOOKUP($U$1,IEX!$W$2:$BH$98,T14,FALSE),0)</f>
        <v>0</v>
      </c>
      <c r="V14" s="88">
        <f t="shared" si="8"/>
        <v>0</v>
      </c>
      <c r="W14" s="94"/>
      <c r="X14" s="88"/>
      <c r="Y14" s="88"/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</row>
    <row r="15" spans="1:63">
      <c r="A15" s="8" t="s">
        <v>57</v>
      </c>
      <c r="B15" s="80"/>
      <c r="C15" s="23"/>
      <c r="D15" s="23"/>
      <c r="E15" s="23"/>
      <c r="F15" s="23"/>
      <c r="G15" s="23"/>
      <c r="H15" s="23"/>
      <c r="I15" s="23"/>
      <c r="J15" s="23"/>
      <c r="K15" s="25">
        <f t="shared" si="4"/>
        <v>0</v>
      </c>
      <c r="L15" s="24">
        <f t="shared" si="5"/>
        <v>0</v>
      </c>
      <c r="M15" s="81">
        <f t="shared" si="6"/>
        <v>0</v>
      </c>
      <c r="O15" s="78">
        <f t="shared" si="7"/>
        <v>0</v>
      </c>
      <c r="P15" s="78">
        <f t="shared" si="0"/>
        <v>0</v>
      </c>
      <c r="Q15" s="78">
        <f t="shared" si="1"/>
        <v>0</v>
      </c>
      <c r="R15" s="78">
        <f t="shared" si="2"/>
        <v>0</v>
      </c>
      <c r="S15" s="78">
        <f t="shared" si="3"/>
        <v>0</v>
      </c>
      <c r="T15">
        <v>14</v>
      </c>
      <c r="U15" s="87">
        <f>IFERROR(-HLOOKUP($U$1,IEX!$W$2:$BH$98,T15,FALSE),0)</f>
        <v>0</v>
      </c>
      <c r="V15" s="88">
        <f t="shared" si="8"/>
        <v>0</v>
      </c>
      <c r="W15" s="94"/>
      <c r="X15" s="88"/>
      <c r="Y15" s="88"/>
      <c r="Z15" s="88"/>
      <c r="AA15" s="88"/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  <c r="BD15" s="88"/>
      <c r="BE15" s="88"/>
      <c r="BF15" s="88"/>
      <c r="BG15" s="88"/>
      <c r="BH15" s="88"/>
      <c r="BI15" s="88"/>
      <c r="BJ15" s="88"/>
      <c r="BK15" s="88"/>
    </row>
    <row r="16" spans="1:63">
      <c r="A16" s="8" t="s">
        <v>58</v>
      </c>
      <c r="B16" s="80"/>
      <c r="C16" s="23"/>
      <c r="D16" s="23"/>
      <c r="E16" s="23"/>
      <c r="F16" s="23"/>
      <c r="G16" s="23"/>
      <c r="H16" s="23"/>
      <c r="I16" s="23"/>
      <c r="J16" s="23"/>
      <c r="K16" s="25">
        <f t="shared" si="4"/>
        <v>0</v>
      </c>
      <c r="L16" s="24">
        <f t="shared" si="5"/>
        <v>0</v>
      </c>
      <c r="M16" s="81">
        <f t="shared" si="6"/>
        <v>0</v>
      </c>
      <c r="O16" s="78">
        <f t="shared" si="7"/>
        <v>0</v>
      </c>
      <c r="P16" s="78">
        <f t="shared" si="0"/>
        <v>0</v>
      </c>
      <c r="Q16" s="78">
        <f t="shared" si="1"/>
        <v>0</v>
      </c>
      <c r="R16" s="78">
        <f t="shared" si="2"/>
        <v>0</v>
      </c>
      <c r="S16" s="78">
        <f t="shared" si="3"/>
        <v>0</v>
      </c>
      <c r="T16">
        <v>15</v>
      </c>
      <c r="U16" s="87">
        <f>IFERROR(-HLOOKUP($U$1,IEX!$W$2:$BH$98,T16,FALSE),0)</f>
        <v>0</v>
      </c>
      <c r="V16" s="88">
        <f t="shared" si="8"/>
        <v>0</v>
      </c>
      <c r="W16" s="94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  <c r="BD16" s="88"/>
      <c r="BE16" s="88"/>
      <c r="BF16" s="88"/>
      <c r="BG16" s="88"/>
      <c r="BH16" s="88"/>
      <c r="BI16" s="88"/>
      <c r="BJ16" s="88"/>
      <c r="BK16" s="88"/>
    </row>
    <row r="17" spans="1:63">
      <c r="A17" s="8" t="s">
        <v>59</v>
      </c>
      <c r="B17" s="80"/>
      <c r="C17" s="23"/>
      <c r="D17" s="23"/>
      <c r="E17" s="23"/>
      <c r="F17" s="23"/>
      <c r="G17" s="23"/>
      <c r="H17" s="23"/>
      <c r="I17" s="23"/>
      <c r="J17" s="23"/>
      <c r="K17" s="25">
        <f t="shared" si="4"/>
        <v>0</v>
      </c>
      <c r="L17" s="24">
        <f t="shared" si="5"/>
        <v>0</v>
      </c>
      <c r="M17" s="81">
        <f t="shared" si="6"/>
        <v>0</v>
      </c>
      <c r="O17" s="78">
        <f t="shared" si="7"/>
        <v>0</v>
      </c>
      <c r="P17" s="78">
        <f t="shared" si="0"/>
        <v>0</v>
      </c>
      <c r="Q17" s="78">
        <f t="shared" si="1"/>
        <v>0</v>
      </c>
      <c r="R17" s="78">
        <f t="shared" si="2"/>
        <v>0</v>
      </c>
      <c r="S17" s="78">
        <f t="shared" si="3"/>
        <v>0</v>
      </c>
      <c r="T17">
        <v>16</v>
      </c>
      <c r="U17" s="87">
        <f>IFERROR(-HLOOKUP($U$1,IEX!$W$2:$BH$98,T17,FALSE),0)</f>
        <v>0</v>
      </c>
      <c r="V17" s="88">
        <f t="shared" si="8"/>
        <v>0</v>
      </c>
      <c r="W17" s="94"/>
      <c r="X17" s="88"/>
      <c r="Y17" s="88"/>
      <c r="Z17" s="88"/>
      <c r="AA17" s="88"/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  <c r="BD17" s="88"/>
      <c r="BE17" s="88"/>
      <c r="BF17" s="88"/>
      <c r="BG17" s="88"/>
      <c r="BH17" s="88"/>
      <c r="BI17" s="88"/>
      <c r="BJ17" s="88"/>
      <c r="BK17" s="88"/>
    </row>
    <row r="18" spans="1:63">
      <c r="A18" s="8" t="s">
        <v>60</v>
      </c>
      <c r="B18" s="80"/>
      <c r="C18" s="23"/>
      <c r="D18" s="23"/>
      <c r="E18" s="23"/>
      <c r="F18" s="23"/>
      <c r="G18" s="23"/>
      <c r="H18" s="23"/>
      <c r="I18" s="23"/>
      <c r="J18" s="23"/>
      <c r="K18" s="25">
        <f t="shared" si="4"/>
        <v>0</v>
      </c>
      <c r="L18" s="24">
        <f t="shared" si="5"/>
        <v>0</v>
      </c>
      <c r="M18" s="81">
        <f t="shared" si="6"/>
        <v>0</v>
      </c>
      <c r="O18" s="78">
        <f t="shared" si="7"/>
        <v>0</v>
      </c>
      <c r="P18" s="78">
        <f t="shared" si="0"/>
        <v>0</v>
      </c>
      <c r="Q18" s="78">
        <f t="shared" si="1"/>
        <v>0</v>
      </c>
      <c r="R18" s="78">
        <f t="shared" si="2"/>
        <v>0</v>
      </c>
      <c r="S18" s="78">
        <f t="shared" si="3"/>
        <v>0</v>
      </c>
      <c r="T18">
        <v>17</v>
      </c>
      <c r="U18" s="87">
        <f>IFERROR(-HLOOKUP($U$1,IEX!$W$2:$BH$98,T18,FALSE),0)</f>
        <v>0</v>
      </c>
      <c r="V18" s="88">
        <f t="shared" si="8"/>
        <v>0</v>
      </c>
      <c r="W18" s="94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  <c r="BD18" s="88"/>
      <c r="BE18" s="88"/>
      <c r="BF18" s="88"/>
      <c r="BG18" s="88"/>
      <c r="BH18" s="88"/>
      <c r="BI18" s="88"/>
      <c r="BJ18" s="88"/>
      <c r="BK18" s="88"/>
    </row>
    <row r="19" spans="1:63">
      <c r="A19" s="8" t="s">
        <v>61</v>
      </c>
      <c r="B19" s="80"/>
      <c r="C19" s="23"/>
      <c r="D19" s="23"/>
      <c r="E19" s="23"/>
      <c r="F19" s="23"/>
      <c r="G19" s="23"/>
      <c r="H19" s="23"/>
      <c r="I19" s="23"/>
      <c r="J19" s="23"/>
      <c r="K19" s="25">
        <f t="shared" si="4"/>
        <v>0</v>
      </c>
      <c r="L19" s="24">
        <f t="shared" si="5"/>
        <v>0</v>
      </c>
      <c r="M19" s="81">
        <f t="shared" si="6"/>
        <v>0</v>
      </c>
      <c r="O19" s="78">
        <f t="shared" si="7"/>
        <v>0</v>
      </c>
      <c r="P19" s="78">
        <f t="shared" si="0"/>
        <v>0</v>
      </c>
      <c r="Q19" s="78">
        <f t="shared" si="1"/>
        <v>0</v>
      </c>
      <c r="R19" s="78">
        <f t="shared" si="2"/>
        <v>0</v>
      </c>
      <c r="S19" s="78">
        <f t="shared" si="3"/>
        <v>0</v>
      </c>
      <c r="T19">
        <v>18</v>
      </c>
      <c r="U19" s="87">
        <f>IFERROR(-HLOOKUP($U$1,IEX!$W$2:$BH$98,T19,FALSE),0)</f>
        <v>0</v>
      </c>
      <c r="V19" s="88">
        <f t="shared" si="8"/>
        <v>0</v>
      </c>
      <c r="W19" s="94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  <c r="BD19" s="88"/>
      <c r="BE19" s="88"/>
      <c r="BF19" s="88"/>
      <c r="BG19" s="88"/>
      <c r="BH19" s="88"/>
      <c r="BI19" s="88"/>
      <c r="BJ19" s="88"/>
      <c r="BK19" s="88"/>
    </row>
    <row r="20" spans="1:63">
      <c r="A20" s="8" t="s">
        <v>62</v>
      </c>
      <c r="B20" s="80"/>
      <c r="C20" s="23"/>
      <c r="D20" s="23"/>
      <c r="E20" s="23"/>
      <c r="F20" s="23"/>
      <c r="G20" s="23"/>
      <c r="H20" s="23"/>
      <c r="I20" s="23"/>
      <c r="J20" s="23"/>
      <c r="K20" s="25">
        <f t="shared" si="4"/>
        <v>0</v>
      </c>
      <c r="L20" s="24">
        <f t="shared" si="5"/>
        <v>0</v>
      </c>
      <c r="M20" s="81">
        <f t="shared" si="6"/>
        <v>0</v>
      </c>
      <c r="O20" s="78">
        <f t="shared" si="7"/>
        <v>0</v>
      </c>
      <c r="P20" s="78">
        <f t="shared" si="0"/>
        <v>0</v>
      </c>
      <c r="Q20" s="78">
        <f t="shared" si="1"/>
        <v>0</v>
      </c>
      <c r="R20" s="78">
        <f t="shared" si="2"/>
        <v>0</v>
      </c>
      <c r="S20" s="78">
        <f t="shared" si="3"/>
        <v>0</v>
      </c>
      <c r="T20">
        <v>19</v>
      </c>
      <c r="U20" s="87">
        <f>IFERROR(-HLOOKUP($U$1,IEX!$W$2:$BH$98,T20,FALSE),0)</f>
        <v>0</v>
      </c>
      <c r="V20" s="88">
        <f t="shared" si="8"/>
        <v>0</v>
      </c>
      <c r="W20" s="94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  <c r="BD20" s="88"/>
      <c r="BE20" s="88"/>
      <c r="BF20" s="88"/>
      <c r="BG20" s="88"/>
      <c r="BH20" s="88"/>
      <c r="BI20" s="88"/>
      <c r="BJ20" s="88"/>
      <c r="BK20" s="88"/>
    </row>
    <row r="21" spans="1:63">
      <c r="A21" s="8" t="s">
        <v>63</v>
      </c>
      <c r="B21" s="80"/>
      <c r="C21" s="23"/>
      <c r="D21" s="23"/>
      <c r="E21" s="23"/>
      <c r="F21" s="23"/>
      <c r="G21" s="23"/>
      <c r="H21" s="23"/>
      <c r="I21" s="23"/>
      <c r="J21" s="23"/>
      <c r="K21" s="25">
        <f t="shared" si="4"/>
        <v>0</v>
      </c>
      <c r="L21" s="24">
        <f t="shared" si="5"/>
        <v>0</v>
      </c>
      <c r="M21" s="81">
        <f t="shared" si="6"/>
        <v>0</v>
      </c>
      <c r="O21" s="78">
        <f t="shared" si="7"/>
        <v>0</v>
      </c>
      <c r="P21" s="78">
        <f t="shared" si="0"/>
        <v>0</v>
      </c>
      <c r="Q21" s="78">
        <f t="shared" si="1"/>
        <v>0</v>
      </c>
      <c r="R21" s="78">
        <f t="shared" si="2"/>
        <v>0</v>
      </c>
      <c r="S21" s="78">
        <f t="shared" si="3"/>
        <v>0</v>
      </c>
      <c r="T21">
        <v>20</v>
      </c>
      <c r="U21" s="87">
        <f>IFERROR(-HLOOKUP($U$1,IEX!$W$2:$BH$98,T21,FALSE),0)</f>
        <v>0</v>
      </c>
      <c r="V21" s="88">
        <f t="shared" si="8"/>
        <v>0</v>
      </c>
      <c r="W21" s="94"/>
      <c r="X21" s="88"/>
      <c r="Y21" s="88"/>
      <c r="Z21" s="88"/>
      <c r="AA21" s="88"/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  <c r="BD21" s="88"/>
      <c r="BE21" s="88"/>
      <c r="BF21" s="88"/>
      <c r="BG21" s="88"/>
      <c r="BH21" s="88"/>
      <c r="BI21" s="88"/>
      <c r="BJ21" s="88"/>
      <c r="BK21" s="88"/>
    </row>
    <row r="22" spans="1:63">
      <c r="A22" s="8" t="s">
        <v>64</v>
      </c>
      <c r="B22" s="80"/>
      <c r="C22" s="23"/>
      <c r="D22" s="23"/>
      <c r="E22" s="23"/>
      <c r="F22" s="23"/>
      <c r="G22" s="23"/>
      <c r="H22" s="23"/>
      <c r="I22" s="23"/>
      <c r="J22" s="23"/>
      <c r="K22" s="25">
        <f t="shared" si="4"/>
        <v>0</v>
      </c>
      <c r="L22" s="24">
        <f t="shared" si="5"/>
        <v>0</v>
      </c>
      <c r="M22" s="81">
        <f t="shared" si="6"/>
        <v>0</v>
      </c>
      <c r="O22" s="78">
        <f t="shared" si="7"/>
        <v>0</v>
      </c>
      <c r="P22" s="78">
        <f t="shared" si="0"/>
        <v>0</v>
      </c>
      <c r="Q22" s="78">
        <f t="shared" si="1"/>
        <v>0</v>
      </c>
      <c r="R22" s="78">
        <f t="shared" si="2"/>
        <v>0</v>
      </c>
      <c r="S22" s="78">
        <f t="shared" si="3"/>
        <v>0</v>
      </c>
      <c r="T22">
        <v>21</v>
      </c>
      <c r="U22" s="87">
        <f>IFERROR(-HLOOKUP($U$1,IEX!$W$2:$BH$98,T22,FALSE),0)</f>
        <v>0</v>
      </c>
      <c r="V22" s="88">
        <f t="shared" si="8"/>
        <v>0</v>
      </c>
      <c r="W22" s="94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  <c r="BD22" s="88"/>
      <c r="BE22" s="88"/>
      <c r="BF22" s="88"/>
      <c r="BG22" s="88"/>
      <c r="BH22" s="88"/>
      <c r="BI22" s="88"/>
      <c r="BJ22" s="88"/>
      <c r="BK22" s="88"/>
    </row>
    <row r="23" spans="1:63">
      <c r="A23" s="8" t="s">
        <v>65</v>
      </c>
      <c r="B23" s="80"/>
      <c r="C23" s="23"/>
      <c r="D23" s="23"/>
      <c r="E23" s="23"/>
      <c r="F23" s="23"/>
      <c r="G23" s="23"/>
      <c r="H23" s="23"/>
      <c r="I23" s="23"/>
      <c r="J23" s="23"/>
      <c r="K23" s="25">
        <f t="shared" si="4"/>
        <v>0</v>
      </c>
      <c r="L23" s="24">
        <f t="shared" si="5"/>
        <v>0</v>
      </c>
      <c r="M23" s="81">
        <f t="shared" si="6"/>
        <v>0</v>
      </c>
      <c r="O23" s="78">
        <f t="shared" si="7"/>
        <v>0</v>
      </c>
      <c r="P23" s="78">
        <f t="shared" si="0"/>
        <v>0</v>
      </c>
      <c r="Q23" s="78">
        <f t="shared" si="1"/>
        <v>0</v>
      </c>
      <c r="R23" s="78">
        <f t="shared" si="2"/>
        <v>0</v>
      </c>
      <c r="S23" s="78">
        <f t="shared" si="3"/>
        <v>0</v>
      </c>
      <c r="T23">
        <v>22</v>
      </c>
      <c r="U23" s="87">
        <f>IFERROR(-HLOOKUP($U$1,IEX!$W$2:$BH$98,T23,FALSE),0)</f>
        <v>0</v>
      </c>
      <c r="V23" s="88">
        <f t="shared" si="8"/>
        <v>0</v>
      </c>
      <c r="W23" s="94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  <c r="BD23" s="88"/>
      <c r="BE23" s="88"/>
      <c r="BF23" s="88"/>
      <c r="BG23" s="88"/>
      <c r="BH23" s="88"/>
      <c r="BI23" s="88"/>
      <c r="BJ23" s="88"/>
      <c r="BK23" s="88"/>
    </row>
    <row r="24" spans="1:63">
      <c r="A24" s="8" t="s">
        <v>66</v>
      </c>
      <c r="B24" s="80"/>
      <c r="C24" s="23"/>
      <c r="D24" s="23"/>
      <c r="E24" s="23"/>
      <c r="F24" s="23"/>
      <c r="G24" s="23"/>
      <c r="H24" s="23"/>
      <c r="I24" s="23"/>
      <c r="J24" s="23"/>
      <c r="K24" s="25">
        <f t="shared" si="4"/>
        <v>0</v>
      </c>
      <c r="L24" s="24">
        <f t="shared" si="5"/>
        <v>0</v>
      </c>
      <c r="M24" s="81">
        <f t="shared" si="6"/>
        <v>0</v>
      </c>
      <c r="O24" s="78">
        <f t="shared" si="7"/>
        <v>0</v>
      </c>
      <c r="P24" s="78">
        <f t="shared" si="0"/>
        <v>0</v>
      </c>
      <c r="Q24" s="78">
        <f t="shared" si="1"/>
        <v>0</v>
      </c>
      <c r="R24" s="78">
        <f t="shared" si="2"/>
        <v>0</v>
      </c>
      <c r="S24" s="78">
        <f t="shared" si="3"/>
        <v>0</v>
      </c>
      <c r="T24">
        <v>23</v>
      </c>
      <c r="U24" s="87">
        <f>IFERROR(-HLOOKUP($U$1,IEX!$W$2:$BH$98,T24,FALSE),0)</f>
        <v>0</v>
      </c>
      <c r="V24" s="88">
        <f t="shared" si="8"/>
        <v>0</v>
      </c>
      <c r="W24" s="94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  <c r="BD24" s="88"/>
      <c r="BE24" s="88"/>
      <c r="BF24" s="88"/>
      <c r="BG24" s="88"/>
      <c r="BH24" s="88"/>
      <c r="BI24" s="88"/>
      <c r="BJ24" s="88"/>
      <c r="BK24" s="88"/>
    </row>
    <row r="25" spans="1:63">
      <c r="A25" s="8" t="s">
        <v>67</v>
      </c>
      <c r="B25" s="80"/>
      <c r="C25" s="23"/>
      <c r="D25" s="23"/>
      <c r="E25" s="23"/>
      <c r="F25" s="23"/>
      <c r="G25" s="23"/>
      <c r="H25" s="23"/>
      <c r="I25" s="23"/>
      <c r="J25" s="23"/>
      <c r="K25" s="25">
        <f t="shared" si="4"/>
        <v>0</v>
      </c>
      <c r="L25" s="24">
        <f t="shared" si="5"/>
        <v>0</v>
      </c>
      <c r="M25" s="81">
        <f t="shared" si="6"/>
        <v>0</v>
      </c>
      <c r="O25" s="78">
        <f t="shared" si="7"/>
        <v>0</v>
      </c>
      <c r="P25" s="78">
        <f t="shared" si="0"/>
        <v>0</v>
      </c>
      <c r="Q25" s="78">
        <f t="shared" si="1"/>
        <v>0</v>
      </c>
      <c r="R25" s="78">
        <f t="shared" si="2"/>
        <v>0</v>
      </c>
      <c r="S25" s="78">
        <f t="shared" si="3"/>
        <v>0</v>
      </c>
      <c r="T25">
        <v>24</v>
      </c>
      <c r="U25" s="87">
        <f>IFERROR(-HLOOKUP($U$1,IEX!$W$2:$BH$98,T25,FALSE),0)</f>
        <v>0</v>
      </c>
      <c r="V25" s="88">
        <f t="shared" si="8"/>
        <v>0</v>
      </c>
      <c r="W25" s="94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  <c r="BD25" s="88"/>
      <c r="BE25" s="88"/>
      <c r="BF25" s="88"/>
      <c r="BG25" s="88"/>
      <c r="BH25" s="88"/>
      <c r="BI25" s="88"/>
      <c r="BJ25" s="88"/>
      <c r="BK25" s="88"/>
    </row>
    <row r="26" spans="1:63">
      <c r="A26" s="8" t="s">
        <v>68</v>
      </c>
      <c r="B26" s="80"/>
      <c r="C26" s="23"/>
      <c r="D26" s="23"/>
      <c r="E26" s="23"/>
      <c r="F26" s="23"/>
      <c r="G26" s="23"/>
      <c r="H26" s="23"/>
      <c r="I26" s="23"/>
      <c r="J26" s="23"/>
      <c r="K26" s="25">
        <f t="shared" si="4"/>
        <v>0</v>
      </c>
      <c r="L26" s="24">
        <f t="shared" si="5"/>
        <v>0</v>
      </c>
      <c r="M26" s="81">
        <f t="shared" si="6"/>
        <v>0</v>
      </c>
      <c r="O26" s="78">
        <f t="shared" si="7"/>
        <v>0</v>
      </c>
      <c r="P26" s="78">
        <f t="shared" si="0"/>
        <v>0</v>
      </c>
      <c r="Q26" s="78">
        <f t="shared" si="1"/>
        <v>0</v>
      </c>
      <c r="R26" s="78">
        <f t="shared" si="2"/>
        <v>0</v>
      </c>
      <c r="S26" s="78">
        <f t="shared" si="3"/>
        <v>0</v>
      </c>
      <c r="T26">
        <v>25</v>
      </c>
      <c r="U26" s="87">
        <f>IFERROR(-HLOOKUP($U$1,IEX!$W$2:$BH$98,T26,FALSE),0)</f>
        <v>0</v>
      </c>
      <c r="V26" s="88">
        <f t="shared" si="8"/>
        <v>0</v>
      </c>
      <c r="W26" s="94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  <c r="BD26" s="88"/>
      <c r="BE26" s="88"/>
      <c r="BF26" s="88"/>
      <c r="BG26" s="88"/>
      <c r="BH26" s="88"/>
      <c r="BI26" s="88"/>
      <c r="BJ26" s="88"/>
      <c r="BK26" s="88"/>
    </row>
    <row r="27" spans="1:63">
      <c r="A27" s="8" t="s">
        <v>69</v>
      </c>
      <c r="B27" s="80"/>
      <c r="C27" s="23"/>
      <c r="D27" s="23"/>
      <c r="E27" s="23"/>
      <c r="F27" s="23"/>
      <c r="G27" s="23"/>
      <c r="H27" s="23"/>
      <c r="I27" s="23"/>
      <c r="J27" s="23"/>
      <c r="K27" s="25">
        <f t="shared" si="4"/>
        <v>0</v>
      </c>
      <c r="L27" s="24">
        <f t="shared" si="5"/>
        <v>0</v>
      </c>
      <c r="M27" s="81">
        <f t="shared" si="6"/>
        <v>0</v>
      </c>
      <c r="O27" s="78">
        <f t="shared" si="7"/>
        <v>0</v>
      </c>
      <c r="P27" s="78">
        <f t="shared" si="0"/>
        <v>0</v>
      </c>
      <c r="Q27" s="78">
        <f t="shared" si="1"/>
        <v>0</v>
      </c>
      <c r="R27" s="78">
        <f t="shared" si="2"/>
        <v>0</v>
      </c>
      <c r="S27" s="78">
        <f t="shared" si="3"/>
        <v>0</v>
      </c>
      <c r="T27">
        <v>26</v>
      </c>
      <c r="U27" s="87">
        <f>IFERROR(-HLOOKUP($U$1,IEX!$W$2:$BH$98,T27,FALSE),0)</f>
        <v>0</v>
      </c>
      <c r="V27" s="88">
        <f t="shared" si="8"/>
        <v>0</v>
      </c>
      <c r="W27" s="94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  <c r="BD27" s="88"/>
      <c r="BE27" s="88"/>
      <c r="BF27" s="88"/>
      <c r="BG27" s="88"/>
      <c r="BH27" s="88"/>
      <c r="BI27" s="88"/>
      <c r="BJ27" s="88"/>
      <c r="BK27" s="88"/>
    </row>
    <row r="28" spans="1:63">
      <c r="A28" s="8" t="s">
        <v>70</v>
      </c>
      <c r="B28" s="80"/>
      <c r="C28" s="23"/>
      <c r="D28" s="23"/>
      <c r="E28" s="23"/>
      <c r="F28" s="23"/>
      <c r="G28" s="23"/>
      <c r="H28" s="23"/>
      <c r="I28" s="23"/>
      <c r="J28" s="23"/>
      <c r="K28" s="25">
        <f t="shared" si="4"/>
        <v>0</v>
      </c>
      <c r="L28" s="24">
        <f t="shared" si="5"/>
        <v>0</v>
      </c>
      <c r="M28" s="81">
        <f t="shared" si="6"/>
        <v>0</v>
      </c>
      <c r="O28" s="78">
        <f t="shared" si="7"/>
        <v>0</v>
      </c>
      <c r="P28" s="78">
        <f t="shared" si="0"/>
        <v>0</v>
      </c>
      <c r="Q28" s="78">
        <f t="shared" si="1"/>
        <v>0</v>
      </c>
      <c r="R28" s="78">
        <f t="shared" si="2"/>
        <v>0</v>
      </c>
      <c r="S28" s="78">
        <f t="shared" si="3"/>
        <v>0</v>
      </c>
      <c r="T28">
        <v>27</v>
      </c>
      <c r="U28" s="87">
        <f>IFERROR(-HLOOKUP($U$1,IEX!$W$2:$BH$98,T28,FALSE),0)</f>
        <v>0</v>
      </c>
      <c r="V28" s="88">
        <f t="shared" si="8"/>
        <v>0</v>
      </c>
      <c r="W28" s="94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  <c r="BD28" s="88"/>
      <c r="BE28" s="88"/>
      <c r="BF28" s="88"/>
      <c r="BG28" s="88"/>
      <c r="BH28" s="88"/>
      <c r="BI28" s="88"/>
      <c r="BJ28" s="88"/>
      <c r="BK28" s="88"/>
    </row>
    <row r="29" spans="1:63">
      <c r="A29" s="8" t="s">
        <v>71</v>
      </c>
      <c r="B29" s="80"/>
      <c r="C29" s="23"/>
      <c r="D29" s="23"/>
      <c r="E29" s="23"/>
      <c r="F29" s="23"/>
      <c r="G29" s="23"/>
      <c r="H29" s="23"/>
      <c r="I29" s="23"/>
      <c r="J29" s="23"/>
      <c r="K29" s="25">
        <f t="shared" si="4"/>
        <v>0</v>
      </c>
      <c r="L29" s="24">
        <f t="shared" si="5"/>
        <v>0</v>
      </c>
      <c r="M29" s="81">
        <f t="shared" si="6"/>
        <v>0</v>
      </c>
      <c r="O29" s="78">
        <f t="shared" si="7"/>
        <v>0</v>
      </c>
      <c r="P29" s="78">
        <f t="shared" si="0"/>
        <v>0</v>
      </c>
      <c r="Q29" s="78">
        <f t="shared" si="1"/>
        <v>0</v>
      </c>
      <c r="R29" s="78">
        <f t="shared" si="2"/>
        <v>0</v>
      </c>
      <c r="S29" s="78">
        <f t="shared" si="3"/>
        <v>0</v>
      </c>
      <c r="T29">
        <v>28</v>
      </c>
      <c r="U29" s="87">
        <f>IFERROR(-HLOOKUP($U$1,IEX!$W$2:$BH$98,T29,FALSE),0)</f>
        <v>0</v>
      </c>
      <c r="V29" s="88">
        <f t="shared" si="8"/>
        <v>0</v>
      </c>
      <c r="W29" s="94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  <c r="BD29" s="88"/>
      <c r="BE29" s="88"/>
      <c r="BF29" s="88"/>
      <c r="BG29" s="88"/>
      <c r="BH29" s="88"/>
      <c r="BI29" s="88"/>
      <c r="BJ29" s="88"/>
      <c r="BK29" s="88"/>
    </row>
    <row r="30" spans="1:63">
      <c r="A30" s="8" t="s">
        <v>72</v>
      </c>
      <c r="B30" s="80"/>
      <c r="C30" s="23"/>
      <c r="D30" s="23"/>
      <c r="E30" s="23"/>
      <c r="F30" s="23"/>
      <c r="G30" s="23"/>
      <c r="H30" s="23"/>
      <c r="I30" s="23"/>
      <c r="J30" s="23"/>
      <c r="K30" s="25">
        <f t="shared" si="4"/>
        <v>0</v>
      </c>
      <c r="L30" s="24">
        <f t="shared" si="5"/>
        <v>0</v>
      </c>
      <c r="M30" s="81">
        <f t="shared" si="6"/>
        <v>0</v>
      </c>
      <c r="O30" s="78">
        <f t="shared" si="7"/>
        <v>0</v>
      </c>
      <c r="P30" s="78">
        <f t="shared" si="0"/>
        <v>0</v>
      </c>
      <c r="Q30" s="78">
        <f t="shared" si="1"/>
        <v>0</v>
      </c>
      <c r="R30" s="78">
        <f t="shared" si="2"/>
        <v>0</v>
      </c>
      <c r="S30" s="78">
        <f t="shared" si="3"/>
        <v>0</v>
      </c>
      <c r="T30">
        <v>29</v>
      </c>
      <c r="U30" s="87">
        <f>IFERROR(-HLOOKUP($U$1,IEX!$W$2:$BH$98,T30,FALSE),0)</f>
        <v>0</v>
      </c>
      <c r="V30" s="88">
        <f t="shared" si="8"/>
        <v>0</v>
      </c>
      <c r="W30" s="94"/>
      <c r="X30" s="88"/>
      <c r="Y30" s="88"/>
      <c r="Z30" s="88"/>
      <c r="AA30" s="88"/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  <c r="BD30" s="88"/>
      <c r="BE30" s="88"/>
      <c r="BF30" s="88"/>
      <c r="BG30" s="88"/>
      <c r="BH30" s="88"/>
      <c r="BI30" s="88"/>
      <c r="BJ30" s="88"/>
      <c r="BK30" s="88"/>
    </row>
    <row r="31" spans="1:63">
      <c r="A31" s="8" t="s">
        <v>73</v>
      </c>
      <c r="B31" s="80"/>
      <c r="C31" s="23"/>
      <c r="D31" s="23"/>
      <c r="E31" s="23"/>
      <c r="F31" s="23"/>
      <c r="G31" s="23"/>
      <c r="H31" s="23"/>
      <c r="I31" s="23"/>
      <c r="J31" s="23"/>
      <c r="K31" s="25">
        <f t="shared" si="4"/>
        <v>0</v>
      </c>
      <c r="L31" s="24">
        <f t="shared" si="5"/>
        <v>0</v>
      </c>
      <c r="M31" s="81">
        <f t="shared" si="6"/>
        <v>0</v>
      </c>
      <c r="O31" s="78">
        <f t="shared" si="7"/>
        <v>0</v>
      </c>
      <c r="P31" s="78">
        <f t="shared" si="0"/>
        <v>0</v>
      </c>
      <c r="Q31" s="78">
        <f t="shared" si="1"/>
        <v>0</v>
      </c>
      <c r="R31" s="78">
        <f t="shared" si="2"/>
        <v>0</v>
      </c>
      <c r="S31" s="78">
        <f t="shared" si="3"/>
        <v>0</v>
      </c>
      <c r="T31">
        <v>30</v>
      </c>
      <c r="U31" s="87">
        <f>IFERROR(-HLOOKUP($U$1,IEX!$W$2:$BH$98,T31,FALSE),0)</f>
        <v>0</v>
      </c>
      <c r="V31" s="88">
        <f t="shared" si="8"/>
        <v>0</v>
      </c>
      <c r="W31" s="94"/>
      <c r="X31" s="88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  <c r="BD31" s="88"/>
      <c r="BE31" s="88"/>
      <c r="BF31" s="88"/>
      <c r="BG31" s="88"/>
      <c r="BH31" s="88"/>
      <c r="BI31" s="88"/>
      <c r="BJ31" s="88"/>
      <c r="BK31" s="88"/>
    </row>
    <row r="32" spans="1:63">
      <c r="A32" s="8" t="s">
        <v>74</v>
      </c>
      <c r="B32" s="80"/>
      <c r="C32" s="23"/>
      <c r="D32" s="23"/>
      <c r="E32" s="23"/>
      <c r="F32" s="23"/>
      <c r="G32" s="23"/>
      <c r="H32" s="23"/>
      <c r="I32" s="23"/>
      <c r="J32" s="23"/>
      <c r="K32" s="25">
        <f t="shared" si="4"/>
        <v>0</v>
      </c>
      <c r="L32" s="24">
        <f t="shared" si="5"/>
        <v>0</v>
      </c>
      <c r="M32" s="81">
        <f t="shared" si="6"/>
        <v>0</v>
      </c>
      <c r="O32" s="78">
        <f t="shared" si="7"/>
        <v>0</v>
      </c>
      <c r="P32" s="78">
        <f t="shared" si="0"/>
        <v>0</v>
      </c>
      <c r="Q32" s="78">
        <f t="shared" si="1"/>
        <v>0</v>
      </c>
      <c r="R32" s="78">
        <f t="shared" si="2"/>
        <v>0</v>
      </c>
      <c r="S32" s="78">
        <f t="shared" si="3"/>
        <v>0</v>
      </c>
      <c r="T32">
        <v>31</v>
      </c>
      <c r="U32" s="87">
        <f>IFERROR(-HLOOKUP($U$1,IEX!$W$2:$BH$98,T32,FALSE),0)</f>
        <v>0</v>
      </c>
      <c r="V32" s="88">
        <f t="shared" si="8"/>
        <v>0</v>
      </c>
      <c r="W32" s="94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</row>
    <row r="33" spans="1:63">
      <c r="A33" s="8" t="s">
        <v>75</v>
      </c>
      <c r="B33" s="80"/>
      <c r="C33" s="23"/>
      <c r="D33" s="23"/>
      <c r="E33" s="23"/>
      <c r="F33" s="23"/>
      <c r="G33" s="23"/>
      <c r="H33" s="23"/>
      <c r="I33" s="23"/>
      <c r="J33" s="23"/>
      <c r="K33" s="25">
        <f t="shared" si="4"/>
        <v>0</v>
      </c>
      <c r="L33" s="24">
        <f t="shared" si="5"/>
        <v>0</v>
      </c>
      <c r="M33" s="81">
        <f t="shared" si="6"/>
        <v>0</v>
      </c>
      <c r="O33" s="78">
        <f t="shared" si="7"/>
        <v>0</v>
      </c>
      <c r="P33" s="78">
        <f t="shared" si="0"/>
        <v>0</v>
      </c>
      <c r="Q33" s="78">
        <f t="shared" si="1"/>
        <v>0</v>
      </c>
      <c r="R33" s="78">
        <f t="shared" si="2"/>
        <v>0</v>
      </c>
      <c r="S33" s="78">
        <f t="shared" si="3"/>
        <v>0</v>
      </c>
      <c r="T33">
        <v>32</v>
      </c>
      <c r="U33" s="87">
        <f>IFERROR(-HLOOKUP($U$1,IEX!$W$2:$BH$98,T33,FALSE),0)</f>
        <v>0</v>
      </c>
      <c r="V33" s="88">
        <f t="shared" si="8"/>
        <v>0</v>
      </c>
      <c r="W33" s="94"/>
      <c r="X33" s="88"/>
      <c r="Y33" s="88"/>
      <c r="Z33" s="88"/>
      <c r="AA33" s="88"/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  <c r="BD33" s="88"/>
      <c r="BE33" s="88"/>
      <c r="BF33" s="88"/>
      <c r="BG33" s="88"/>
      <c r="BH33" s="88"/>
      <c r="BI33" s="88"/>
      <c r="BJ33" s="88"/>
      <c r="BK33" s="88"/>
    </row>
    <row r="34" spans="1:63">
      <c r="A34" s="8" t="s">
        <v>76</v>
      </c>
      <c r="B34" s="80"/>
      <c r="C34" s="23"/>
      <c r="D34" s="23"/>
      <c r="E34" s="23"/>
      <c r="F34" s="23"/>
      <c r="G34" s="23"/>
      <c r="H34" s="23"/>
      <c r="I34" s="23"/>
      <c r="J34" s="23"/>
      <c r="K34" s="25">
        <f t="shared" si="4"/>
        <v>0</v>
      </c>
      <c r="L34" s="24">
        <f t="shared" si="5"/>
        <v>0</v>
      </c>
      <c r="M34" s="81">
        <f t="shared" si="6"/>
        <v>0</v>
      </c>
      <c r="O34" s="78">
        <f t="shared" si="7"/>
        <v>0</v>
      </c>
      <c r="P34" s="78">
        <f t="shared" si="0"/>
        <v>0</v>
      </c>
      <c r="Q34" s="78">
        <f t="shared" si="1"/>
        <v>0</v>
      </c>
      <c r="R34" s="78">
        <f t="shared" si="2"/>
        <v>0</v>
      </c>
      <c r="S34" s="78">
        <f t="shared" si="3"/>
        <v>0</v>
      </c>
      <c r="T34">
        <v>33</v>
      </c>
      <c r="U34" s="87">
        <f>IFERROR(-HLOOKUP($U$1,IEX!$W$2:$BH$98,T34,FALSE),0)</f>
        <v>0</v>
      </c>
      <c r="V34" s="88">
        <f t="shared" si="8"/>
        <v>0</v>
      </c>
      <c r="W34" s="94"/>
      <c r="X34" s="88"/>
      <c r="Y34" s="88"/>
      <c r="Z34" s="88"/>
      <c r="AA34" s="88"/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  <c r="BD34" s="88"/>
      <c r="BE34" s="88"/>
      <c r="BF34" s="88"/>
      <c r="BG34" s="88"/>
      <c r="BH34" s="88"/>
      <c r="BI34" s="88"/>
      <c r="BJ34" s="88"/>
      <c r="BK34" s="88"/>
    </row>
    <row r="35" spans="1:63">
      <c r="A35" s="8" t="s">
        <v>77</v>
      </c>
      <c r="B35" s="80"/>
      <c r="C35" s="23"/>
      <c r="D35" s="23"/>
      <c r="E35" s="23"/>
      <c r="F35" s="23"/>
      <c r="G35" s="23"/>
      <c r="H35" s="23"/>
      <c r="I35" s="23"/>
      <c r="J35" s="23"/>
      <c r="K35" s="25">
        <f t="shared" si="4"/>
        <v>0</v>
      </c>
      <c r="L35" s="24">
        <f t="shared" si="5"/>
        <v>0</v>
      </c>
      <c r="M35" s="81">
        <f t="shared" si="6"/>
        <v>0</v>
      </c>
      <c r="O35" s="78">
        <f t="shared" si="7"/>
        <v>0</v>
      </c>
      <c r="P35" s="78">
        <f t="shared" ref="P35:P66" si="9">SUMPRODUCT($X35:$AQ35,$X$103:$AQ$103)+D35</f>
        <v>0</v>
      </c>
      <c r="Q35" s="78">
        <f t="shared" ref="Q35:Q66" si="10">SUMPRODUCT($X35:$AQ35,$X$104:$AQ$104)+F35</f>
        <v>0</v>
      </c>
      <c r="R35" s="78">
        <f t="shared" ref="R35:R66" si="11">SUMPRODUCT($X35:$AQ35,$X$105:$AQ$105)+H35</f>
        <v>0</v>
      </c>
      <c r="S35" s="78">
        <f t="shared" ref="S35:S66" si="12">SUMPRODUCT($X35:$AQ35,$X$106:$AQ$106)+J35</f>
        <v>0</v>
      </c>
      <c r="T35">
        <v>34</v>
      </c>
      <c r="U35" s="87">
        <f>IFERROR(-HLOOKUP($U$1,IEX!$W$2:$BH$98,T35,FALSE),0)</f>
        <v>0</v>
      </c>
      <c r="V35" s="88">
        <f t="shared" si="8"/>
        <v>0</v>
      </c>
      <c r="W35" s="94"/>
      <c r="X35" s="88"/>
      <c r="Y35" s="88"/>
      <c r="Z35" s="88"/>
      <c r="AA35" s="88"/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  <c r="BD35" s="88"/>
      <c r="BE35" s="88"/>
      <c r="BF35" s="88"/>
      <c r="BG35" s="88"/>
      <c r="BH35" s="88"/>
      <c r="BI35" s="88"/>
      <c r="BJ35" s="88"/>
      <c r="BK35" s="88"/>
    </row>
    <row r="36" spans="1:63">
      <c r="A36" s="8" t="s">
        <v>78</v>
      </c>
      <c r="B36" s="80"/>
      <c r="C36" s="23"/>
      <c r="D36" s="23"/>
      <c r="E36" s="23"/>
      <c r="F36" s="23"/>
      <c r="G36" s="23"/>
      <c r="H36" s="23"/>
      <c r="I36" s="23"/>
      <c r="J36" s="23"/>
      <c r="K36" s="25">
        <f t="shared" si="4"/>
        <v>0</v>
      </c>
      <c r="L36" s="24">
        <f t="shared" si="5"/>
        <v>0</v>
      </c>
      <c r="M36" s="81">
        <f t="shared" si="6"/>
        <v>0</v>
      </c>
      <c r="O36" s="78">
        <f t="shared" si="7"/>
        <v>0</v>
      </c>
      <c r="P36" s="78">
        <f t="shared" si="9"/>
        <v>0</v>
      </c>
      <c r="Q36" s="78">
        <f t="shared" si="10"/>
        <v>0</v>
      </c>
      <c r="R36" s="78">
        <f t="shared" si="11"/>
        <v>0</v>
      </c>
      <c r="S36" s="78">
        <f t="shared" si="12"/>
        <v>0</v>
      </c>
      <c r="T36">
        <v>35</v>
      </c>
      <c r="U36" s="87">
        <f>IFERROR(-HLOOKUP($U$1,IEX!$W$2:$BH$98,T36,FALSE),0)</f>
        <v>0</v>
      </c>
      <c r="V36" s="88">
        <f t="shared" si="8"/>
        <v>0</v>
      </c>
      <c r="W36" s="94"/>
      <c r="X36" s="88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  <c r="BD36" s="88"/>
      <c r="BE36" s="88"/>
      <c r="BF36" s="88"/>
      <c r="BG36" s="88"/>
      <c r="BH36" s="88"/>
      <c r="BI36" s="88"/>
      <c r="BJ36" s="88"/>
      <c r="BK36" s="88"/>
    </row>
    <row r="37" spans="1:63">
      <c r="A37" s="8" t="s">
        <v>79</v>
      </c>
      <c r="B37" s="80"/>
      <c r="C37" s="23"/>
      <c r="D37" s="23"/>
      <c r="E37" s="23"/>
      <c r="F37" s="23"/>
      <c r="G37" s="23"/>
      <c r="H37" s="23"/>
      <c r="I37" s="23"/>
      <c r="J37" s="23"/>
      <c r="K37" s="25">
        <f t="shared" si="4"/>
        <v>0</v>
      </c>
      <c r="L37" s="24">
        <f t="shared" si="5"/>
        <v>0</v>
      </c>
      <c r="M37" s="81">
        <f t="shared" si="6"/>
        <v>0</v>
      </c>
      <c r="O37" s="78">
        <f t="shared" si="7"/>
        <v>0</v>
      </c>
      <c r="P37" s="78">
        <f t="shared" si="9"/>
        <v>0</v>
      </c>
      <c r="Q37" s="78">
        <f t="shared" si="10"/>
        <v>0</v>
      </c>
      <c r="R37" s="78">
        <f t="shared" si="11"/>
        <v>0</v>
      </c>
      <c r="S37" s="78">
        <f t="shared" si="12"/>
        <v>0</v>
      </c>
      <c r="T37">
        <v>36</v>
      </c>
      <c r="U37" s="87">
        <f>IFERROR(-HLOOKUP($U$1,IEX!$W$2:$BH$98,T37,FALSE),0)</f>
        <v>0</v>
      </c>
      <c r="V37" s="88">
        <f t="shared" si="8"/>
        <v>0</v>
      </c>
      <c r="W37" s="94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  <c r="BD37" s="88"/>
      <c r="BE37" s="88"/>
      <c r="BF37" s="88"/>
      <c r="BG37" s="88"/>
      <c r="BH37" s="88"/>
      <c r="BI37" s="88"/>
      <c r="BJ37" s="88"/>
      <c r="BK37" s="88"/>
    </row>
    <row r="38" spans="1:63">
      <c r="A38" s="8" t="s">
        <v>80</v>
      </c>
      <c r="B38" s="80"/>
      <c r="C38" s="23"/>
      <c r="D38" s="23"/>
      <c r="E38" s="23"/>
      <c r="F38" s="23"/>
      <c r="G38" s="23"/>
      <c r="H38" s="23"/>
      <c r="I38" s="23"/>
      <c r="J38" s="23"/>
      <c r="K38" s="25">
        <f t="shared" si="4"/>
        <v>0</v>
      </c>
      <c r="L38" s="24">
        <f t="shared" si="5"/>
        <v>0</v>
      </c>
      <c r="M38" s="81">
        <f t="shared" si="6"/>
        <v>0</v>
      </c>
      <c r="O38" s="78">
        <f t="shared" si="7"/>
        <v>0</v>
      </c>
      <c r="P38" s="78">
        <f t="shared" si="9"/>
        <v>0</v>
      </c>
      <c r="Q38" s="78">
        <f t="shared" si="10"/>
        <v>0</v>
      </c>
      <c r="R38" s="78">
        <f t="shared" si="11"/>
        <v>0</v>
      </c>
      <c r="S38" s="78">
        <f t="shared" si="12"/>
        <v>0</v>
      </c>
      <c r="T38">
        <v>37</v>
      </c>
      <c r="U38" s="87">
        <f>IFERROR(-HLOOKUP($U$1,IEX!$W$2:$BH$98,T38,FALSE),0)</f>
        <v>0</v>
      </c>
      <c r="V38" s="88">
        <f t="shared" si="8"/>
        <v>0</v>
      </c>
      <c r="W38" s="94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  <c r="BD38" s="88"/>
      <c r="BE38" s="88"/>
      <c r="BF38" s="88"/>
      <c r="BG38" s="88"/>
      <c r="BH38" s="88"/>
      <c r="BI38" s="88"/>
      <c r="BJ38" s="88"/>
      <c r="BK38" s="88"/>
    </row>
    <row r="39" spans="1:63">
      <c r="A39" s="8" t="s">
        <v>81</v>
      </c>
      <c r="B39" s="80"/>
      <c r="C39" s="23"/>
      <c r="D39" s="23"/>
      <c r="E39" s="23"/>
      <c r="F39" s="23"/>
      <c r="G39" s="23"/>
      <c r="H39" s="23"/>
      <c r="I39" s="23"/>
      <c r="J39" s="23"/>
      <c r="K39" s="25">
        <f t="shared" si="4"/>
        <v>0</v>
      </c>
      <c r="L39" s="24">
        <f t="shared" si="5"/>
        <v>0</v>
      </c>
      <c r="M39" s="81">
        <f t="shared" si="6"/>
        <v>0</v>
      </c>
      <c r="O39" s="78">
        <f t="shared" si="7"/>
        <v>0</v>
      </c>
      <c r="P39" s="78">
        <f t="shared" si="9"/>
        <v>0</v>
      </c>
      <c r="Q39" s="78">
        <f t="shared" si="10"/>
        <v>0</v>
      </c>
      <c r="R39" s="78">
        <f t="shared" si="11"/>
        <v>0</v>
      </c>
      <c r="S39" s="78">
        <f t="shared" si="12"/>
        <v>0</v>
      </c>
      <c r="T39">
        <v>38</v>
      </c>
      <c r="U39" s="87">
        <f>IFERROR(-HLOOKUP($U$1,IEX!$W$2:$BH$98,T39,FALSE),0)</f>
        <v>0</v>
      </c>
      <c r="V39" s="88">
        <f t="shared" si="8"/>
        <v>0</v>
      </c>
      <c r="W39" s="94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  <c r="BD39" s="88"/>
      <c r="BE39" s="88"/>
      <c r="BF39" s="88"/>
      <c r="BG39" s="88"/>
      <c r="BH39" s="88"/>
      <c r="BI39" s="88"/>
      <c r="BJ39" s="88"/>
      <c r="BK39" s="88"/>
    </row>
    <row r="40" spans="1:63">
      <c r="A40" s="8" t="s">
        <v>82</v>
      </c>
      <c r="B40" s="80"/>
      <c r="C40" s="23"/>
      <c r="D40" s="23"/>
      <c r="E40" s="23"/>
      <c r="F40" s="23"/>
      <c r="G40" s="23"/>
      <c r="H40" s="23"/>
      <c r="I40" s="23"/>
      <c r="J40" s="23"/>
      <c r="K40" s="25">
        <f t="shared" si="4"/>
        <v>0</v>
      </c>
      <c r="L40" s="24">
        <f t="shared" si="5"/>
        <v>0</v>
      </c>
      <c r="M40" s="81">
        <f t="shared" si="6"/>
        <v>0</v>
      </c>
      <c r="O40" s="78">
        <f t="shared" si="7"/>
        <v>0</v>
      </c>
      <c r="P40" s="78">
        <f t="shared" si="9"/>
        <v>0</v>
      </c>
      <c r="Q40" s="78">
        <f t="shared" si="10"/>
        <v>0</v>
      </c>
      <c r="R40" s="78">
        <f t="shared" si="11"/>
        <v>0</v>
      </c>
      <c r="S40" s="78">
        <f t="shared" si="12"/>
        <v>0</v>
      </c>
      <c r="T40">
        <v>39</v>
      </c>
      <c r="U40" s="87">
        <f>IFERROR(-HLOOKUP($U$1,IEX!$W$2:$BH$98,T40,FALSE),0)</f>
        <v>0</v>
      </c>
      <c r="V40" s="88">
        <f t="shared" si="8"/>
        <v>0</v>
      </c>
      <c r="W40" s="94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  <c r="BD40" s="88"/>
      <c r="BE40" s="88"/>
      <c r="BF40" s="88"/>
      <c r="BG40" s="88"/>
      <c r="BH40" s="88"/>
      <c r="BI40" s="88"/>
      <c r="BJ40" s="88"/>
      <c r="BK40" s="88"/>
    </row>
    <row r="41" spans="1:63">
      <c r="A41" s="8" t="s">
        <v>83</v>
      </c>
      <c r="B41" s="80"/>
      <c r="C41" s="23"/>
      <c r="D41" s="23"/>
      <c r="E41" s="23"/>
      <c r="F41" s="23"/>
      <c r="G41" s="23"/>
      <c r="H41" s="23"/>
      <c r="I41" s="23"/>
      <c r="J41" s="23"/>
      <c r="K41" s="25">
        <f t="shared" si="4"/>
        <v>0</v>
      </c>
      <c r="L41" s="24">
        <f t="shared" si="5"/>
        <v>0</v>
      </c>
      <c r="M41" s="81">
        <f t="shared" si="6"/>
        <v>0</v>
      </c>
      <c r="O41" s="78">
        <f t="shared" si="7"/>
        <v>0</v>
      </c>
      <c r="P41" s="78">
        <f t="shared" si="9"/>
        <v>0</v>
      </c>
      <c r="Q41" s="78">
        <f t="shared" si="10"/>
        <v>0</v>
      </c>
      <c r="R41" s="78">
        <f t="shared" si="11"/>
        <v>0</v>
      </c>
      <c r="S41" s="78">
        <f t="shared" si="12"/>
        <v>0</v>
      </c>
      <c r="T41">
        <v>40</v>
      </c>
      <c r="U41" s="87">
        <f>IFERROR(-HLOOKUP($U$1,IEX!$W$2:$BH$98,T41,FALSE),0)</f>
        <v>0</v>
      </c>
      <c r="V41" s="88">
        <f t="shared" si="8"/>
        <v>0</v>
      </c>
      <c r="W41" s="94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  <c r="BD41" s="88"/>
      <c r="BE41" s="88"/>
      <c r="BF41" s="88"/>
      <c r="BG41" s="88"/>
      <c r="BH41" s="88"/>
      <c r="BI41" s="88"/>
      <c r="BJ41" s="88"/>
      <c r="BK41" s="88"/>
    </row>
    <row r="42" spans="1:63">
      <c r="A42" s="8" t="s">
        <v>84</v>
      </c>
      <c r="B42" s="80"/>
      <c r="C42" s="23"/>
      <c r="D42" s="23"/>
      <c r="E42" s="23"/>
      <c r="F42" s="23"/>
      <c r="G42" s="23"/>
      <c r="H42" s="23"/>
      <c r="I42" s="23"/>
      <c r="J42" s="23"/>
      <c r="K42" s="25">
        <f t="shared" si="4"/>
        <v>0</v>
      </c>
      <c r="L42" s="24">
        <f t="shared" si="5"/>
        <v>0</v>
      </c>
      <c r="M42" s="81">
        <f t="shared" si="6"/>
        <v>0</v>
      </c>
      <c r="O42" s="78">
        <f t="shared" si="7"/>
        <v>0</v>
      </c>
      <c r="P42" s="78">
        <f t="shared" si="9"/>
        <v>0</v>
      </c>
      <c r="Q42" s="78">
        <f t="shared" si="10"/>
        <v>0</v>
      </c>
      <c r="R42" s="78">
        <f t="shared" si="11"/>
        <v>0</v>
      </c>
      <c r="S42" s="78">
        <f t="shared" si="12"/>
        <v>0</v>
      </c>
      <c r="T42">
        <v>41</v>
      </c>
      <c r="U42" s="87">
        <f>IFERROR(-HLOOKUP($U$1,IEX!$W$2:$BH$98,T42,FALSE),0)</f>
        <v>0</v>
      </c>
      <c r="V42" s="88">
        <f t="shared" si="8"/>
        <v>0</v>
      </c>
      <c r="W42" s="94"/>
      <c r="X42" s="88"/>
      <c r="Y42" s="88"/>
      <c r="Z42" s="88"/>
      <c r="AA42" s="88"/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  <c r="BD42" s="88"/>
      <c r="BE42" s="88"/>
      <c r="BF42" s="88"/>
      <c r="BG42" s="88"/>
      <c r="BH42" s="88"/>
      <c r="BI42" s="88"/>
      <c r="BJ42" s="88"/>
      <c r="BK42" s="88"/>
    </row>
    <row r="43" spans="1:63">
      <c r="A43" s="8" t="s">
        <v>85</v>
      </c>
      <c r="B43" s="80"/>
      <c r="C43" s="23"/>
      <c r="D43" s="23"/>
      <c r="E43" s="23"/>
      <c r="F43" s="23"/>
      <c r="G43" s="23"/>
      <c r="H43" s="23"/>
      <c r="I43" s="23"/>
      <c r="J43" s="23"/>
      <c r="K43" s="25">
        <f t="shared" si="4"/>
        <v>0</v>
      </c>
      <c r="L43" s="24">
        <f t="shared" si="5"/>
        <v>0</v>
      </c>
      <c r="M43" s="81">
        <f t="shared" si="6"/>
        <v>0</v>
      </c>
      <c r="O43" s="78">
        <f t="shared" si="7"/>
        <v>0</v>
      </c>
      <c r="P43" s="78">
        <f t="shared" si="9"/>
        <v>0</v>
      </c>
      <c r="Q43" s="78">
        <f t="shared" si="10"/>
        <v>0</v>
      </c>
      <c r="R43" s="78">
        <f t="shared" si="11"/>
        <v>0</v>
      </c>
      <c r="S43" s="78">
        <f t="shared" si="12"/>
        <v>0</v>
      </c>
      <c r="T43">
        <v>42</v>
      </c>
      <c r="U43" s="87">
        <f>IFERROR(-HLOOKUP($U$1,IEX!$W$2:$BH$98,T43,FALSE),0)</f>
        <v>0</v>
      </c>
      <c r="V43" s="88">
        <f t="shared" si="8"/>
        <v>0</v>
      </c>
      <c r="W43" s="94"/>
      <c r="X43" s="88"/>
      <c r="Y43" s="88"/>
      <c r="Z43" s="88"/>
      <c r="AA43" s="88"/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  <c r="BD43" s="88"/>
      <c r="BE43" s="88"/>
      <c r="BF43" s="88"/>
      <c r="BG43" s="88"/>
      <c r="BH43" s="88"/>
      <c r="BI43" s="88"/>
      <c r="BJ43" s="88"/>
      <c r="BK43" s="88"/>
    </row>
    <row r="44" spans="1:63">
      <c r="A44" s="8" t="s">
        <v>86</v>
      </c>
      <c r="B44" s="80"/>
      <c r="C44" s="23"/>
      <c r="D44" s="23"/>
      <c r="E44" s="23"/>
      <c r="F44" s="23"/>
      <c r="G44" s="23"/>
      <c r="H44" s="23"/>
      <c r="I44" s="23"/>
      <c r="J44" s="23"/>
      <c r="K44" s="25">
        <f t="shared" si="4"/>
        <v>0</v>
      </c>
      <c r="L44" s="24">
        <f t="shared" si="5"/>
        <v>0</v>
      </c>
      <c r="M44" s="81">
        <f t="shared" si="6"/>
        <v>0</v>
      </c>
      <c r="O44" s="78">
        <f t="shared" si="7"/>
        <v>0</v>
      </c>
      <c r="P44" s="78">
        <f t="shared" si="9"/>
        <v>0</v>
      </c>
      <c r="Q44" s="78">
        <f t="shared" si="10"/>
        <v>0</v>
      </c>
      <c r="R44" s="78">
        <f t="shared" si="11"/>
        <v>0</v>
      </c>
      <c r="S44" s="78">
        <f t="shared" si="12"/>
        <v>0</v>
      </c>
      <c r="T44">
        <v>43</v>
      </c>
      <c r="U44" s="87">
        <f>IFERROR(-HLOOKUP($U$1,IEX!$W$2:$BH$98,T44,FALSE),0)</f>
        <v>0</v>
      </c>
      <c r="V44" s="88">
        <f t="shared" si="8"/>
        <v>0</v>
      </c>
      <c r="W44" s="94"/>
      <c r="X44" s="88"/>
      <c r="Y44" s="88"/>
      <c r="Z44" s="88"/>
      <c r="AA44" s="88"/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  <c r="BD44" s="88"/>
      <c r="BE44" s="88"/>
      <c r="BF44" s="88"/>
      <c r="BG44" s="88"/>
      <c r="BH44" s="88"/>
      <c r="BI44" s="88"/>
      <c r="BJ44" s="88"/>
      <c r="BK44" s="88"/>
    </row>
    <row r="45" spans="1:63">
      <c r="A45" s="8" t="s">
        <v>87</v>
      </c>
      <c r="B45" s="80"/>
      <c r="C45" s="23"/>
      <c r="D45" s="23"/>
      <c r="E45" s="23"/>
      <c r="F45" s="23"/>
      <c r="G45" s="23"/>
      <c r="H45" s="23"/>
      <c r="I45" s="23"/>
      <c r="J45" s="23"/>
      <c r="K45" s="25">
        <f t="shared" si="4"/>
        <v>0</v>
      </c>
      <c r="L45" s="24">
        <f t="shared" si="5"/>
        <v>0</v>
      </c>
      <c r="M45" s="81">
        <f t="shared" si="6"/>
        <v>0</v>
      </c>
      <c r="O45" s="78">
        <f t="shared" si="7"/>
        <v>0</v>
      </c>
      <c r="P45" s="78">
        <f t="shared" si="9"/>
        <v>0</v>
      </c>
      <c r="Q45" s="78">
        <f t="shared" si="10"/>
        <v>0</v>
      </c>
      <c r="R45" s="78">
        <f t="shared" si="11"/>
        <v>0</v>
      </c>
      <c r="S45" s="78">
        <f t="shared" si="12"/>
        <v>0</v>
      </c>
      <c r="T45">
        <v>44</v>
      </c>
      <c r="U45" s="87">
        <f>IFERROR(-HLOOKUP($U$1,IEX!$W$2:$BH$98,T45,FALSE),0)</f>
        <v>0</v>
      </c>
      <c r="V45" s="88">
        <f t="shared" si="8"/>
        <v>0</v>
      </c>
      <c r="W45" s="94"/>
      <c r="X45" s="88"/>
      <c r="Y45" s="88"/>
      <c r="Z45" s="88"/>
      <c r="AA45" s="88"/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  <c r="BD45" s="88"/>
      <c r="BE45" s="88"/>
      <c r="BF45" s="88"/>
      <c r="BG45" s="88"/>
      <c r="BH45" s="88"/>
      <c r="BI45" s="88"/>
      <c r="BJ45" s="88"/>
      <c r="BK45" s="88"/>
    </row>
    <row r="46" spans="1:63">
      <c r="A46" s="8" t="s">
        <v>88</v>
      </c>
      <c r="B46" s="80"/>
      <c r="C46" s="23"/>
      <c r="D46" s="23"/>
      <c r="E46" s="23"/>
      <c r="F46" s="23"/>
      <c r="G46" s="23"/>
      <c r="H46" s="23"/>
      <c r="I46" s="23"/>
      <c r="J46" s="23"/>
      <c r="K46" s="25">
        <f t="shared" si="4"/>
        <v>0</v>
      </c>
      <c r="L46" s="24">
        <f t="shared" si="5"/>
        <v>0</v>
      </c>
      <c r="M46" s="81">
        <f t="shared" si="6"/>
        <v>0</v>
      </c>
      <c r="O46" s="78">
        <f t="shared" si="7"/>
        <v>0</v>
      </c>
      <c r="P46" s="78">
        <f t="shared" si="9"/>
        <v>0</v>
      </c>
      <c r="Q46" s="78">
        <f t="shared" si="10"/>
        <v>0</v>
      </c>
      <c r="R46" s="78">
        <f t="shared" si="11"/>
        <v>0</v>
      </c>
      <c r="S46" s="78">
        <f t="shared" si="12"/>
        <v>0</v>
      </c>
      <c r="T46">
        <v>45</v>
      </c>
      <c r="U46" s="87">
        <f>IFERROR(-HLOOKUP($U$1,IEX!$W$2:$BH$98,T46,FALSE),0)</f>
        <v>0</v>
      </c>
      <c r="V46" s="88">
        <f t="shared" si="8"/>
        <v>0</v>
      </c>
      <c r="W46" s="94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  <c r="BD46" s="88"/>
      <c r="BE46" s="88"/>
      <c r="BF46" s="88"/>
      <c r="BG46" s="88"/>
      <c r="BH46" s="88"/>
      <c r="BI46" s="88"/>
      <c r="BJ46" s="88"/>
      <c r="BK46" s="88"/>
    </row>
    <row r="47" spans="1:63">
      <c r="A47" s="8" t="s">
        <v>89</v>
      </c>
      <c r="B47" s="80"/>
      <c r="C47" s="23"/>
      <c r="D47" s="23"/>
      <c r="E47" s="23"/>
      <c r="F47" s="23"/>
      <c r="G47" s="23"/>
      <c r="H47" s="23"/>
      <c r="I47" s="23"/>
      <c r="J47" s="23"/>
      <c r="K47" s="25">
        <f t="shared" si="4"/>
        <v>0</v>
      </c>
      <c r="L47" s="24">
        <f t="shared" si="5"/>
        <v>0</v>
      </c>
      <c r="M47" s="81">
        <f t="shared" si="6"/>
        <v>0</v>
      </c>
      <c r="O47" s="78">
        <f t="shared" si="7"/>
        <v>0</v>
      </c>
      <c r="P47" s="78">
        <f t="shared" si="9"/>
        <v>0</v>
      </c>
      <c r="Q47" s="78">
        <f t="shared" si="10"/>
        <v>0</v>
      </c>
      <c r="R47" s="78">
        <f t="shared" si="11"/>
        <v>0</v>
      </c>
      <c r="S47" s="78">
        <f t="shared" si="12"/>
        <v>0</v>
      </c>
      <c r="T47">
        <v>46</v>
      </c>
      <c r="U47" s="87">
        <f>IFERROR(-HLOOKUP($U$1,IEX!$W$2:$BH$98,T47,FALSE),0)</f>
        <v>0</v>
      </c>
      <c r="V47" s="88">
        <f t="shared" si="8"/>
        <v>0</v>
      </c>
      <c r="W47" s="94"/>
      <c r="X47" s="88"/>
      <c r="Y47" s="88"/>
      <c r="Z47" s="88"/>
      <c r="AA47" s="88"/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  <c r="BD47" s="88"/>
      <c r="BE47" s="88"/>
      <c r="BF47" s="88"/>
      <c r="BG47" s="88"/>
      <c r="BH47" s="88"/>
      <c r="BI47" s="88"/>
      <c r="BJ47" s="88"/>
      <c r="BK47" s="88"/>
    </row>
    <row r="48" spans="1:63">
      <c r="A48" s="8" t="s">
        <v>90</v>
      </c>
      <c r="B48" s="80"/>
      <c r="C48" s="23"/>
      <c r="D48" s="23"/>
      <c r="E48" s="23"/>
      <c r="F48" s="23"/>
      <c r="G48" s="23"/>
      <c r="H48" s="23"/>
      <c r="I48" s="23"/>
      <c r="J48" s="23"/>
      <c r="K48" s="25">
        <f t="shared" si="4"/>
        <v>0</v>
      </c>
      <c r="L48" s="24">
        <f t="shared" si="5"/>
        <v>0</v>
      </c>
      <c r="M48" s="81">
        <f t="shared" si="6"/>
        <v>0</v>
      </c>
      <c r="O48" s="78">
        <f t="shared" si="7"/>
        <v>0</v>
      </c>
      <c r="P48" s="78">
        <f t="shared" si="9"/>
        <v>0</v>
      </c>
      <c r="Q48" s="78">
        <f t="shared" si="10"/>
        <v>0</v>
      </c>
      <c r="R48" s="78">
        <f t="shared" si="11"/>
        <v>0</v>
      </c>
      <c r="S48" s="78">
        <f t="shared" si="12"/>
        <v>0</v>
      </c>
      <c r="T48">
        <v>47</v>
      </c>
      <c r="U48" s="87">
        <f>IFERROR(-HLOOKUP($U$1,IEX!$W$2:$BH$98,T48,FALSE),0)</f>
        <v>0</v>
      </c>
      <c r="V48" s="88">
        <f t="shared" si="8"/>
        <v>0</v>
      </c>
      <c r="W48" s="94"/>
      <c r="X48" s="88"/>
      <c r="Y48" s="88"/>
      <c r="Z48" s="88"/>
      <c r="AA48" s="88"/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  <c r="BD48" s="88"/>
      <c r="BE48" s="88"/>
      <c r="BF48" s="88"/>
      <c r="BG48" s="88"/>
      <c r="BH48" s="88"/>
      <c r="BI48" s="88"/>
      <c r="BJ48" s="88"/>
      <c r="BK48" s="88"/>
    </row>
    <row r="49" spans="1:63">
      <c r="A49" s="8" t="s">
        <v>91</v>
      </c>
      <c r="B49" s="80"/>
      <c r="C49" s="23"/>
      <c r="D49" s="23"/>
      <c r="E49" s="23"/>
      <c r="F49" s="23"/>
      <c r="G49" s="23"/>
      <c r="H49" s="23"/>
      <c r="I49" s="23"/>
      <c r="J49" s="23"/>
      <c r="K49" s="25">
        <f t="shared" si="4"/>
        <v>0</v>
      </c>
      <c r="L49" s="24">
        <f t="shared" si="5"/>
        <v>0</v>
      </c>
      <c r="M49" s="81">
        <f t="shared" si="6"/>
        <v>0</v>
      </c>
      <c r="O49" s="78">
        <f t="shared" si="7"/>
        <v>0</v>
      </c>
      <c r="P49" s="78">
        <f t="shared" si="9"/>
        <v>0</v>
      </c>
      <c r="Q49" s="78">
        <f t="shared" si="10"/>
        <v>0</v>
      </c>
      <c r="R49" s="78">
        <f t="shared" si="11"/>
        <v>0</v>
      </c>
      <c r="S49" s="78">
        <f t="shared" si="12"/>
        <v>0</v>
      </c>
      <c r="T49">
        <v>48</v>
      </c>
      <c r="U49" s="87">
        <f>IFERROR(-HLOOKUP($U$1,IEX!$W$2:$BH$98,T49,FALSE),0)</f>
        <v>0</v>
      </c>
      <c r="V49" s="88">
        <f t="shared" si="8"/>
        <v>0</v>
      </c>
      <c r="W49" s="94"/>
      <c r="X49" s="88"/>
      <c r="Y49" s="88"/>
      <c r="Z49" s="88"/>
      <c r="AA49" s="88"/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  <c r="BD49" s="88"/>
      <c r="BE49" s="88"/>
      <c r="BF49" s="88"/>
      <c r="BG49" s="88"/>
      <c r="BH49" s="88"/>
      <c r="BI49" s="88"/>
      <c r="BJ49" s="88"/>
      <c r="BK49" s="88"/>
    </row>
    <row r="50" spans="1:63">
      <c r="A50" s="8" t="s">
        <v>92</v>
      </c>
      <c r="B50" s="80"/>
      <c r="C50" s="23"/>
      <c r="D50" s="23"/>
      <c r="E50" s="23"/>
      <c r="F50" s="23"/>
      <c r="G50" s="23"/>
      <c r="H50" s="23"/>
      <c r="I50" s="23"/>
      <c r="J50" s="23"/>
      <c r="K50" s="25">
        <f t="shared" si="4"/>
        <v>0</v>
      </c>
      <c r="L50" s="24">
        <f t="shared" si="5"/>
        <v>0</v>
      </c>
      <c r="M50" s="81">
        <f t="shared" si="6"/>
        <v>0</v>
      </c>
      <c r="O50" s="78">
        <f t="shared" si="7"/>
        <v>0</v>
      </c>
      <c r="P50" s="78">
        <f t="shared" si="9"/>
        <v>0</v>
      </c>
      <c r="Q50" s="78">
        <f t="shared" si="10"/>
        <v>0</v>
      </c>
      <c r="R50" s="78">
        <f t="shared" si="11"/>
        <v>0</v>
      </c>
      <c r="S50" s="78">
        <f t="shared" si="12"/>
        <v>0</v>
      </c>
      <c r="T50">
        <v>49</v>
      </c>
      <c r="U50" s="87">
        <f>IFERROR(-HLOOKUP($U$1,IEX!$W$2:$BH$98,T50,FALSE),0)</f>
        <v>0</v>
      </c>
      <c r="V50" s="88">
        <f t="shared" si="8"/>
        <v>0</v>
      </c>
      <c r="W50" s="94"/>
      <c r="X50" s="88"/>
      <c r="Y50" s="88"/>
      <c r="Z50" s="88"/>
      <c r="AA50" s="88"/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  <c r="BD50" s="88"/>
      <c r="BE50" s="88"/>
      <c r="BF50" s="88"/>
      <c r="BG50" s="88"/>
      <c r="BH50" s="88"/>
      <c r="BI50" s="88"/>
      <c r="BJ50" s="88"/>
      <c r="BK50" s="88"/>
    </row>
    <row r="51" spans="1:63">
      <c r="A51" s="8" t="s">
        <v>93</v>
      </c>
      <c r="B51" s="80"/>
      <c r="C51" s="23"/>
      <c r="D51" s="23"/>
      <c r="E51" s="23"/>
      <c r="F51" s="23"/>
      <c r="G51" s="23"/>
      <c r="H51" s="23"/>
      <c r="I51" s="23"/>
      <c r="J51" s="23"/>
      <c r="K51" s="25">
        <f t="shared" si="4"/>
        <v>0</v>
      </c>
      <c r="L51" s="24">
        <f t="shared" si="5"/>
        <v>0</v>
      </c>
      <c r="M51" s="81">
        <f t="shared" si="6"/>
        <v>0</v>
      </c>
      <c r="O51" s="78">
        <f t="shared" si="7"/>
        <v>0</v>
      </c>
      <c r="P51" s="78">
        <f t="shared" si="9"/>
        <v>0</v>
      </c>
      <c r="Q51" s="78">
        <f t="shared" si="10"/>
        <v>0</v>
      </c>
      <c r="R51" s="78">
        <f t="shared" si="11"/>
        <v>0</v>
      </c>
      <c r="S51" s="78">
        <f t="shared" si="12"/>
        <v>0</v>
      </c>
      <c r="T51">
        <v>50</v>
      </c>
      <c r="U51" s="87">
        <f>IFERROR(-HLOOKUP($U$1,IEX!$W$2:$BH$98,T51,FALSE),0)</f>
        <v>0</v>
      </c>
      <c r="V51" s="88">
        <f t="shared" si="8"/>
        <v>0</v>
      </c>
      <c r="W51" s="94"/>
      <c r="X51" s="88"/>
      <c r="Y51" s="88"/>
      <c r="Z51" s="88"/>
      <c r="AA51" s="88"/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  <c r="BD51" s="88"/>
      <c r="BE51" s="88"/>
      <c r="BF51" s="88"/>
      <c r="BG51" s="88"/>
      <c r="BH51" s="88"/>
      <c r="BI51" s="88"/>
      <c r="BJ51" s="88"/>
      <c r="BK51" s="88"/>
    </row>
    <row r="52" spans="1:63">
      <c r="A52" s="8" t="s">
        <v>94</v>
      </c>
      <c r="B52" s="80"/>
      <c r="C52" s="23"/>
      <c r="D52" s="23"/>
      <c r="E52" s="23"/>
      <c r="F52" s="23"/>
      <c r="G52" s="23"/>
      <c r="H52" s="23"/>
      <c r="I52" s="23"/>
      <c r="J52" s="23"/>
      <c r="K52" s="25">
        <f t="shared" si="4"/>
        <v>0</v>
      </c>
      <c r="L52" s="24">
        <f t="shared" si="5"/>
        <v>0</v>
      </c>
      <c r="M52" s="81">
        <f t="shared" si="6"/>
        <v>0</v>
      </c>
      <c r="O52" s="78">
        <f t="shared" si="7"/>
        <v>0</v>
      </c>
      <c r="P52" s="78">
        <f t="shared" si="9"/>
        <v>0</v>
      </c>
      <c r="Q52" s="78">
        <f t="shared" si="10"/>
        <v>0</v>
      </c>
      <c r="R52" s="78">
        <f t="shared" si="11"/>
        <v>0</v>
      </c>
      <c r="S52" s="78">
        <f t="shared" si="12"/>
        <v>0</v>
      </c>
      <c r="T52">
        <v>51</v>
      </c>
      <c r="U52" s="87">
        <f>IFERROR(-HLOOKUP($U$1,IEX!$W$2:$BH$98,T52,FALSE),0)</f>
        <v>0</v>
      </c>
      <c r="V52" s="88">
        <f t="shared" si="8"/>
        <v>0</v>
      </c>
      <c r="W52" s="94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  <c r="BD52" s="88"/>
      <c r="BE52" s="88"/>
      <c r="BF52" s="88"/>
      <c r="BG52" s="88"/>
      <c r="BH52" s="88"/>
      <c r="BI52" s="88"/>
      <c r="BJ52" s="88"/>
      <c r="BK52" s="88"/>
    </row>
    <row r="53" spans="1:63">
      <c r="A53" s="8" t="s">
        <v>95</v>
      </c>
      <c r="B53" s="80"/>
      <c r="C53" s="23"/>
      <c r="D53" s="23"/>
      <c r="E53" s="23"/>
      <c r="F53" s="23"/>
      <c r="G53" s="23"/>
      <c r="H53" s="23"/>
      <c r="I53" s="23"/>
      <c r="J53" s="23"/>
      <c r="K53" s="25">
        <f t="shared" si="4"/>
        <v>0</v>
      </c>
      <c r="L53" s="24">
        <f t="shared" si="5"/>
        <v>0</v>
      </c>
      <c r="M53" s="81">
        <f t="shared" si="6"/>
        <v>0</v>
      </c>
      <c r="O53" s="78">
        <f t="shared" si="7"/>
        <v>0</v>
      </c>
      <c r="P53" s="78">
        <f t="shared" si="9"/>
        <v>0</v>
      </c>
      <c r="Q53" s="78">
        <f t="shared" si="10"/>
        <v>0</v>
      </c>
      <c r="R53" s="78">
        <f t="shared" si="11"/>
        <v>0</v>
      </c>
      <c r="S53" s="78">
        <f t="shared" si="12"/>
        <v>0</v>
      </c>
      <c r="T53">
        <v>52</v>
      </c>
      <c r="U53" s="87">
        <f>IFERROR(-HLOOKUP($U$1,IEX!$W$2:$BH$98,T53,FALSE),0)</f>
        <v>0</v>
      </c>
      <c r="V53" s="88">
        <f t="shared" si="8"/>
        <v>0</v>
      </c>
      <c r="W53" s="94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  <c r="BD53" s="88"/>
      <c r="BE53" s="88"/>
      <c r="BF53" s="88"/>
      <c r="BG53" s="88"/>
      <c r="BH53" s="88"/>
      <c r="BI53" s="88"/>
      <c r="BJ53" s="88"/>
      <c r="BK53" s="88"/>
    </row>
    <row r="54" spans="1:63">
      <c r="A54" s="8" t="s">
        <v>96</v>
      </c>
      <c r="B54" s="80"/>
      <c r="C54" s="23"/>
      <c r="D54" s="23"/>
      <c r="E54" s="23"/>
      <c r="F54" s="23"/>
      <c r="G54" s="23"/>
      <c r="H54" s="23"/>
      <c r="I54" s="23"/>
      <c r="J54" s="23"/>
      <c r="K54" s="25">
        <f t="shared" si="4"/>
        <v>0</v>
      </c>
      <c r="L54" s="24">
        <f t="shared" si="5"/>
        <v>0</v>
      </c>
      <c r="M54" s="81">
        <f t="shared" si="6"/>
        <v>0</v>
      </c>
      <c r="O54" s="78">
        <f t="shared" si="7"/>
        <v>0</v>
      </c>
      <c r="P54" s="78">
        <f t="shared" si="9"/>
        <v>0</v>
      </c>
      <c r="Q54" s="78">
        <f t="shared" si="10"/>
        <v>0</v>
      </c>
      <c r="R54" s="78">
        <f t="shared" si="11"/>
        <v>0</v>
      </c>
      <c r="S54" s="78">
        <f t="shared" si="12"/>
        <v>0</v>
      </c>
      <c r="T54">
        <v>53</v>
      </c>
      <c r="U54" s="87">
        <f>IFERROR(-HLOOKUP($U$1,IEX!$W$2:$BH$98,T54,FALSE),0)</f>
        <v>0</v>
      </c>
      <c r="V54" s="88">
        <f t="shared" si="8"/>
        <v>0</v>
      </c>
      <c r="W54" s="94"/>
      <c r="X54" s="88"/>
      <c r="Y54" s="88"/>
      <c r="Z54" s="88"/>
      <c r="AA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  <c r="BD54" s="88"/>
      <c r="BE54" s="88"/>
      <c r="BF54" s="88"/>
      <c r="BG54" s="88"/>
      <c r="BH54" s="88"/>
      <c r="BI54" s="88"/>
      <c r="BJ54" s="88"/>
      <c r="BK54" s="88"/>
    </row>
    <row r="55" spans="1:63">
      <c r="A55" s="8" t="s">
        <v>97</v>
      </c>
      <c r="B55" s="80"/>
      <c r="C55" s="23"/>
      <c r="D55" s="23"/>
      <c r="E55" s="23"/>
      <c r="F55" s="23"/>
      <c r="G55" s="23"/>
      <c r="H55" s="23"/>
      <c r="I55" s="23"/>
      <c r="J55" s="23"/>
      <c r="K55" s="25">
        <f t="shared" si="4"/>
        <v>0</v>
      </c>
      <c r="L55" s="24">
        <f t="shared" si="5"/>
        <v>0</v>
      </c>
      <c r="M55" s="81">
        <f t="shared" si="6"/>
        <v>0</v>
      </c>
      <c r="O55" s="78">
        <f t="shared" si="7"/>
        <v>0</v>
      </c>
      <c r="P55" s="78">
        <f t="shared" si="9"/>
        <v>0</v>
      </c>
      <c r="Q55" s="78">
        <f t="shared" si="10"/>
        <v>0</v>
      </c>
      <c r="R55" s="78">
        <f t="shared" si="11"/>
        <v>0</v>
      </c>
      <c r="S55" s="78">
        <f t="shared" si="12"/>
        <v>0</v>
      </c>
      <c r="T55">
        <v>54</v>
      </c>
      <c r="U55" s="87">
        <f>IFERROR(-HLOOKUP($U$1,IEX!$W$2:$BH$98,T55,FALSE),0)</f>
        <v>0</v>
      </c>
      <c r="V55" s="88">
        <f t="shared" si="8"/>
        <v>0</v>
      </c>
      <c r="W55" s="94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  <c r="BD55" s="88"/>
      <c r="BE55" s="88"/>
      <c r="BF55" s="88"/>
      <c r="BG55" s="88"/>
      <c r="BH55" s="88"/>
      <c r="BI55" s="88"/>
      <c r="BJ55" s="88"/>
      <c r="BK55" s="88"/>
    </row>
    <row r="56" spans="1:63">
      <c r="A56" s="8" t="s">
        <v>98</v>
      </c>
      <c r="B56" s="80"/>
      <c r="C56" s="23"/>
      <c r="D56" s="23"/>
      <c r="E56" s="23"/>
      <c r="F56" s="23"/>
      <c r="G56" s="23"/>
      <c r="H56" s="23"/>
      <c r="I56" s="23"/>
      <c r="J56" s="23"/>
      <c r="K56" s="25">
        <f t="shared" si="4"/>
        <v>0</v>
      </c>
      <c r="L56" s="24">
        <f t="shared" si="5"/>
        <v>0</v>
      </c>
      <c r="M56" s="81">
        <f t="shared" si="6"/>
        <v>0</v>
      </c>
      <c r="O56" s="78">
        <f t="shared" si="7"/>
        <v>0</v>
      </c>
      <c r="P56" s="78">
        <f t="shared" si="9"/>
        <v>0</v>
      </c>
      <c r="Q56" s="78">
        <f t="shared" si="10"/>
        <v>0</v>
      </c>
      <c r="R56" s="78">
        <f t="shared" si="11"/>
        <v>0</v>
      </c>
      <c r="S56" s="78">
        <f t="shared" si="12"/>
        <v>0</v>
      </c>
      <c r="T56">
        <v>55</v>
      </c>
      <c r="U56" s="87">
        <f>IFERROR(-HLOOKUP($U$1,IEX!$W$2:$BH$98,T56,FALSE),0)</f>
        <v>0</v>
      </c>
      <c r="V56" s="88">
        <f t="shared" si="8"/>
        <v>0</v>
      </c>
      <c r="W56" s="94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  <c r="BD56" s="88"/>
      <c r="BE56" s="88"/>
      <c r="BF56" s="88"/>
      <c r="BG56" s="88"/>
      <c r="BH56" s="88"/>
      <c r="BI56" s="88"/>
      <c r="BJ56" s="88"/>
      <c r="BK56" s="88"/>
    </row>
    <row r="57" spans="1:63">
      <c r="A57" s="8" t="s">
        <v>99</v>
      </c>
      <c r="B57" s="80"/>
      <c r="C57" s="23"/>
      <c r="D57" s="23"/>
      <c r="E57" s="23"/>
      <c r="F57" s="23"/>
      <c r="G57" s="23"/>
      <c r="H57" s="23"/>
      <c r="I57" s="23"/>
      <c r="J57" s="23"/>
      <c r="K57" s="25">
        <f t="shared" si="4"/>
        <v>0</v>
      </c>
      <c r="L57" s="24">
        <f t="shared" si="5"/>
        <v>0</v>
      </c>
      <c r="M57" s="81">
        <f t="shared" si="6"/>
        <v>0</v>
      </c>
      <c r="O57" s="78">
        <f t="shared" si="7"/>
        <v>0</v>
      </c>
      <c r="P57" s="78">
        <f t="shared" si="9"/>
        <v>0</v>
      </c>
      <c r="Q57" s="78">
        <f t="shared" si="10"/>
        <v>0</v>
      </c>
      <c r="R57" s="78">
        <f t="shared" si="11"/>
        <v>0</v>
      </c>
      <c r="S57" s="78">
        <f t="shared" si="12"/>
        <v>0</v>
      </c>
      <c r="T57">
        <v>56</v>
      </c>
      <c r="U57" s="87">
        <f>IFERROR(-HLOOKUP($U$1,IEX!$W$2:$BH$98,T57,FALSE),0)</f>
        <v>0</v>
      </c>
      <c r="V57" s="88">
        <f t="shared" si="8"/>
        <v>0</v>
      </c>
      <c r="W57" s="94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  <c r="BD57" s="88"/>
      <c r="BE57" s="88"/>
      <c r="BF57" s="88"/>
      <c r="BG57" s="88"/>
      <c r="BH57" s="88"/>
      <c r="BI57" s="88"/>
      <c r="BJ57" s="88"/>
      <c r="BK57" s="88"/>
    </row>
    <row r="58" spans="1:63">
      <c r="A58" s="8" t="s">
        <v>100</v>
      </c>
      <c r="B58" s="80"/>
      <c r="C58" s="23"/>
      <c r="D58" s="23"/>
      <c r="E58" s="23"/>
      <c r="F58" s="23"/>
      <c r="G58" s="23"/>
      <c r="H58" s="23"/>
      <c r="I58" s="23"/>
      <c r="J58" s="23"/>
      <c r="K58" s="25">
        <f t="shared" si="4"/>
        <v>0</v>
      </c>
      <c r="L58" s="24">
        <f t="shared" si="5"/>
        <v>0</v>
      </c>
      <c r="M58" s="81">
        <f t="shared" si="6"/>
        <v>0</v>
      </c>
      <c r="O58" s="78">
        <f t="shared" si="7"/>
        <v>0</v>
      </c>
      <c r="P58" s="78">
        <f t="shared" si="9"/>
        <v>0</v>
      </c>
      <c r="Q58" s="78">
        <f t="shared" si="10"/>
        <v>0</v>
      </c>
      <c r="R58" s="78">
        <f t="shared" si="11"/>
        <v>0</v>
      </c>
      <c r="S58" s="78">
        <f t="shared" si="12"/>
        <v>0</v>
      </c>
      <c r="T58">
        <v>57</v>
      </c>
      <c r="U58" s="87">
        <f>IFERROR(-HLOOKUP($U$1,IEX!$W$2:$BH$98,T58,FALSE),0)</f>
        <v>0</v>
      </c>
      <c r="V58" s="88">
        <f t="shared" si="8"/>
        <v>0</v>
      </c>
      <c r="W58" s="94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  <c r="BD58" s="88"/>
      <c r="BE58" s="88"/>
      <c r="BF58" s="88"/>
      <c r="BG58" s="88"/>
      <c r="BH58" s="88"/>
      <c r="BI58" s="88"/>
      <c r="BJ58" s="88"/>
      <c r="BK58" s="88"/>
    </row>
    <row r="59" spans="1:63">
      <c r="A59" s="8" t="s">
        <v>101</v>
      </c>
      <c r="B59" s="80"/>
      <c r="C59" s="23"/>
      <c r="D59" s="23"/>
      <c r="E59" s="23"/>
      <c r="F59" s="23"/>
      <c r="G59" s="23"/>
      <c r="H59" s="23"/>
      <c r="I59" s="23"/>
      <c r="J59" s="23"/>
      <c r="K59" s="25">
        <f t="shared" si="4"/>
        <v>0</v>
      </c>
      <c r="L59" s="24">
        <f t="shared" si="5"/>
        <v>0</v>
      </c>
      <c r="M59" s="81">
        <f t="shared" si="6"/>
        <v>0</v>
      </c>
      <c r="O59" s="78">
        <f t="shared" si="7"/>
        <v>0</v>
      </c>
      <c r="P59" s="78">
        <f t="shared" si="9"/>
        <v>0</v>
      </c>
      <c r="Q59" s="78">
        <f t="shared" si="10"/>
        <v>0</v>
      </c>
      <c r="R59" s="78">
        <f t="shared" si="11"/>
        <v>0</v>
      </c>
      <c r="S59" s="78">
        <f t="shared" si="12"/>
        <v>0</v>
      </c>
      <c r="T59">
        <v>58</v>
      </c>
      <c r="U59" s="87">
        <f>IFERROR(-HLOOKUP($U$1,IEX!$W$2:$BH$98,T59,FALSE),0)</f>
        <v>0</v>
      </c>
      <c r="V59" s="88">
        <f t="shared" si="8"/>
        <v>0</v>
      </c>
      <c r="W59" s="94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  <c r="BD59" s="88"/>
      <c r="BE59" s="88"/>
      <c r="BF59" s="88"/>
      <c r="BG59" s="88"/>
      <c r="BH59" s="88"/>
      <c r="BI59" s="88"/>
      <c r="BJ59" s="88"/>
      <c r="BK59" s="88"/>
    </row>
    <row r="60" spans="1:63">
      <c r="A60" s="8" t="s">
        <v>102</v>
      </c>
      <c r="B60" s="80"/>
      <c r="C60" s="23"/>
      <c r="D60" s="23"/>
      <c r="E60" s="23"/>
      <c r="F60" s="23"/>
      <c r="G60" s="23"/>
      <c r="H60" s="23"/>
      <c r="I60" s="23"/>
      <c r="J60" s="23"/>
      <c r="K60" s="25">
        <f t="shared" si="4"/>
        <v>0</v>
      </c>
      <c r="L60" s="24">
        <f t="shared" si="5"/>
        <v>0</v>
      </c>
      <c r="M60" s="81">
        <f t="shared" si="6"/>
        <v>0</v>
      </c>
      <c r="O60" s="78">
        <f t="shared" si="7"/>
        <v>0</v>
      </c>
      <c r="P60" s="78">
        <f t="shared" si="9"/>
        <v>0</v>
      </c>
      <c r="Q60" s="78">
        <f t="shared" si="10"/>
        <v>0</v>
      </c>
      <c r="R60" s="78">
        <f t="shared" si="11"/>
        <v>0</v>
      </c>
      <c r="S60" s="78">
        <f t="shared" si="12"/>
        <v>0</v>
      </c>
      <c r="T60">
        <v>59</v>
      </c>
      <c r="U60" s="87">
        <f>IFERROR(-HLOOKUP($U$1,IEX!$W$2:$BH$98,T60,FALSE),0)</f>
        <v>0</v>
      </c>
      <c r="V60" s="88">
        <f t="shared" si="8"/>
        <v>0</v>
      </c>
      <c r="W60" s="94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  <c r="BD60" s="88"/>
      <c r="BE60" s="88"/>
      <c r="BF60" s="88"/>
      <c r="BG60" s="88"/>
      <c r="BH60" s="88"/>
      <c r="BI60" s="88"/>
      <c r="BJ60" s="88"/>
      <c r="BK60" s="88"/>
    </row>
    <row r="61" spans="1:63">
      <c r="A61" s="8" t="s">
        <v>103</v>
      </c>
      <c r="B61" s="80"/>
      <c r="C61" s="23"/>
      <c r="D61" s="23"/>
      <c r="E61" s="23"/>
      <c r="F61" s="23"/>
      <c r="G61" s="23"/>
      <c r="H61" s="23"/>
      <c r="I61" s="23"/>
      <c r="J61" s="23"/>
      <c r="K61" s="25">
        <f t="shared" si="4"/>
        <v>0</v>
      </c>
      <c r="L61" s="24">
        <f t="shared" si="5"/>
        <v>0</v>
      </c>
      <c r="M61" s="81">
        <f t="shared" si="6"/>
        <v>0</v>
      </c>
      <c r="O61" s="78">
        <f t="shared" si="7"/>
        <v>0</v>
      </c>
      <c r="P61" s="78">
        <f t="shared" si="9"/>
        <v>0</v>
      </c>
      <c r="Q61" s="78">
        <f t="shared" si="10"/>
        <v>0</v>
      </c>
      <c r="R61" s="78">
        <f t="shared" si="11"/>
        <v>0</v>
      </c>
      <c r="S61" s="78">
        <f t="shared" si="12"/>
        <v>0</v>
      </c>
      <c r="T61">
        <v>60</v>
      </c>
      <c r="U61" s="87">
        <f>IFERROR(-HLOOKUP($U$1,IEX!$W$2:$BH$98,T61,FALSE),0)</f>
        <v>0</v>
      </c>
      <c r="V61" s="88">
        <f t="shared" si="8"/>
        <v>0</v>
      </c>
      <c r="W61" s="94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  <c r="BD61" s="88"/>
      <c r="BE61" s="88"/>
      <c r="BF61" s="88"/>
      <c r="BG61" s="88"/>
      <c r="BH61" s="88"/>
      <c r="BI61" s="88"/>
      <c r="BJ61" s="88"/>
      <c r="BK61" s="88"/>
    </row>
    <row r="62" spans="1:63">
      <c r="A62" s="8" t="s">
        <v>104</v>
      </c>
      <c r="B62" s="80"/>
      <c r="C62" s="23"/>
      <c r="D62" s="23"/>
      <c r="E62" s="23"/>
      <c r="F62" s="23"/>
      <c r="G62" s="23"/>
      <c r="H62" s="23"/>
      <c r="I62" s="23"/>
      <c r="J62" s="23"/>
      <c r="K62" s="25">
        <f t="shared" si="4"/>
        <v>0</v>
      </c>
      <c r="L62" s="24">
        <f t="shared" si="5"/>
        <v>0</v>
      </c>
      <c r="M62" s="81">
        <f t="shared" si="6"/>
        <v>0</v>
      </c>
      <c r="O62" s="78">
        <f t="shared" si="7"/>
        <v>0</v>
      </c>
      <c r="P62" s="78">
        <f t="shared" si="9"/>
        <v>0</v>
      </c>
      <c r="Q62" s="78">
        <f t="shared" si="10"/>
        <v>0</v>
      </c>
      <c r="R62" s="78">
        <f t="shared" si="11"/>
        <v>0</v>
      </c>
      <c r="S62" s="78">
        <f t="shared" si="12"/>
        <v>0</v>
      </c>
      <c r="T62">
        <v>61</v>
      </c>
      <c r="U62" s="87">
        <f>IFERROR(-HLOOKUP($U$1,IEX!$W$2:$BH$98,T62,FALSE),0)</f>
        <v>0</v>
      </c>
      <c r="V62" s="88">
        <f t="shared" si="8"/>
        <v>0</v>
      </c>
      <c r="W62" s="94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  <c r="BD62" s="88"/>
      <c r="BE62" s="88"/>
      <c r="BF62" s="88"/>
      <c r="BG62" s="88"/>
      <c r="BH62" s="88"/>
      <c r="BI62" s="88"/>
      <c r="BJ62" s="88"/>
      <c r="BK62" s="88"/>
    </row>
    <row r="63" spans="1:63">
      <c r="A63" s="8" t="s">
        <v>105</v>
      </c>
      <c r="B63" s="80"/>
      <c r="C63" s="23"/>
      <c r="D63" s="23"/>
      <c r="E63" s="23"/>
      <c r="F63" s="23"/>
      <c r="G63" s="23"/>
      <c r="H63" s="23"/>
      <c r="I63" s="23"/>
      <c r="J63" s="23"/>
      <c r="K63" s="25">
        <f t="shared" si="4"/>
        <v>0</v>
      </c>
      <c r="L63" s="24">
        <f t="shared" si="5"/>
        <v>0</v>
      </c>
      <c r="M63" s="81">
        <f t="shared" si="6"/>
        <v>0</v>
      </c>
      <c r="O63" s="78">
        <f t="shared" si="7"/>
        <v>0</v>
      </c>
      <c r="P63" s="78">
        <f t="shared" si="9"/>
        <v>0</v>
      </c>
      <c r="Q63" s="78">
        <f t="shared" si="10"/>
        <v>0</v>
      </c>
      <c r="R63" s="78">
        <f t="shared" si="11"/>
        <v>0</v>
      </c>
      <c r="S63" s="78">
        <f t="shared" si="12"/>
        <v>0</v>
      </c>
      <c r="T63">
        <v>62</v>
      </c>
      <c r="U63" s="87">
        <f>IFERROR(-HLOOKUP($U$1,IEX!$W$2:$BH$98,T63,FALSE),0)</f>
        <v>0</v>
      </c>
      <c r="V63" s="88">
        <f t="shared" si="8"/>
        <v>0</v>
      </c>
      <c r="W63" s="94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  <c r="BD63" s="88"/>
      <c r="BE63" s="88"/>
      <c r="BF63" s="88"/>
      <c r="BG63" s="88"/>
      <c r="BH63" s="88"/>
      <c r="BI63" s="88"/>
      <c r="BJ63" s="88"/>
      <c r="BK63" s="88"/>
    </row>
    <row r="64" spans="1:63">
      <c r="A64" s="8" t="s">
        <v>106</v>
      </c>
      <c r="B64" s="80"/>
      <c r="C64" s="23"/>
      <c r="D64" s="23"/>
      <c r="E64" s="23"/>
      <c r="F64" s="23"/>
      <c r="G64" s="23"/>
      <c r="H64" s="23"/>
      <c r="I64" s="23"/>
      <c r="J64" s="23"/>
      <c r="K64" s="25">
        <f t="shared" si="4"/>
        <v>0</v>
      </c>
      <c r="L64" s="24">
        <f t="shared" si="5"/>
        <v>0</v>
      </c>
      <c r="M64" s="81">
        <f t="shared" si="6"/>
        <v>0</v>
      </c>
      <c r="O64" s="78">
        <f t="shared" si="7"/>
        <v>0</v>
      </c>
      <c r="P64" s="78">
        <f t="shared" si="9"/>
        <v>0</v>
      </c>
      <c r="Q64" s="78">
        <f t="shared" si="10"/>
        <v>0</v>
      </c>
      <c r="R64" s="78">
        <f t="shared" si="11"/>
        <v>0</v>
      </c>
      <c r="S64" s="78">
        <f t="shared" si="12"/>
        <v>0</v>
      </c>
      <c r="T64">
        <v>63</v>
      </c>
      <c r="U64" s="87">
        <f>IFERROR(-HLOOKUP($U$1,IEX!$W$2:$BH$98,T64,FALSE),0)</f>
        <v>0</v>
      </c>
      <c r="V64" s="88">
        <f t="shared" si="8"/>
        <v>0</v>
      </c>
      <c r="W64" s="94"/>
      <c r="X64" s="88"/>
      <c r="Y64" s="88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  <c r="BD64" s="88"/>
      <c r="BE64" s="88"/>
      <c r="BF64" s="88"/>
      <c r="BG64" s="88"/>
      <c r="BH64" s="88"/>
      <c r="BI64" s="88"/>
      <c r="BJ64" s="88"/>
      <c r="BK64" s="88"/>
    </row>
    <row r="65" spans="1:63">
      <c r="A65" s="8" t="s">
        <v>107</v>
      </c>
      <c r="B65" s="80"/>
      <c r="C65" s="23"/>
      <c r="D65" s="23"/>
      <c r="E65" s="23"/>
      <c r="F65" s="23"/>
      <c r="G65" s="23"/>
      <c r="H65" s="23"/>
      <c r="I65" s="23"/>
      <c r="J65" s="23"/>
      <c r="K65" s="25">
        <f t="shared" si="4"/>
        <v>0</v>
      </c>
      <c r="L65" s="24">
        <f t="shared" si="5"/>
        <v>0</v>
      </c>
      <c r="M65" s="81">
        <f t="shared" si="6"/>
        <v>0</v>
      </c>
      <c r="O65" s="78">
        <f t="shared" si="7"/>
        <v>0</v>
      </c>
      <c r="P65" s="78">
        <f t="shared" si="9"/>
        <v>0</v>
      </c>
      <c r="Q65" s="78">
        <f t="shared" si="10"/>
        <v>0</v>
      </c>
      <c r="R65" s="78">
        <f t="shared" si="11"/>
        <v>0</v>
      </c>
      <c r="S65" s="78">
        <f t="shared" si="12"/>
        <v>0</v>
      </c>
      <c r="T65">
        <v>64</v>
      </c>
      <c r="U65" s="87">
        <f>IFERROR(-HLOOKUP($U$1,IEX!$W$2:$BH$98,T65,FALSE),0)</f>
        <v>0</v>
      </c>
      <c r="V65" s="88">
        <f t="shared" si="8"/>
        <v>0</v>
      </c>
      <c r="W65" s="94"/>
      <c r="X65" s="88"/>
      <c r="Y65" s="88"/>
      <c r="Z65" s="88"/>
      <c r="AA65" s="88"/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  <c r="BD65" s="88"/>
      <c r="BE65" s="88"/>
      <c r="BF65" s="88"/>
      <c r="BG65" s="88"/>
      <c r="BH65" s="88"/>
      <c r="BI65" s="88"/>
      <c r="BJ65" s="88"/>
      <c r="BK65" s="88"/>
    </row>
    <row r="66" spans="1:63">
      <c r="A66" s="8" t="s">
        <v>108</v>
      </c>
      <c r="B66" s="80"/>
      <c r="C66" s="23"/>
      <c r="D66" s="23"/>
      <c r="E66" s="23"/>
      <c r="F66" s="23"/>
      <c r="G66" s="23"/>
      <c r="H66" s="23"/>
      <c r="I66" s="23"/>
      <c r="J66" s="23"/>
      <c r="K66" s="25">
        <f t="shared" si="4"/>
        <v>0</v>
      </c>
      <c r="L66" s="24">
        <f t="shared" si="5"/>
        <v>0</v>
      </c>
      <c r="M66" s="81">
        <f t="shared" si="6"/>
        <v>0</v>
      </c>
      <c r="O66" s="78">
        <f t="shared" si="7"/>
        <v>0</v>
      </c>
      <c r="P66" s="78">
        <f t="shared" si="9"/>
        <v>0</v>
      </c>
      <c r="Q66" s="78">
        <f t="shared" si="10"/>
        <v>0</v>
      </c>
      <c r="R66" s="78">
        <f t="shared" si="11"/>
        <v>0</v>
      </c>
      <c r="S66" s="78">
        <f t="shared" si="12"/>
        <v>0</v>
      </c>
      <c r="T66">
        <v>65</v>
      </c>
      <c r="U66" s="87">
        <f>IFERROR(-HLOOKUP($U$1,IEX!$W$2:$BH$98,T66,FALSE),0)</f>
        <v>0</v>
      </c>
      <c r="V66" s="88">
        <f t="shared" si="8"/>
        <v>0</v>
      </c>
      <c r="W66" s="94"/>
      <c r="X66" s="88"/>
      <c r="Y66" s="88"/>
      <c r="Z66" s="88"/>
      <c r="AA66" s="88"/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  <c r="BD66" s="88"/>
      <c r="BE66" s="88"/>
      <c r="BF66" s="88"/>
      <c r="BG66" s="88"/>
      <c r="BH66" s="88"/>
      <c r="BI66" s="88"/>
      <c r="BJ66" s="88"/>
      <c r="BK66" s="88"/>
    </row>
    <row r="67" spans="1:63">
      <c r="A67" s="8" t="s">
        <v>109</v>
      </c>
      <c r="B67" s="80"/>
      <c r="C67" s="23"/>
      <c r="D67" s="23"/>
      <c r="E67" s="23"/>
      <c r="F67" s="23"/>
      <c r="G67" s="23"/>
      <c r="H67" s="23"/>
      <c r="I67" s="23"/>
      <c r="J67" s="23"/>
      <c r="K67" s="25">
        <f t="shared" si="4"/>
        <v>0</v>
      </c>
      <c r="L67" s="24">
        <f t="shared" si="5"/>
        <v>0</v>
      </c>
      <c r="M67" s="81">
        <f t="shared" si="6"/>
        <v>0</v>
      </c>
      <c r="O67" s="78">
        <f t="shared" si="7"/>
        <v>0</v>
      </c>
      <c r="P67" s="78">
        <f t="shared" ref="P67:P98" si="13">SUMPRODUCT($X67:$AQ67,$X$103:$AQ$103)+D67</f>
        <v>0</v>
      </c>
      <c r="Q67" s="78">
        <f t="shared" ref="Q67:Q98" si="14">SUMPRODUCT($X67:$AQ67,$X$104:$AQ$104)+F67</f>
        <v>0</v>
      </c>
      <c r="R67" s="78">
        <f t="shared" ref="R67:R98" si="15">SUMPRODUCT($X67:$AQ67,$X$105:$AQ$105)+H67</f>
        <v>0</v>
      </c>
      <c r="S67" s="78">
        <f t="shared" ref="S67:S98" si="16">SUMPRODUCT($X67:$AQ67,$X$106:$AQ$106)+J67</f>
        <v>0</v>
      </c>
      <c r="T67">
        <v>66</v>
      </c>
      <c r="U67" s="87">
        <f>IFERROR(-HLOOKUP($U$1,IEX!$W$2:$BH$98,T67,FALSE),0)</f>
        <v>0</v>
      </c>
      <c r="V67" s="88">
        <f t="shared" si="8"/>
        <v>0</v>
      </c>
      <c r="W67" s="94"/>
      <c r="X67" s="88"/>
      <c r="Y67" s="88"/>
      <c r="Z67" s="88"/>
      <c r="AA67" s="88"/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  <c r="BD67" s="88"/>
      <c r="BE67" s="88"/>
      <c r="BF67" s="88"/>
      <c r="BG67" s="88"/>
      <c r="BH67" s="88"/>
      <c r="BI67" s="88"/>
      <c r="BJ67" s="88"/>
      <c r="BK67" s="88"/>
    </row>
    <row r="68" spans="1:63">
      <c r="A68" s="8" t="s">
        <v>110</v>
      </c>
      <c r="B68" s="80"/>
      <c r="C68" s="23"/>
      <c r="D68" s="23"/>
      <c r="E68" s="23"/>
      <c r="F68" s="23"/>
      <c r="G68" s="23"/>
      <c r="H68" s="23"/>
      <c r="I68" s="23"/>
      <c r="J68" s="23"/>
      <c r="K68" s="25">
        <f t="shared" ref="K68:K98" si="17">SUM(C68:J68)</f>
        <v>0</v>
      </c>
      <c r="L68" s="24">
        <f t="shared" ref="L68:L98" si="18">U68+V68</f>
        <v>0</v>
      </c>
      <c r="M68" s="81">
        <f t="shared" ref="M68:M98" si="19">K68+L68</f>
        <v>0</v>
      </c>
      <c r="O68" s="78">
        <f t="shared" ref="O68:O98" si="20">-SUM(P68:S68,U68)</f>
        <v>0</v>
      </c>
      <c r="P68" s="78">
        <f t="shared" si="13"/>
        <v>0</v>
      </c>
      <c r="Q68" s="78">
        <f t="shared" si="14"/>
        <v>0</v>
      </c>
      <c r="R68" s="78">
        <f t="shared" si="15"/>
        <v>0</v>
      </c>
      <c r="S68" s="78">
        <f t="shared" si="16"/>
        <v>0</v>
      </c>
      <c r="T68">
        <v>67</v>
      </c>
      <c r="U68" s="87">
        <f>IFERROR(-HLOOKUP($U$1,IEX!$W$2:$BH$98,T68,FALSE),0)</f>
        <v>0</v>
      </c>
      <c r="V68" s="88">
        <f t="shared" ref="V68:V98" si="21">SUM(X68:AQ68)</f>
        <v>0</v>
      </c>
      <c r="W68" s="94"/>
      <c r="X68" s="88"/>
      <c r="Y68" s="88"/>
      <c r="Z68" s="88"/>
      <c r="AA68" s="88"/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  <c r="BD68" s="88"/>
      <c r="BE68" s="88"/>
      <c r="BF68" s="88"/>
      <c r="BG68" s="88"/>
      <c r="BH68" s="88"/>
      <c r="BI68" s="88"/>
      <c r="BJ68" s="88"/>
      <c r="BK68" s="88"/>
    </row>
    <row r="69" spans="1:63">
      <c r="A69" s="8" t="s">
        <v>111</v>
      </c>
      <c r="B69" s="80"/>
      <c r="C69" s="23"/>
      <c r="D69" s="23"/>
      <c r="E69" s="23"/>
      <c r="F69" s="23"/>
      <c r="G69" s="23"/>
      <c r="H69" s="23"/>
      <c r="I69" s="23"/>
      <c r="J69" s="23"/>
      <c r="K69" s="25">
        <f t="shared" si="17"/>
        <v>0</v>
      </c>
      <c r="L69" s="24">
        <f t="shared" si="18"/>
        <v>0</v>
      </c>
      <c r="M69" s="81">
        <f t="shared" si="19"/>
        <v>0</v>
      </c>
      <c r="O69" s="78">
        <f t="shared" si="20"/>
        <v>0</v>
      </c>
      <c r="P69" s="78">
        <f t="shared" si="13"/>
        <v>0</v>
      </c>
      <c r="Q69" s="78">
        <f t="shared" si="14"/>
        <v>0</v>
      </c>
      <c r="R69" s="78">
        <f t="shared" si="15"/>
        <v>0</v>
      </c>
      <c r="S69" s="78">
        <f t="shared" si="16"/>
        <v>0</v>
      </c>
      <c r="T69">
        <v>68</v>
      </c>
      <c r="U69" s="87">
        <f>IFERROR(-HLOOKUP($U$1,IEX!$W$2:$BH$98,T69,FALSE),0)</f>
        <v>0</v>
      </c>
      <c r="V69" s="88">
        <f t="shared" si="21"/>
        <v>0</v>
      </c>
      <c r="W69" s="94"/>
      <c r="X69" s="88"/>
      <c r="Y69" s="88"/>
      <c r="Z69" s="88"/>
      <c r="AA69" s="88"/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  <c r="BD69" s="88"/>
      <c r="BE69" s="88"/>
      <c r="BF69" s="88"/>
      <c r="BG69" s="88"/>
      <c r="BH69" s="88"/>
      <c r="BI69" s="88"/>
      <c r="BJ69" s="88"/>
      <c r="BK69" s="88"/>
    </row>
    <row r="70" spans="1:63">
      <c r="A70" s="8" t="s">
        <v>112</v>
      </c>
      <c r="B70" s="80"/>
      <c r="C70" s="23"/>
      <c r="D70" s="23"/>
      <c r="E70" s="23"/>
      <c r="F70" s="23"/>
      <c r="G70" s="23"/>
      <c r="H70" s="23"/>
      <c r="I70" s="23"/>
      <c r="J70" s="23"/>
      <c r="K70" s="25">
        <f t="shared" si="17"/>
        <v>0</v>
      </c>
      <c r="L70" s="24">
        <f t="shared" si="18"/>
        <v>0</v>
      </c>
      <c r="M70" s="81">
        <f t="shared" si="19"/>
        <v>0</v>
      </c>
      <c r="O70" s="78">
        <f t="shared" si="20"/>
        <v>0</v>
      </c>
      <c r="P70" s="78">
        <f t="shared" si="13"/>
        <v>0</v>
      </c>
      <c r="Q70" s="78">
        <f t="shared" si="14"/>
        <v>0</v>
      </c>
      <c r="R70" s="78">
        <f t="shared" si="15"/>
        <v>0</v>
      </c>
      <c r="S70" s="78">
        <f t="shared" si="16"/>
        <v>0</v>
      </c>
      <c r="T70">
        <v>69</v>
      </c>
      <c r="U70" s="87">
        <f>IFERROR(-HLOOKUP($U$1,IEX!$W$2:$BH$98,T70,FALSE),0)</f>
        <v>0</v>
      </c>
      <c r="V70" s="88">
        <f t="shared" si="21"/>
        <v>0</v>
      </c>
      <c r="W70" s="94"/>
      <c r="X70" s="88"/>
      <c r="Y70" s="88"/>
      <c r="Z70" s="88"/>
      <c r="AA70" s="88"/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  <c r="BD70" s="88"/>
      <c r="BE70" s="88"/>
      <c r="BF70" s="88"/>
      <c r="BG70" s="88"/>
      <c r="BH70" s="88"/>
      <c r="BI70" s="88"/>
      <c r="BJ70" s="88"/>
      <c r="BK70" s="88"/>
    </row>
    <row r="71" spans="1:63">
      <c r="A71" s="8" t="s">
        <v>113</v>
      </c>
      <c r="B71" s="80"/>
      <c r="C71" s="23"/>
      <c r="D71" s="23"/>
      <c r="E71" s="23"/>
      <c r="F71" s="23"/>
      <c r="G71" s="23"/>
      <c r="H71" s="23"/>
      <c r="I71" s="23"/>
      <c r="J71" s="23"/>
      <c r="K71" s="25">
        <f t="shared" si="17"/>
        <v>0</v>
      </c>
      <c r="L71" s="24">
        <f t="shared" si="18"/>
        <v>0</v>
      </c>
      <c r="M71" s="81">
        <f t="shared" si="19"/>
        <v>0</v>
      </c>
      <c r="O71" s="78">
        <f t="shared" si="20"/>
        <v>0</v>
      </c>
      <c r="P71" s="78">
        <f t="shared" si="13"/>
        <v>0</v>
      </c>
      <c r="Q71" s="78">
        <f t="shared" si="14"/>
        <v>0</v>
      </c>
      <c r="R71" s="78">
        <f t="shared" si="15"/>
        <v>0</v>
      </c>
      <c r="S71" s="78">
        <f t="shared" si="16"/>
        <v>0</v>
      </c>
      <c r="T71">
        <v>70</v>
      </c>
      <c r="U71" s="87">
        <f>IFERROR(-HLOOKUP($U$1,IEX!$W$2:$BH$98,T71,FALSE),0)</f>
        <v>0</v>
      </c>
      <c r="V71" s="88">
        <f t="shared" si="21"/>
        <v>0</v>
      </c>
      <c r="W71" s="94"/>
      <c r="X71" s="88"/>
      <c r="Y71" s="88"/>
      <c r="Z71" s="88"/>
      <c r="AA71" s="88"/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  <c r="BD71" s="88"/>
      <c r="BE71" s="88"/>
      <c r="BF71" s="88"/>
      <c r="BG71" s="88"/>
      <c r="BH71" s="88"/>
      <c r="BI71" s="88"/>
      <c r="BJ71" s="88"/>
      <c r="BK71" s="88"/>
    </row>
    <row r="72" spans="1:63">
      <c r="A72" s="8" t="s">
        <v>114</v>
      </c>
      <c r="B72" s="80"/>
      <c r="C72" s="23"/>
      <c r="D72" s="23"/>
      <c r="E72" s="23"/>
      <c r="F72" s="23"/>
      <c r="G72" s="23"/>
      <c r="H72" s="23"/>
      <c r="I72" s="23"/>
      <c r="J72" s="23"/>
      <c r="K72" s="25">
        <f t="shared" si="17"/>
        <v>0</v>
      </c>
      <c r="L72" s="24">
        <f t="shared" si="18"/>
        <v>0</v>
      </c>
      <c r="M72" s="81">
        <f t="shared" si="19"/>
        <v>0</v>
      </c>
      <c r="O72" s="78">
        <f t="shared" si="20"/>
        <v>0</v>
      </c>
      <c r="P72" s="78">
        <f t="shared" si="13"/>
        <v>0</v>
      </c>
      <c r="Q72" s="78">
        <f t="shared" si="14"/>
        <v>0</v>
      </c>
      <c r="R72" s="78">
        <f t="shared" si="15"/>
        <v>0</v>
      </c>
      <c r="S72" s="78">
        <f t="shared" si="16"/>
        <v>0</v>
      </c>
      <c r="T72">
        <v>71</v>
      </c>
      <c r="U72" s="87">
        <f>IFERROR(-HLOOKUP($U$1,IEX!$W$2:$BH$98,T72,FALSE),0)</f>
        <v>0</v>
      </c>
      <c r="V72" s="88">
        <f t="shared" si="21"/>
        <v>0</v>
      </c>
      <c r="W72" s="94"/>
      <c r="X72" s="88"/>
      <c r="Y72" s="88"/>
      <c r="Z72" s="88"/>
      <c r="AA72" s="88"/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  <c r="BD72" s="88"/>
      <c r="BE72" s="88"/>
      <c r="BF72" s="88"/>
      <c r="BG72" s="88"/>
      <c r="BH72" s="88"/>
      <c r="BI72" s="88"/>
      <c r="BJ72" s="88"/>
      <c r="BK72" s="88"/>
    </row>
    <row r="73" spans="1:63">
      <c r="A73" s="8" t="s">
        <v>115</v>
      </c>
      <c r="B73" s="80"/>
      <c r="C73" s="23"/>
      <c r="D73" s="23"/>
      <c r="E73" s="23"/>
      <c r="F73" s="23"/>
      <c r="G73" s="23"/>
      <c r="H73" s="23"/>
      <c r="I73" s="23"/>
      <c r="J73" s="23"/>
      <c r="K73" s="25">
        <f t="shared" si="17"/>
        <v>0</v>
      </c>
      <c r="L73" s="24">
        <f t="shared" si="18"/>
        <v>0</v>
      </c>
      <c r="M73" s="81">
        <f t="shared" si="19"/>
        <v>0</v>
      </c>
      <c r="O73" s="78">
        <f t="shared" si="20"/>
        <v>0</v>
      </c>
      <c r="P73" s="78">
        <f t="shared" si="13"/>
        <v>0</v>
      </c>
      <c r="Q73" s="78">
        <f t="shared" si="14"/>
        <v>0</v>
      </c>
      <c r="R73" s="78">
        <f t="shared" si="15"/>
        <v>0</v>
      </c>
      <c r="S73" s="78">
        <f t="shared" si="16"/>
        <v>0</v>
      </c>
      <c r="T73">
        <v>72</v>
      </c>
      <c r="U73" s="87">
        <f>IFERROR(-HLOOKUP($U$1,IEX!$W$2:$BH$98,T73,FALSE),0)</f>
        <v>0</v>
      </c>
      <c r="V73" s="88">
        <f t="shared" si="21"/>
        <v>0</v>
      </c>
      <c r="W73" s="94"/>
      <c r="X73" s="88"/>
      <c r="Y73" s="88"/>
      <c r="Z73" s="88"/>
      <c r="AA73" s="88"/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  <c r="BD73" s="88"/>
      <c r="BE73" s="88"/>
      <c r="BF73" s="88"/>
      <c r="BG73" s="88"/>
      <c r="BH73" s="88"/>
      <c r="BI73" s="88"/>
      <c r="BJ73" s="88"/>
      <c r="BK73" s="88"/>
    </row>
    <row r="74" spans="1:63">
      <c r="A74" s="8" t="s">
        <v>116</v>
      </c>
      <c r="B74" s="80"/>
      <c r="C74" s="23"/>
      <c r="D74" s="23"/>
      <c r="E74" s="23"/>
      <c r="F74" s="23"/>
      <c r="G74" s="23"/>
      <c r="H74" s="23"/>
      <c r="I74" s="23"/>
      <c r="J74" s="23"/>
      <c r="K74" s="25">
        <f t="shared" si="17"/>
        <v>0</v>
      </c>
      <c r="L74" s="24">
        <f t="shared" si="18"/>
        <v>0</v>
      </c>
      <c r="M74" s="81">
        <f t="shared" si="19"/>
        <v>0</v>
      </c>
      <c r="O74" s="78">
        <f t="shared" si="20"/>
        <v>0</v>
      </c>
      <c r="P74" s="78">
        <f t="shared" si="13"/>
        <v>0</v>
      </c>
      <c r="Q74" s="78">
        <f t="shared" si="14"/>
        <v>0</v>
      </c>
      <c r="R74" s="78">
        <f t="shared" si="15"/>
        <v>0</v>
      </c>
      <c r="S74" s="78">
        <f t="shared" si="16"/>
        <v>0</v>
      </c>
      <c r="T74">
        <v>73</v>
      </c>
      <c r="U74" s="87">
        <f>IFERROR(-HLOOKUP($U$1,IEX!$W$2:$BH$98,T74,FALSE),0)</f>
        <v>0</v>
      </c>
      <c r="V74" s="88">
        <f t="shared" si="21"/>
        <v>0</v>
      </c>
      <c r="W74" s="94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  <c r="BD74" s="88"/>
      <c r="BE74" s="88"/>
      <c r="BF74" s="88"/>
      <c r="BG74" s="88"/>
      <c r="BH74" s="88"/>
      <c r="BI74" s="88"/>
      <c r="BJ74" s="88"/>
      <c r="BK74" s="88"/>
    </row>
    <row r="75" spans="1:63">
      <c r="A75" s="8" t="s">
        <v>117</v>
      </c>
      <c r="B75" s="80"/>
      <c r="C75" s="23"/>
      <c r="D75" s="23"/>
      <c r="E75" s="23"/>
      <c r="F75" s="23"/>
      <c r="G75" s="23"/>
      <c r="H75" s="23"/>
      <c r="I75" s="23"/>
      <c r="J75" s="23"/>
      <c r="K75" s="25">
        <f t="shared" si="17"/>
        <v>0</v>
      </c>
      <c r="L75" s="24">
        <f t="shared" si="18"/>
        <v>0</v>
      </c>
      <c r="M75" s="81">
        <f t="shared" si="19"/>
        <v>0</v>
      </c>
      <c r="O75" s="78">
        <f t="shared" si="20"/>
        <v>0</v>
      </c>
      <c r="P75" s="78">
        <f t="shared" si="13"/>
        <v>0</v>
      </c>
      <c r="Q75" s="78">
        <f t="shared" si="14"/>
        <v>0</v>
      </c>
      <c r="R75" s="78">
        <f t="shared" si="15"/>
        <v>0</v>
      </c>
      <c r="S75" s="78">
        <f t="shared" si="16"/>
        <v>0</v>
      </c>
      <c r="T75">
        <v>74</v>
      </c>
      <c r="U75" s="87">
        <f>IFERROR(-HLOOKUP($U$1,IEX!$W$2:$BH$98,T75,FALSE),0)</f>
        <v>0</v>
      </c>
      <c r="V75" s="88">
        <f t="shared" si="21"/>
        <v>0</v>
      </c>
      <c r="W75" s="94"/>
      <c r="X75" s="88"/>
      <c r="Y75" s="88"/>
      <c r="Z75" s="88"/>
      <c r="AA75" s="88"/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  <c r="BD75" s="88"/>
      <c r="BE75" s="88"/>
      <c r="BF75" s="88"/>
      <c r="BG75" s="88"/>
      <c r="BH75" s="88"/>
      <c r="BI75" s="88"/>
      <c r="BJ75" s="88"/>
      <c r="BK75" s="88"/>
    </row>
    <row r="76" spans="1:63">
      <c r="A76" s="8" t="s">
        <v>118</v>
      </c>
      <c r="B76" s="80"/>
      <c r="C76" s="23"/>
      <c r="D76" s="23"/>
      <c r="E76" s="23"/>
      <c r="F76" s="23"/>
      <c r="G76" s="23"/>
      <c r="H76" s="23"/>
      <c r="I76" s="23"/>
      <c r="J76" s="23"/>
      <c r="K76" s="25">
        <f t="shared" si="17"/>
        <v>0</v>
      </c>
      <c r="L76" s="24">
        <f t="shared" si="18"/>
        <v>0</v>
      </c>
      <c r="M76" s="81">
        <f t="shared" si="19"/>
        <v>0</v>
      </c>
      <c r="O76" s="78">
        <f t="shared" si="20"/>
        <v>0</v>
      </c>
      <c r="P76" s="78">
        <f t="shared" si="13"/>
        <v>0</v>
      </c>
      <c r="Q76" s="78">
        <f t="shared" si="14"/>
        <v>0</v>
      </c>
      <c r="R76" s="78">
        <f t="shared" si="15"/>
        <v>0</v>
      </c>
      <c r="S76" s="78">
        <f t="shared" si="16"/>
        <v>0</v>
      </c>
      <c r="T76">
        <v>75</v>
      </c>
      <c r="U76" s="87">
        <f>IFERROR(-HLOOKUP($U$1,IEX!$W$2:$BH$98,T76,FALSE),0)</f>
        <v>0</v>
      </c>
      <c r="V76" s="88">
        <f t="shared" si="21"/>
        <v>0</v>
      </c>
      <c r="W76" s="94"/>
      <c r="X76" s="88"/>
      <c r="Y76" s="88"/>
      <c r="Z76" s="88"/>
      <c r="AA76" s="88"/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  <c r="BD76" s="88"/>
      <c r="BE76" s="88"/>
      <c r="BF76" s="88"/>
      <c r="BG76" s="88"/>
      <c r="BH76" s="88"/>
      <c r="BI76" s="88"/>
      <c r="BJ76" s="88"/>
      <c r="BK76" s="88"/>
    </row>
    <row r="77" spans="1:63">
      <c r="A77" s="8" t="s">
        <v>119</v>
      </c>
      <c r="B77" s="80"/>
      <c r="C77" s="23"/>
      <c r="D77" s="23"/>
      <c r="E77" s="23"/>
      <c r="F77" s="23"/>
      <c r="G77" s="23"/>
      <c r="H77" s="23"/>
      <c r="I77" s="23"/>
      <c r="J77" s="23"/>
      <c r="K77" s="25">
        <f t="shared" si="17"/>
        <v>0</v>
      </c>
      <c r="L77" s="24">
        <f t="shared" si="18"/>
        <v>0</v>
      </c>
      <c r="M77" s="81">
        <f t="shared" si="19"/>
        <v>0</v>
      </c>
      <c r="O77" s="78">
        <f t="shared" si="20"/>
        <v>0</v>
      </c>
      <c r="P77" s="78">
        <f t="shared" si="13"/>
        <v>0</v>
      </c>
      <c r="Q77" s="78">
        <f t="shared" si="14"/>
        <v>0</v>
      </c>
      <c r="R77" s="78">
        <f t="shared" si="15"/>
        <v>0</v>
      </c>
      <c r="S77" s="78">
        <f t="shared" si="16"/>
        <v>0</v>
      </c>
      <c r="T77">
        <v>76</v>
      </c>
      <c r="U77" s="87">
        <f>IFERROR(-HLOOKUP($U$1,IEX!$W$2:$BH$98,T77,FALSE),0)</f>
        <v>0</v>
      </c>
      <c r="V77" s="88">
        <f t="shared" si="21"/>
        <v>0</v>
      </c>
      <c r="W77" s="94"/>
      <c r="X77" s="88"/>
      <c r="Y77" s="88"/>
      <c r="Z77" s="88"/>
      <c r="AA77" s="88"/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  <c r="BD77" s="88"/>
      <c r="BE77" s="88"/>
      <c r="BF77" s="88"/>
      <c r="BG77" s="88"/>
      <c r="BH77" s="88"/>
      <c r="BI77" s="88"/>
      <c r="BJ77" s="88"/>
      <c r="BK77" s="88"/>
    </row>
    <row r="78" spans="1:63">
      <c r="A78" s="8" t="s">
        <v>120</v>
      </c>
      <c r="B78" s="80"/>
      <c r="C78" s="23"/>
      <c r="D78" s="23"/>
      <c r="E78" s="23"/>
      <c r="F78" s="23"/>
      <c r="G78" s="23"/>
      <c r="H78" s="23"/>
      <c r="I78" s="23"/>
      <c r="J78" s="23"/>
      <c r="K78" s="25">
        <f t="shared" si="17"/>
        <v>0</v>
      </c>
      <c r="L78" s="24">
        <f t="shared" si="18"/>
        <v>0</v>
      </c>
      <c r="M78" s="81">
        <f t="shared" si="19"/>
        <v>0</v>
      </c>
      <c r="O78" s="78">
        <f t="shared" si="20"/>
        <v>0</v>
      </c>
      <c r="P78" s="78">
        <f t="shared" si="13"/>
        <v>0</v>
      </c>
      <c r="Q78" s="78">
        <f t="shared" si="14"/>
        <v>0</v>
      </c>
      <c r="R78" s="78">
        <f t="shared" si="15"/>
        <v>0</v>
      </c>
      <c r="S78" s="78">
        <f t="shared" si="16"/>
        <v>0</v>
      </c>
      <c r="T78">
        <v>77</v>
      </c>
      <c r="U78" s="87">
        <f>IFERROR(-HLOOKUP($U$1,IEX!$W$2:$BH$98,T78,FALSE),0)</f>
        <v>0</v>
      </c>
      <c r="V78" s="88">
        <f t="shared" si="21"/>
        <v>0</v>
      </c>
      <c r="W78" s="94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  <c r="BD78" s="88"/>
      <c r="BE78" s="88"/>
      <c r="BF78" s="88"/>
      <c r="BG78" s="88"/>
      <c r="BH78" s="88"/>
      <c r="BI78" s="88"/>
      <c r="BJ78" s="88"/>
      <c r="BK78" s="88"/>
    </row>
    <row r="79" spans="1:63">
      <c r="A79" s="8" t="s">
        <v>121</v>
      </c>
      <c r="B79" s="80"/>
      <c r="C79" s="23"/>
      <c r="D79" s="23"/>
      <c r="E79" s="23"/>
      <c r="F79" s="23"/>
      <c r="G79" s="23"/>
      <c r="H79" s="23"/>
      <c r="I79" s="23"/>
      <c r="J79" s="23"/>
      <c r="K79" s="25">
        <f t="shared" si="17"/>
        <v>0</v>
      </c>
      <c r="L79" s="24">
        <f t="shared" si="18"/>
        <v>0</v>
      </c>
      <c r="M79" s="81">
        <f t="shared" si="19"/>
        <v>0</v>
      </c>
      <c r="O79" s="78">
        <f t="shared" si="20"/>
        <v>0</v>
      </c>
      <c r="P79" s="78">
        <f t="shared" si="13"/>
        <v>0</v>
      </c>
      <c r="Q79" s="78">
        <f t="shared" si="14"/>
        <v>0</v>
      </c>
      <c r="R79" s="78">
        <f t="shared" si="15"/>
        <v>0</v>
      </c>
      <c r="S79" s="78">
        <f t="shared" si="16"/>
        <v>0</v>
      </c>
      <c r="T79">
        <v>78</v>
      </c>
      <c r="U79" s="87">
        <f>IFERROR(-HLOOKUP($U$1,IEX!$W$2:$BH$98,T79,FALSE),0)</f>
        <v>0</v>
      </c>
      <c r="V79" s="88">
        <f t="shared" si="21"/>
        <v>0</v>
      </c>
      <c r="W79" s="94"/>
      <c r="X79" s="88"/>
      <c r="Y79" s="88"/>
      <c r="Z79" s="88"/>
      <c r="AA79" s="88"/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  <c r="BD79" s="88"/>
      <c r="BE79" s="88"/>
      <c r="BF79" s="88"/>
      <c r="BG79" s="88"/>
      <c r="BH79" s="88"/>
      <c r="BI79" s="88"/>
      <c r="BJ79" s="88"/>
      <c r="BK79" s="88"/>
    </row>
    <row r="80" spans="1:63">
      <c r="A80" s="8" t="s">
        <v>122</v>
      </c>
      <c r="B80" s="80"/>
      <c r="C80" s="23"/>
      <c r="D80" s="23"/>
      <c r="E80" s="23"/>
      <c r="F80" s="23"/>
      <c r="G80" s="23"/>
      <c r="H80" s="23"/>
      <c r="I80" s="23"/>
      <c r="J80" s="23"/>
      <c r="K80" s="25">
        <f t="shared" si="17"/>
        <v>0</v>
      </c>
      <c r="L80" s="24">
        <f t="shared" si="18"/>
        <v>0</v>
      </c>
      <c r="M80" s="81">
        <f t="shared" si="19"/>
        <v>0</v>
      </c>
      <c r="O80" s="78">
        <f t="shared" si="20"/>
        <v>0</v>
      </c>
      <c r="P80" s="78">
        <f t="shared" si="13"/>
        <v>0</v>
      </c>
      <c r="Q80" s="78">
        <f t="shared" si="14"/>
        <v>0</v>
      </c>
      <c r="R80" s="78">
        <f t="shared" si="15"/>
        <v>0</v>
      </c>
      <c r="S80" s="78">
        <f t="shared" si="16"/>
        <v>0</v>
      </c>
      <c r="T80">
        <v>79</v>
      </c>
      <c r="U80" s="87">
        <f>IFERROR(-HLOOKUP($U$1,IEX!$W$2:$BH$98,T80,FALSE),0)</f>
        <v>0</v>
      </c>
      <c r="V80" s="88">
        <f t="shared" si="21"/>
        <v>0</v>
      </c>
      <c r="W80" s="94"/>
      <c r="X80" s="88"/>
      <c r="Y80" s="88"/>
      <c r="Z80" s="88"/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  <c r="BD80" s="88"/>
      <c r="BE80" s="88"/>
      <c r="BF80" s="88"/>
      <c r="BG80" s="88"/>
      <c r="BH80" s="88"/>
      <c r="BI80" s="88"/>
      <c r="BJ80" s="88"/>
      <c r="BK80" s="88"/>
    </row>
    <row r="81" spans="1:63">
      <c r="A81" s="8" t="s">
        <v>123</v>
      </c>
      <c r="B81" s="80"/>
      <c r="C81" s="23"/>
      <c r="D81" s="23"/>
      <c r="E81" s="23"/>
      <c r="F81" s="23"/>
      <c r="G81" s="23"/>
      <c r="H81" s="23"/>
      <c r="I81" s="23"/>
      <c r="J81" s="23"/>
      <c r="K81" s="25">
        <f t="shared" si="17"/>
        <v>0</v>
      </c>
      <c r="L81" s="24">
        <f t="shared" si="18"/>
        <v>0</v>
      </c>
      <c r="M81" s="81">
        <f t="shared" si="19"/>
        <v>0</v>
      </c>
      <c r="O81" s="78">
        <f t="shared" si="20"/>
        <v>0</v>
      </c>
      <c r="P81" s="78">
        <f t="shared" si="13"/>
        <v>0</v>
      </c>
      <c r="Q81" s="78">
        <f t="shared" si="14"/>
        <v>0</v>
      </c>
      <c r="R81" s="78">
        <f t="shared" si="15"/>
        <v>0</v>
      </c>
      <c r="S81" s="78">
        <f t="shared" si="16"/>
        <v>0</v>
      </c>
      <c r="T81">
        <v>80</v>
      </c>
      <c r="U81" s="87">
        <f>IFERROR(-HLOOKUP($U$1,IEX!$W$2:$BH$98,T81,FALSE),0)</f>
        <v>0</v>
      </c>
      <c r="V81" s="88">
        <f t="shared" si="21"/>
        <v>0</v>
      </c>
      <c r="W81" s="94"/>
      <c r="X81" s="88"/>
      <c r="Y81" s="88"/>
      <c r="Z81" s="88"/>
      <c r="AA81" s="88"/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  <c r="BD81" s="88"/>
      <c r="BE81" s="88"/>
      <c r="BF81" s="88"/>
      <c r="BG81" s="88"/>
      <c r="BH81" s="88"/>
      <c r="BI81" s="88"/>
      <c r="BJ81" s="88"/>
      <c r="BK81" s="88"/>
    </row>
    <row r="82" spans="1:63">
      <c r="A82" s="8" t="s">
        <v>124</v>
      </c>
      <c r="B82" s="80"/>
      <c r="C82" s="23"/>
      <c r="D82" s="23"/>
      <c r="E82" s="23"/>
      <c r="F82" s="23"/>
      <c r="G82" s="23"/>
      <c r="H82" s="23"/>
      <c r="I82" s="23"/>
      <c r="J82" s="23"/>
      <c r="K82" s="25">
        <f t="shared" si="17"/>
        <v>0</v>
      </c>
      <c r="L82" s="24">
        <f t="shared" si="18"/>
        <v>0</v>
      </c>
      <c r="M82" s="81">
        <f t="shared" si="19"/>
        <v>0</v>
      </c>
      <c r="O82" s="78">
        <f t="shared" si="20"/>
        <v>0</v>
      </c>
      <c r="P82" s="78">
        <f t="shared" si="13"/>
        <v>0</v>
      </c>
      <c r="Q82" s="78">
        <f t="shared" si="14"/>
        <v>0</v>
      </c>
      <c r="R82" s="78">
        <f t="shared" si="15"/>
        <v>0</v>
      </c>
      <c r="S82" s="78">
        <f t="shared" si="16"/>
        <v>0</v>
      </c>
      <c r="T82">
        <v>81</v>
      </c>
      <c r="U82" s="87">
        <f>IFERROR(-HLOOKUP($U$1,IEX!$W$2:$BH$98,T82,FALSE),0)</f>
        <v>0</v>
      </c>
      <c r="V82" s="88">
        <f t="shared" si="21"/>
        <v>0</v>
      </c>
      <c r="W82" s="94"/>
      <c r="X82" s="88"/>
      <c r="Y82" s="88"/>
      <c r="Z82" s="88"/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  <c r="BD82" s="88"/>
      <c r="BE82" s="88"/>
      <c r="BF82" s="88"/>
      <c r="BG82" s="88"/>
      <c r="BH82" s="88"/>
      <c r="BI82" s="88"/>
      <c r="BJ82" s="88"/>
      <c r="BK82" s="88"/>
    </row>
    <row r="83" spans="1:63">
      <c r="A83" s="8" t="s">
        <v>125</v>
      </c>
      <c r="B83" s="80"/>
      <c r="C83" s="23"/>
      <c r="D83" s="23"/>
      <c r="E83" s="23"/>
      <c r="F83" s="23"/>
      <c r="G83" s="23"/>
      <c r="H83" s="23"/>
      <c r="I83" s="23"/>
      <c r="J83" s="23"/>
      <c r="K83" s="25">
        <f t="shared" si="17"/>
        <v>0</v>
      </c>
      <c r="L83" s="24">
        <f t="shared" si="18"/>
        <v>0</v>
      </c>
      <c r="M83" s="81">
        <f t="shared" si="19"/>
        <v>0</v>
      </c>
      <c r="O83" s="78">
        <f t="shared" si="20"/>
        <v>0</v>
      </c>
      <c r="P83" s="78">
        <f t="shared" si="13"/>
        <v>0</v>
      </c>
      <c r="Q83" s="78">
        <f t="shared" si="14"/>
        <v>0</v>
      </c>
      <c r="R83" s="78">
        <f t="shared" si="15"/>
        <v>0</v>
      </c>
      <c r="S83" s="78">
        <f t="shared" si="16"/>
        <v>0</v>
      </c>
      <c r="T83">
        <v>82</v>
      </c>
      <c r="U83" s="87">
        <f>IFERROR(-HLOOKUP($U$1,IEX!$W$2:$BH$98,T83,FALSE),0)</f>
        <v>0</v>
      </c>
      <c r="V83" s="88">
        <f t="shared" si="21"/>
        <v>0</v>
      </c>
      <c r="W83" s="94"/>
      <c r="X83" s="88"/>
      <c r="Y83" s="88"/>
      <c r="Z83" s="88"/>
      <c r="AA83" s="88"/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  <c r="BD83" s="88"/>
      <c r="BE83" s="88"/>
      <c r="BF83" s="88"/>
      <c r="BG83" s="88"/>
      <c r="BH83" s="88"/>
      <c r="BI83" s="88"/>
      <c r="BJ83" s="88"/>
      <c r="BK83" s="88"/>
    </row>
    <row r="84" spans="1:63">
      <c r="A84" s="8" t="s">
        <v>126</v>
      </c>
      <c r="B84" s="80"/>
      <c r="C84" s="23"/>
      <c r="D84" s="23"/>
      <c r="E84" s="23"/>
      <c r="F84" s="23"/>
      <c r="G84" s="23"/>
      <c r="H84" s="23"/>
      <c r="I84" s="23"/>
      <c r="J84" s="23"/>
      <c r="K84" s="25">
        <f t="shared" si="17"/>
        <v>0</v>
      </c>
      <c r="L84" s="24">
        <f t="shared" si="18"/>
        <v>0</v>
      </c>
      <c r="M84" s="81">
        <f t="shared" si="19"/>
        <v>0</v>
      </c>
      <c r="O84" s="78">
        <f t="shared" si="20"/>
        <v>0</v>
      </c>
      <c r="P84" s="78">
        <f t="shared" si="13"/>
        <v>0</v>
      </c>
      <c r="Q84" s="78">
        <f t="shared" si="14"/>
        <v>0</v>
      </c>
      <c r="R84" s="78">
        <f t="shared" si="15"/>
        <v>0</v>
      </c>
      <c r="S84" s="78">
        <f t="shared" si="16"/>
        <v>0</v>
      </c>
      <c r="T84">
        <v>83</v>
      </c>
      <c r="U84" s="87">
        <f>IFERROR(-HLOOKUP($U$1,IEX!$W$2:$BH$98,T84,FALSE),0)</f>
        <v>0</v>
      </c>
      <c r="V84" s="88">
        <f t="shared" si="21"/>
        <v>0</v>
      </c>
      <c r="W84" s="94"/>
      <c r="X84" s="88"/>
      <c r="Y84" s="88"/>
      <c r="Z84" s="88"/>
      <c r="AA84" s="88"/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  <c r="BD84" s="88"/>
      <c r="BE84" s="88"/>
      <c r="BF84" s="88"/>
      <c r="BG84" s="88"/>
      <c r="BH84" s="88"/>
      <c r="BI84" s="88"/>
      <c r="BJ84" s="88"/>
      <c r="BK84" s="88"/>
    </row>
    <row r="85" spans="1:63">
      <c r="A85" s="8" t="s">
        <v>127</v>
      </c>
      <c r="B85" s="80"/>
      <c r="C85" s="23"/>
      <c r="D85" s="23"/>
      <c r="E85" s="23"/>
      <c r="F85" s="23"/>
      <c r="G85" s="23"/>
      <c r="H85" s="23"/>
      <c r="I85" s="23"/>
      <c r="J85" s="23"/>
      <c r="K85" s="25">
        <f t="shared" si="17"/>
        <v>0</v>
      </c>
      <c r="L85" s="24">
        <f t="shared" si="18"/>
        <v>0</v>
      </c>
      <c r="M85" s="81">
        <f t="shared" si="19"/>
        <v>0</v>
      </c>
      <c r="O85" s="78">
        <f t="shared" si="20"/>
        <v>0</v>
      </c>
      <c r="P85" s="78">
        <f t="shared" si="13"/>
        <v>0</v>
      </c>
      <c r="Q85" s="78">
        <f t="shared" si="14"/>
        <v>0</v>
      </c>
      <c r="R85" s="78">
        <f t="shared" si="15"/>
        <v>0</v>
      </c>
      <c r="S85" s="78">
        <f t="shared" si="16"/>
        <v>0</v>
      </c>
      <c r="T85">
        <v>84</v>
      </c>
      <c r="U85" s="87">
        <f>IFERROR(-HLOOKUP($U$1,IEX!$W$2:$BH$98,T85,FALSE),0)</f>
        <v>0</v>
      </c>
      <c r="V85" s="88">
        <f t="shared" si="21"/>
        <v>0</v>
      </c>
      <c r="W85" s="94"/>
      <c r="X85" s="88"/>
      <c r="Y85" s="88"/>
      <c r="Z85" s="88"/>
      <c r="AA85" s="88"/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  <c r="BD85" s="88"/>
      <c r="BE85" s="88"/>
      <c r="BF85" s="88"/>
      <c r="BG85" s="88"/>
      <c r="BH85" s="88"/>
      <c r="BI85" s="88"/>
      <c r="BJ85" s="88"/>
      <c r="BK85" s="88"/>
    </row>
    <row r="86" spans="1:63">
      <c r="A86" s="8" t="s">
        <v>128</v>
      </c>
      <c r="B86" s="80"/>
      <c r="C86" s="23"/>
      <c r="D86" s="23"/>
      <c r="E86" s="23"/>
      <c r="F86" s="23"/>
      <c r="G86" s="23"/>
      <c r="H86" s="23"/>
      <c r="I86" s="23"/>
      <c r="J86" s="23"/>
      <c r="K86" s="25">
        <f t="shared" si="17"/>
        <v>0</v>
      </c>
      <c r="L86" s="24">
        <f t="shared" si="18"/>
        <v>0</v>
      </c>
      <c r="M86" s="81">
        <f t="shared" si="19"/>
        <v>0</v>
      </c>
      <c r="O86" s="78">
        <f t="shared" si="20"/>
        <v>0</v>
      </c>
      <c r="P86" s="78">
        <f t="shared" si="13"/>
        <v>0</v>
      </c>
      <c r="Q86" s="78">
        <f t="shared" si="14"/>
        <v>0</v>
      </c>
      <c r="R86" s="78">
        <f t="shared" si="15"/>
        <v>0</v>
      </c>
      <c r="S86" s="78">
        <f t="shared" si="16"/>
        <v>0</v>
      </c>
      <c r="T86">
        <v>85</v>
      </c>
      <c r="U86" s="87">
        <f>IFERROR(-HLOOKUP($U$1,IEX!$W$2:$BH$98,T86,FALSE),0)</f>
        <v>0</v>
      </c>
      <c r="V86" s="88">
        <f t="shared" si="21"/>
        <v>0</v>
      </c>
      <c r="W86" s="94"/>
      <c r="X86" s="88"/>
      <c r="Y86" s="88"/>
      <c r="Z86" s="88"/>
      <c r="AA86" s="88"/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  <c r="BD86" s="88"/>
      <c r="BE86" s="88"/>
      <c r="BF86" s="88"/>
      <c r="BG86" s="88"/>
      <c r="BH86" s="88"/>
      <c r="BI86" s="88"/>
      <c r="BJ86" s="88"/>
      <c r="BK86" s="88"/>
    </row>
    <row r="87" spans="1:63">
      <c r="A87" s="8" t="s">
        <v>129</v>
      </c>
      <c r="B87" s="80"/>
      <c r="C87" s="23"/>
      <c r="D87" s="23"/>
      <c r="E87" s="23"/>
      <c r="F87" s="23"/>
      <c r="G87" s="23"/>
      <c r="H87" s="23"/>
      <c r="I87" s="23"/>
      <c r="J87" s="23"/>
      <c r="K87" s="25">
        <f t="shared" si="17"/>
        <v>0</v>
      </c>
      <c r="L87" s="24">
        <f t="shared" si="18"/>
        <v>0</v>
      </c>
      <c r="M87" s="81">
        <f t="shared" si="19"/>
        <v>0</v>
      </c>
      <c r="O87" s="78">
        <f t="shared" si="20"/>
        <v>0</v>
      </c>
      <c r="P87" s="78">
        <f t="shared" si="13"/>
        <v>0</v>
      </c>
      <c r="Q87" s="78">
        <f t="shared" si="14"/>
        <v>0</v>
      </c>
      <c r="R87" s="78">
        <f t="shared" si="15"/>
        <v>0</v>
      </c>
      <c r="S87" s="78">
        <f t="shared" si="16"/>
        <v>0</v>
      </c>
      <c r="T87">
        <v>86</v>
      </c>
      <c r="U87" s="87">
        <f>IFERROR(-HLOOKUP($U$1,IEX!$W$2:$BH$98,T87,FALSE),0)</f>
        <v>0</v>
      </c>
      <c r="V87" s="88">
        <f t="shared" si="21"/>
        <v>0</v>
      </c>
      <c r="W87" s="94"/>
      <c r="X87" s="88"/>
      <c r="Y87" s="88"/>
      <c r="Z87" s="88"/>
      <c r="AA87" s="88"/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  <c r="BD87" s="88"/>
      <c r="BE87" s="88"/>
      <c r="BF87" s="88"/>
      <c r="BG87" s="88"/>
      <c r="BH87" s="88"/>
      <c r="BI87" s="88"/>
      <c r="BJ87" s="88"/>
      <c r="BK87" s="88"/>
    </row>
    <row r="88" spans="1:63">
      <c r="A88" s="8" t="s">
        <v>130</v>
      </c>
      <c r="B88" s="80"/>
      <c r="C88" s="23"/>
      <c r="D88" s="23"/>
      <c r="E88" s="23"/>
      <c r="F88" s="23"/>
      <c r="G88" s="23"/>
      <c r="H88" s="23"/>
      <c r="I88" s="23"/>
      <c r="J88" s="23"/>
      <c r="K88" s="25">
        <f t="shared" si="17"/>
        <v>0</v>
      </c>
      <c r="L88" s="24">
        <f t="shared" si="18"/>
        <v>0</v>
      </c>
      <c r="M88" s="81">
        <f t="shared" si="19"/>
        <v>0</v>
      </c>
      <c r="O88" s="78">
        <f t="shared" si="20"/>
        <v>0</v>
      </c>
      <c r="P88" s="78">
        <f t="shared" si="13"/>
        <v>0</v>
      </c>
      <c r="Q88" s="78">
        <f t="shared" si="14"/>
        <v>0</v>
      </c>
      <c r="R88" s="78">
        <f t="shared" si="15"/>
        <v>0</v>
      </c>
      <c r="S88" s="78">
        <f t="shared" si="16"/>
        <v>0</v>
      </c>
      <c r="T88">
        <v>87</v>
      </c>
      <c r="U88" s="87">
        <f>IFERROR(-HLOOKUP($U$1,IEX!$W$2:$BH$98,T88,FALSE),0)</f>
        <v>0</v>
      </c>
      <c r="V88" s="88">
        <f t="shared" si="21"/>
        <v>0</v>
      </c>
      <c r="W88" s="94"/>
      <c r="X88" s="88"/>
      <c r="Y88" s="88"/>
      <c r="Z88" s="88"/>
      <c r="AA88" s="88"/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  <c r="BD88" s="88"/>
      <c r="BE88" s="88"/>
      <c r="BF88" s="88"/>
      <c r="BG88" s="88"/>
      <c r="BH88" s="88"/>
      <c r="BI88" s="88"/>
      <c r="BJ88" s="88"/>
      <c r="BK88" s="88"/>
    </row>
    <row r="89" spans="1:63">
      <c r="A89" s="8" t="s">
        <v>131</v>
      </c>
      <c r="B89" s="80"/>
      <c r="C89" s="23"/>
      <c r="D89" s="23"/>
      <c r="E89" s="23"/>
      <c r="F89" s="23"/>
      <c r="G89" s="23"/>
      <c r="H89" s="23"/>
      <c r="I89" s="23"/>
      <c r="J89" s="23"/>
      <c r="K89" s="25">
        <f t="shared" si="17"/>
        <v>0</v>
      </c>
      <c r="L89" s="24">
        <f t="shared" si="18"/>
        <v>0</v>
      </c>
      <c r="M89" s="81">
        <f t="shared" si="19"/>
        <v>0</v>
      </c>
      <c r="O89" s="78">
        <f t="shared" si="20"/>
        <v>0</v>
      </c>
      <c r="P89" s="78">
        <f t="shared" si="13"/>
        <v>0</v>
      </c>
      <c r="Q89" s="78">
        <f t="shared" si="14"/>
        <v>0</v>
      </c>
      <c r="R89" s="78">
        <f t="shared" si="15"/>
        <v>0</v>
      </c>
      <c r="S89" s="78">
        <f t="shared" si="16"/>
        <v>0</v>
      </c>
      <c r="T89">
        <v>88</v>
      </c>
      <c r="U89" s="87">
        <f>IFERROR(-HLOOKUP($U$1,IEX!$W$2:$BH$98,T89,FALSE),0)</f>
        <v>0</v>
      </c>
      <c r="V89" s="88">
        <f t="shared" si="21"/>
        <v>0</v>
      </c>
      <c r="W89" s="94"/>
      <c r="X89" s="88"/>
      <c r="Y89" s="88"/>
      <c r="Z89" s="88"/>
      <c r="AA89" s="88"/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  <c r="BD89" s="88"/>
      <c r="BE89" s="88"/>
      <c r="BF89" s="88"/>
      <c r="BG89" s="88"/>
      <c r="BH89" s="88"/>
      <c r="BI89" s="88"/>
      <c r="BJ89" s="88"/>
      <c r="BK89" s="88"/>
    </row>
    <row r="90" spans="1:63">
      <c r="A90" s="8" t="s">
        <v>132</v>
      </c>
      <c r="B90" s="80"/>
      <c r="C90" s="23"/>
      <c r="D90" s="23"/>
      <c r="E90" s="23"/>
      <c r="F90" s="23"/>
      <c r="G90" s="23"/>
      <c r="H90" s="23"/>
      <c r="I90" s="23"/>
      <c r="J90" s="23"/>
      <c r="K90" s="25">
        <f t="shared" si="17"/>
        <v>0</v>
      </c>
      <c r="L90" s="24">
        <f t="shared" si="18"/>
        <v>0</v>
      </c>
      <c r="M90" s="81">
        <f t="shared" si="19"/>
        <v>0</v>
      </c>
      <c r="O90" s="78">
        <f t="shared" si="20"/>
        <v>0</v>
      </c>
      <c r="P90" s="78">
        <f t="shared" si="13"/>
        <v>0</v>
      </c>
      <c r="Q90" s="78">
        <f t="shared" si="14"/>
        <v>0</v>
      </c>
      <c r="R90" s="78">
        <f t="shared" si="15"/>
        <v>0</v>
      </c>
      <c r="S90" s="78">
        <f t="shared" si="16"/>
        <v>0</v>
      </c>
      <c r="T90">
        <v>89</v>
      </c>
      <c r="U90" s="87">
        <f>IFERROR(-HLOOKUP($U$1,IEX!$W$2:$BH$98,T90,FALSE),0)</f>
        <v>0</v>
      </c>
      <c r="V90" s="88">
        <f t="shared" si="21"/>
        <v>0</v>
      </c>
      <c r="W90" s="94"/>
      <c r="X90" s="88"/>
      <c r="Y90" s="88"/>
      <c r="Z90" s="88"/>
      <c r="AA90" s="88"/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  <c r="BD90" s="88"/>
      <c r="BE90" s="88"/>
      <c r="BF90" s="88"/>
      <c r="BG90" s="88"/>
      <c r="BH90" s="88"/>
      <c r="BI90" s="88"/>
      <c r="BJ90" s="88"/>
      <c r="BK90" s="88"/>
    </row>
    <row r="91" spans="1:63">
      <c r="A91" s="8" t="s">
        <v>133</v>
      </c>
      <c r="B91" s="80"/>
      <c r="C91" s="23"/>
      <c r="D91" s="23"/>
      <c r="E91" s="23"/>
      <c r="F91" s="23"/>
      <c r="G91" s="23"/>
      <c r="H91" s="23"/>
      <c r="I91" s="23"/>
      <c r="J91" s="23"/>
      <c r="K91" s="25">
        <f t="shared" si="17"/>
        <v>0</v>
      </c>
      <c r="L91" s="24">
        <f t="shared" si="18"/>
        <v>0</v>
      </c>
      <c r="M91" s="81">
        <f t="shared" si="19"/>
        <v>0</v>
      </c>
      <c r="O91" s="78">
        <f t="shared" si="20"/>
        <v>0</v>
      </c>
      <c r="P91" s="78">
        <f t="shared" si="13"/>
        <v>0</v>
      </c>
      <c r="Q91" s="78">
        <f t="shared" si="14"/>
        <v>0</v>
      </c>
      <c r="R91" s="78">
        <f t="shared" si="15"/>
        <v>0</v>
      </c>
      <c r="S91" s="78">
        <f t="shared" si="16"/>
        <v>0</v>
      </c>
      <c r="T91">
        <v>90</v>
      </c>
      <c r="U91" s="87">
        <f>IFERROR(-HLOOKUP($U$1,IEX!$W$2:$BH$98,T91,FALSE),0)</f>
        <v>0</v>
      </c>
      <c r="V91" s="88">
        <f t="shared" si="21"/>
        <v>0</v>
      </c>
      <c r="W91" s="94"/>
      <c r="X91" s="88"/>
      <c r="Y91" s="88"/>
      <c r="Z91" s="88"/>
      <c r="AA91" s="88"/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  <c r="BD91" s="88"/>
      <c r="BE91" s="88"/>
      <c r="BF91" s="88"/>
      <c r="BG91" s="88"/>
      <c r="BH91" s="88"/>
      <c r="BI91" s="88"/>
      <c r="BJ91" s="88"/>
      <c r="BK91" s="88"/>
    </row>
    <row r="92" spans="1:63">
      <c r="A92" s="8" t="s">
        <v>134</v>
      </c>
      <c r="B92" s="80"/>
      <c r="C92" s="23"/>
      <c r="D92" s="23"/>
      <c r="E92" s="23"/>
      <c r="F92" s="23"/>
      <c r="G92" s="23"/>
      <c r="H92" s="23"/>
      <c r="I92" s="23"/>
      <c r="J92" s="23"/>
      <c r="K92" s="25">
        <f t="shared" si="17"/>
        <v>0</v>
      </c>
      <c r="L92" s="24">
        <f t="shared" si="18"/>
        <v>0</v>
      </c>
      <c r="M92" s="81">
        <f t="shared" si="19"/>
        <v>0</v>
      </c>
      <c r="O92" s="78">
        <f t="shared" si="20"/>
        <v>0</v>
      </c>
      <c r="P92" s="78">
        <f t="shared" si="13"/>
        <v>0</v>
      </c>
      <c r="Q92" s="78">
        <f t="shared" si="14"/>
        <v>0</v>
      </c>
      <c r="R92" s="78">
        <f t="shared" si="15"/>
        <v>0</v>
      </c>
      <c r="S92" s="78">
        <f t="shared" si="16"/>
        <v>0</v>
      </c>
      <c r="T92">
        <v>91</v>
      </c>
      <c r="U92" s="87">
        <f>IFERROR(-HLOOKUP($U$1,IEX!$W$2:$BH$98,T92,FALSE),0)</f>
        <v>0</v>
      </c>
      <c r="V92" s="88">
        <f t="shared" si="21"/>
        <v>0</v>
      </c>
      <c r="W92" s="94"/>
      <c r="X92" s="88"/>
      <c r="Y92" s="88"/>
      <c r="Z92" s="88"/>
      <c r="AA92" s="88"/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  <c r="BD92" s="88"/>
      <c r="BE92" s="88"/>
      <c r="BF92" s="88"/>
      <c r="BG92" s="88"/>
      <c r="BH92" s="88"/>
      <c r="BI92" s="88"/>
      <c r="BJ92" s="88"/>
      <c r="BK92" s="88"/>
    </row>
    <row r="93" spans="1:63">
      <c r="A93" s="8" t="s">
        <v>135</v>
      </c>
      <c r="B93" s="80"/>
      <c r="C93" s="23"/>
      <c r="D93" s="23"/>
      <c r="E93" s="23"/>
      <c r="F93" s="23"/>
      <c r="G93" s="23"/>
      <c r="H93" s="23"/>
      <c r="I93" s="23"/>
      <c r="J93" s="23"/>
      <c r="K93" s="25">
        <f t="shared" si="17"/>
        <v>0</v>
      </c>
      <c r="L93" s="24">
        <f t="shared" si="18"/>
        <v>0</v>
      </c>
      <c r="M93" s="81">
        <f t="shared" si="19"/>
        <v>0</v>
      </c>
      <c r="O93" s="78">
        <f t="shared" si="20"/>
        <v>0</v>
      </c>
      <c r="P93" s="78">
        <f t="shared" si="13"/>
        <v>0</v>
      </c>
      <c r="Q93" s="78">
        <f t="shared" si="14"/>
        <v>0</v>
      </c>
      <c r="R93" s="78">
        <f t="shared" si="15"/>
        <v>0</v>
      </c>
      <c r="S93" s="78">
        <f t="shared" si="16"/>
        <v>0</v>
      </c>
      <c r="T93">
        <v>92</v>
      </c>
      <c r="U93" s="87">
        <f>IFERROR(-HLOOKUP($U$1,IEX!$W$2:$BH$98,T93,FALSE),0)</f>
        <v>0</v>
      </c>
      <c r="V93" s="88">
        <f t="shared" si="21"/>
        <v>0</v>
      </c>
      <c r="W93" s="94"/>
      <c r="X93" s="88"/>
      <c r="Y93" s="88"/>
      <c r="Z93" s="88"/>
      <c r="AA93" s="88"/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  <c r="BD93" s="88"/>
      <c r="BE93" s="88"/>
      <c r="BF93" s="88"/>
      <c r="BG93" s="88"/>
      <c r="BH93" s="88"/>
      <c r="BI93" s="88"/>
      <c r="BJ93" s="88"/>
      <c r="BK93" s="88"/>
    </row>
    <row r="94" spans="1:63">
      <c r="A94" s="8" t="s">
        <v>136</v>
      </c>
      <c r="B94" s="80"/>
      <c r="C94" s="23"/>
      <c r="D94" s="23"/>
      <c r="E94" s="23"/>
      <c r="F94" s="23"/>
      <c r="G94" s="23"/>
      <c r="H94" s="23"/>
      <c r="I94" s="23"/>
      <c r="J94" s="23"/>
      <c r="K94" s="25">
        <f t="shared" si="17"/>
        <v>0</v>
      </c>
      <c r="L94" s="24">
        <f t="shared" si="18"/>
        <v>0</v>
      </c>
      <c r="M94" s="81">
        <f t="shared" si="19"/>
        <v>0</v>
      </c>
      <c r="O94" s="78">
        <f t="shared" si="20"/>
        <v>0</v>
      </c>
      <c r="P94" s="78">
        <f t="shared" si="13"/>
        <v>0</v>
      </c>
      <c r="Q94" s="78">
        <f t="shared" si="14"/>
        <v>0</v>
      </c>
      <c r="R94" s="78">
        <f t="shared" si="15"/>
        <v>0</v>
      </c>
      <c r="S94" s="78">
        <f t="shared" si="16"/>
        <v>0</v>
      </c>
      <c r="T94">
        <v>93</v>
      </c>
      <c r="U94" s="87">
        <f>IFERROR(-HLOOKUP($U$1,IEX!$W$2:$BH$98,T94,FALSE),0)</f>
        <v>0</v>
      </c>
      <c r="V94" s="88">
        <f t="shared" si="21"/>
        <v>0</v>
      </c>
      <c r="W94" s="94"/>
      <c r="X94" s="88"/>
      <c r="Y94" s="88"/>
      <c r="Z94" s="88"/>
      <c r="AA94" s="88"/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  <c r="BD94" s="88"/>
      <c r="BE94" s="88"/>
      <c r="BF94" s="88"/>
      <c r="BG94" s="88"/>
      <c r="BH94" s="88"/>
      <c r="BI94" s="88"/>
      <c r="BJ94" s="88"/>
      <c r="BK94" s="88"/>
    </row>
    <row r="95" spans="1:63">
      <c r="A95" s="8" t="s">
        <v>137</v>
      </c>
      <c r="B95" s="80"/>
      <c r="C95" s="23"/>
      <c r="D95" s="23"/>
      <c r="E95" s="23"/>
      <c r="F95" s="23"/>
      <c r="G95" s="23"/>
      <c r="H95" s="23"/>
      <c r="I95" s="23"/>
      <c r="J95" s="23"/>
      <c r="K95" s="25">
        <f t="shared" si="17"/>
        <v>0</v>
      </c>
      <c r="L95" s="24">
        <f t="shared" si="18"/>
        <v>0</v>
      </c>
      <c r="M95" s="81">
        <f t="shared" si="19"/>
        <v>0</v>
      </c>
      <c r="O95" s="78">
        <f t="shared" si="20"/>
        <v>0</v>
      </c>
      <c r="P95" s="78">
        <f t="shared" si="13"/>
        <v>0</v>
      </c>
      <c r="Q95" s="78">
        <f t="shared" si="14"/>
        <v>0</v>
      </c>
      <c r="R95" s="78">
        <f t="shared" si="15"/>
        <v>0</v>
      </c>
      <c r="S95" s="78">
        <f t="shared" si="16"/>
        <v>0</v>
      </c>
      <c r="T95">
        <v>94</v>
      </c>
      <c r="U95" s="87">
        <f>IFERROR(-HLOOKUP($U$1,IEX!$W$2:$BH$98,T95,FALSE),0)</f>
        <v>0</v>
      </c>
      <c r="V95" s="88">
        <f t="shared" si="21"/>
        <v>0</v>
      </c>
      <c r="W95" s="94"/>
      <c r="X95" s="88"/>
      <c r="Y95" s="88"/>
      <c r="Z95" s="88"/>
      <c r="AA95" s="88"/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  <c r="BD95" s="88"/>
      <c r="BE95" s="88"/>
      <c r="BF95" s="88"/>
      <c r="BG95" s="88"/>
      <c r="BH95" s="88"/>
      <c r="BI95" s="88"/>
      <c r="BJ95" s="88"/>
      <c r="BK95" s="88"/>
    </row>
    <row r="96" spans="1:63">
      <c r="A96" s="8" t="s">
        <v>138</v>
      </c>
      <c r="B96" s="80"/>
      <c r="C96" s="23"/>
      <c r="D96" s="23"/>
      <c r="E96" s="23"/>
      <c r="F96" s="23"/>
      <c r="G96" s="23"/>
      <c r="H96" s="23"/>
      <c r="I96" s="23"/>
      <c r="J96" s="23"/>
      <c r="K96" s="25">
        <f t="shared" si="17"/>
        <v>0</v>
      </c>
      <c r="L96" s="24">
        <f t="shared" si="18"/>
        <v>0</v>
      </c>
      <c r="M96" s="81">
        <f t="shared" si="19"/>
        <v>0</v>
      </c>
      <c r="O96" s="78">
        <f t="shared" si="20"/>
        <v>0</v>
      </c>
      <c r="P96" s="78">
        <f t="shared" si="13"/>
        <v>0</v>
      </c>
      <c r="Q96" s="78">
        <f t="shared" si="14"/>
        <v>0</v>
      </c>
      <c r="R96" s="78">
        <f t="shared" si="15"/>
        <v>0</v>
      </c>
      <c r="S96" s="78">
        <f t="shared" si="16"/>
        <v>0</v>
      </c>
      <c r="T96">
        <v>95</v>
      </c>
      <c r="U96" s="87">
        <f>IFERROR(-HLOOKUP($U$1,IEX!$W$2:$BH$98,T96,FALSE),0)</f>
        <v>0</v>
      </c>
      <c r="V96" s="88">
        <f t="shared" si="21"/>
        <v>0</v>
      </c>
      <c r="W96" s="94"/>
      <c r="X96" s="88"/>
      <c r="Y96" s="88"/>
      <c r="Z96" s="88"/>
      <c r="AA96" s="88"/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  <c r="BD96" s="88"/>
      <c r="BE96" s="88"/>
      <c r="BF96" s="88"/>
      <c r="BG96" s="88"/>
      <c r="BH96" s="88"/>
      <c r="BI96" s="88"/>
      <c r="BJ96" s="88"/>
      <c r="BK96" s="88"/>
    </row>
    <row r="97" spans="1:63">
      <c r="A97" s="8" t="s">
        <v>139</v>
      </c>
      <c r="B97" s="80"/>
      <c r="C97" s="23"/>
      <c r="D97" s="23"/>
      <c r="E97" s="23"/>
      <c r="F97" s="23"/>
      <c r="G97" s="23"/>
      <c r="H97" s="23"/>
      <c r="I97" s="23"/>
      <c r="J97" s="23"/>
      <c r="K97" s="25">
        <f t="shared" si="17"/>
        <v>0</v>
      </c>
      <c r="L97" s="24">
        <f t="shared" si="18"/>
        <v>0</v>
      </c>
      <c r="M97" s="81">
        <f t="shared" si="19"/>
        <v>0</v>
      </c>
      <c r="O97" s="78">
        <f t="shared" si="20"/>
        <v>0</v>
      </c>
      <c r="P97" s="78">
        <f t="shared" si="13"/>
        <v>0</v>
      </c>
      <c r="Q97" s="78">
        <f t="shared" si="14"/>
        <v>0</v>
      </c>
      <c r="R97" s="78">
        <f t="shared" si="15"/>
        <v>0</v>
      </c>
      <c r="S97" s="78">
        <f t="shared" si="16"/>
        <v>0</v>
      </c>
      <c r="T97">
        <v>96</v>
      </c>
      <c r="U97" s="87">
        <f>IFERROR(-HLOOKUP($U$1,IEX!$W$2:$BH$98,T97,FALSE),0)</f>
        <v>0</v>
      </c>
      <c r="V97" s="88">
        <f t="shared" si="21"/>
        <v>0</v>
      </c>
      <c r="W97" s="94"/>
      <c r="X97" s="88"/>
      <c r="Y97" s="88"/>
      <c r="Z97" s="88"/>
      <c r="AA97" s="88"/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  <c r="BD97" s="88"/>
      <c r="BE97" s="88"/>
      <c r="BF97" s="88"/>
      <c r="BG97" s="88"/>
      <c r="BH97" s="88"/>
      <c r="BI97" s="88"/>
      <c r="BJ97" s="88"/>
      <c r="BK97" s="88"/>
    </row>
    <row r="98" spans="1:63">
      <c r="A98" s="8" t="s">
        <v>140</v>
      </c>
      <c r="B98" s="80"/>
      <c r="C98" s="23"/>
      <c r="D98" s="23"/>
      <c r="E98" s="23"/>
      <c r="F98" s="23"/>
      <c r="G98" s="23"/>
      <c r="H98" s="23"/>
      <c r="I98" s="23"/>
      <c r="J98" s="23"/>
      <c r="K98" s="25">
        <f t="shared" si="17"/>
        <v>0</v>
      </c>
      <c r="L98" s="24">
        <f t="shared" si="18"/>
        <v>0</v>
      </c>
      <c r="M98" s="81">
        <f t="shared" si="19"/>
        <v>0</v>
      </c>
      <c r="O98" s="78">
        <f t="shared" si="20"/>
        <v>0</v>
      </c>
      <c r="P98" s="78">
        <f t="shared" si="13"/>
        <v>0</v>
      </c>
      <c r="Q98" s="78">
        <f t="shared" si="14"/>
        <v>0</v>
      </c>
      <c r="R98" s="78">
        <f t="shared" si="15"/>
        <v>0</v>
      </c>
      <c r="S98" s="78">
        <f t="shared" si="16"/>
        <v>0</v>
      </c>
      <c r="T98">
        <v>97</v>
      </c>
      <c r="U98" s="87">
        <f>IFERROR(-HLOOKUP($U$1,IEX!$W$2:$BH$98,T98,FALSE),0)</f>
        <v>0</v>
      </c>
      <c r="V98" s="88">
        <f t="shared" si="21"/>
        <v>0</v>
      </c>
      <c r="W98" s="94"/>
      <c r="X98" s="88"/>
      <c r="Y98" s="88"/>
      <c r="Z98" s="88"/>
      <c r="AA98" s="88"/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  <c r="BD98" s="88"/>
      <c r="BE98" s="88"/>
      <c r="BF98" s="88"/>
      <c r="BG98" s="88"/>
      <c r="BH98" s="88"/>
      <c r="BI98" s="88"/>
      <c r="BJ98" s="88"/>
      <c r="BK98" s="88"/>
    </row>
    <row r="99" spans="1:63">
      <c r="A99" s="8" t="s">
        <v>175</v>
      </c>
      <c r="B99" s="80">
        <f t="shared" ref="B99:M99" si="22">SUM(B3:B98)/4000</f>
        <v>0</v>
      </c>
      <c r="C99" s="23">
        <f t="shared" si="22"/>
        <v>0</v>
      </c>
      <c r="D99" s="24">
        <f t="shared" si="22"/>
        <v>0</v>
      </c>
      <c r="E99" s="24"/>
      <c r="F99" s="24">
        <f t="shared" si="22"/>
        <v>0</v>
      </c>
      <c r="G99" s="24"/>
      <c r="H99" s="24">
        <f t="shared" si="22"/>
        <v>0</v>
      </c>
      <c r="I99" s="24"/>
      <c r="J99" s="24">
        <f t="shared" si="22"/>
        <v>0</v>
      </c>
      <c r="K99" s="25">
        <f t="shared" si="22"/>
        <v>0</v>
      </c>
      <c r="L99" s="25">
        <f t="shared" si="22"/>
        <v>0</v>
      </c>
      <c r="M99" s="85">
        <f t="shared" si="22"/>
        <v>0</v>
      </c>
      <c r="O99" s="78">
        <f>SUM(O3:O98)/4000</f>
        <v>0</v>
      </c>
      <c r="P99" s="78">
        <f t="shared" ref="P99:S99" si="23">SUM(P3:P98)/4000</f>
        <v>0</v>
      </c>
      <c r="Q99" s="78">
        <f t="shared" si="23"/>
        <v>0</v>
      </c>
      <c r="R99" s="78">
        <f t="shared" si="23"/>
        <v>0</v>
      </c>
      <c r="S99" s="78">
        <f t="shared" si="23"/>
        <v>0</v>
      </c>
      <c r="U99" s="89">
        <f t="shared" ref="U99:AK99" si="24">SUM(U3:U98)/4000</f>
        <v>0</v>
      </c>
      <c r="V99" s="89">
        <f t="shared" si="24"/>
        <v>0</v>
      </c>
      <c r="W99" s="94"/>
      <c r="X99" s="89">
        <f t="shared" si="24"/>
        <v>0</v>
      </c>
      <c r="Y99" s="89">
        <f t="shared" si="24"/>
        <v>0</v>
      </c>
      <c r="Z99" s="89">
        <f t="shared" si="24"/>
        <v>0</v>
      </c>
      <c r="AA99" s="89">
        <f t="shared" si="24"/>
        <v>0</v>
      </c>
      <c r="AB99" s="89">
        <f t="shared" si="24"/>
        <v>0</v>
      </c>
      <c r="AC99" s="89">
        <f t="shared" si="24"/>
        <v>0</v>
      </c>
      <c r="AD99" s="89">
        <f t="shared" si="24"/>
        <v>0</v>
      </c>
      <c r="AE99" s="89">
        <f t="shared" si="24"/>
        <v>0</v>
      </c>
      <c r="AF99" s="89">
        <f t="shared" si="24"/>
        <v>0</v>
      </c>
      <c r="AG99" s="89">
        <f t="shared" si="24"/>
        <v>0</v>
      </c>
      <c r="AH99" s="89">
        <f t="shared" si="24"/>
        <v>0</v>
      </c>
      <c r="AI99" s="89">
        <f t="shared" si="24"/>
        <v>0</v>
      </c>
      <c r="AJ99" s="89">
        <f t="shared" si="24"/>
        <v>0</v>
      </c>
      <c r="AK99" s="89">
        <f t="shared" si="24"/>
        <v>0</v>
      </c>
      <c r="AL99" s="89">
        <f t="shared" ref="AL99:AQ99" si="25">SUM(AL3:AL98)/4000</f>
        <v>0</v>
      </c>
      <c r="AM99" s="89">
        <f t="shared" si="25"/>
        <v>0</v>
      </c>
      <c r="AN99" s="89">
        <f t="shared" si="25"/>
        <v>0</v>
      </c>
      <c r="AO99" s="89">
        <f t="shared" si="25"/>
        <v>0</v>
      </c>
      <c r="AP99" s="89">
        <f t="shared" si="25"/>
        <v>0</v>
      </c>
      <c r="AQ99" s="89">
        <f t="shared" si="25"/>
        <v>0</v>
      </c>
      <c r="AR99" s="89">
        <f t="shared" ref="AR99:BK99" si="26">SUM(AR3:AR98)/4000</f>
        <v>0</v>
      </c>
      <c r="AS99" s="89">
        <f t="shared" si="26"/>
        <v>0</v>
      </c>
      <c r="AT99" s="89">
        <f t="shared" si="26"/>
        <v>0</v>
      </c>
      <c r="AU99" s="89">
        <f t="shared" si="26"/>
        <v>0</v>
      </c>
      <c r="AV99" s="89">
        <f t="shared" si="26"/>
        <v>0</v>
      </c>
      <c r="AW99" s="89">
        <f t="shared" si="26"/>
        <v>0</v>
      </c>
      <c r="AX99" s="89">
        <f t="shared" si="26"/>
        <v>0</v>
      </c>
      <c r="AY99" s="89">
        <f t="shared" si="26"/>
        <v>0</v>
      </c>
      <c r="AZ99" s="89">
        <f t="shared" si="26"/>
        <v>0</v>
      </c>
      <c r="BA99" s="89">
        <f t="shared" si="26"/>
        <v>0</v>
      </c>
      <c r="BB99" s="89">
        <f t="shared" si="26"/>
        <v>0</v>
      </c>
      <c r="BC99" s="89">
        <f t="shared" si="26"/>
        <v>0</v>
      </c>
      <c r="BD99" s="89">
        <f t="shared" si="26"/>
        <v>0</v>
      </c>
      <c r="BE99" s="89">
        <f t="shared" si="26"/>
        <v>0</v>
      </c>
      <c r="BF99" s="89">
        <f t="shared" si="26"/>
        <v>0</v>
      </c>
      <c r="BG99" s="89">
        <f t="shared" si="26"/>
        <v>0</v>
      </c>
      <c r="BH99" s="89">
        <f t="shared" si="26"/>
        <v>0</v>
      </c>
      <c r="BI99" s="89">
        <f t="shared" si="26"/>
        <v>0</v>
      </c>
      <c r="BJ99" s="89">
        <f t="shared" si="26"/>
        <v>0</v>
      </c>
      <c r="BK99" s="89">
        <f t="shared" si="26"/>
        <v>0</v>
      </c>
    </row>
    <row r="100" spans="1:63" ht="15.75" thickBot="1"/>
    <row r="101" spans="1:63" ht="15.75" thickBot="1">
      <c r="W101" s="101" t="s">
        <v>142</v>
      </c>
      <c r="X101" s="98">
        <f>SUM(X102:X106)</f>
        <v>0</v>
      </c>
      <c r="Y101" s="96">
        <f t="shared" ref="Y101:AK101" si="27">SUM(Y102:Y106)</f>
        <v>0</v>
      </c>
      <c r="Z101" s="96">
        <f t="shared" si="27"/>
        <v>0</v>
      </c>
      <c r="AA101" s="96">
        <f t="shared" si="27"/>
        <v>0</v>
      </c>
      <c r="AB101" s="96">
        <f t="shared" si="27"/>
        <v>0</v>
      </c>
      <c r="AC101" s="96">
        <f t="shared" si="27"/>
        <v>0</v>
      </c>
      <c r="AD101" s="96">
        <f t="shared" si="27"/>
        <v>0</v>
      </c>
      <c r="AE101" s="96">
        <f t="shared" si="27"/>
        <v>0</v>
      </c>
      <c r="AF101" s="96">
        <f t="shared" ref="AF101" si="28">SUM(AF102:AF106)</f>
        <v>0</v>
      </c>
      <c r="AG101" s="96">
        <f t="shared" ref="AG101" si="29">SUM(AG102:AG106)</f>
        <v>0</v>
      </c>
      <c r="AH101" s="96">
        <f t="shared" ref="AH101" si="30">SUM(AH102:AH106)</f>
        <v>0</v>
      </c>
      <c r="AI101" s="96">
        <f t="shared" ref="AI101" si="31">SUM(AI102:AI106)</f>
        <v>0</v>
      </c>
      <c r="AJ101" s="96">
        <f t="shared" si="27"/>
        <v>0</v>
      </c>
      <c r="AK101" s="97">
        <f t="shared" si="27"/>
        <v>0</v>
      </c>
      <c r="AL101" s="97">
        <f t="shared" ref="AL101:AQ101" si="32">SUM(AL102:AL106)</f>
        <v>0</v>
      </c>
      <c r="AM101" s="97">
        <f t="shared" si="32"/>
        <v>0</v>
      </c>
      <c r="AN101" s="97">
        <f t="shared" si="32"/>
        <v>0</v>
      </c>
      <c r="AO101" s="97">
        <f t="shared" si="32"/>
        <v>0</v>
      </c>
      <c r="AP101" s="97">
        <f t="shared" si="32"/>
        <v>0</v>
      </c>
      <c r="AQ101" s="97">
        <f t="shared" si="32"/>
        <v>0</v>
      </c>
      <c r="AR101" s="97">
        <f t="shared" ref="AR101:BK101" si="33">SUM(AR102:AR106)</f>
        <v>0</v>
      </c>
      <c r="AS101" s="97">
        <f t="shared" si="33"/>
        <v>0</v>
      </c>
      <c r="AT101" s="97">
        <f t="shared" si="33"/>
        <v>0</v>
      </c>
      <c r="AU101" s="97">
        <f t="shared" si="33"/>
        <v>0</v>
      </c>
      <c r="AV101" s="97">
        <f t="shared" si="33"/>
        <v>0</v>
      </c>
      <c r="AW101" s="97">
        <f t="shared" si="33"/>
        <v>0</v>
      </c>
      <c r="AX101" s="97">
        <f t="shared" si="33"/>
        <v>0</v>
      </c>
      <c r="AY101" s="97">
        <f t="shared" si="33"/>
        <v>0</v>
      </c>
      <c r="AZ101" s="97">
        <f t="shared" si="33"/>
        <v>0</v>
      </c>
      <c r="BA101" s="97">
        <f t="shared" si="33"/>
        <v>0</v>
      </c>
      <c r="BB101" s="97">
        <f t="shared" si="33"/>
        <v>0</v>
      </c>
      <c r="BC101" s="97">
        <f t="shared" si="33"/>
        <v>0</v>
      </c>
      <c r="BD101" s="97">
        <f t="shared" si="33"/>
        <v>0</v>
      </c>
      <c r="BE101" s="97">
        <f t="shared" si="33"/>
        <v>0</v>
      </c>
      <c r="BF101" s="97">
        <f t="shared" si="33"/>
        <v>0</v>
      </c>
      <c r="BG101" s="97">
        <f t="shared" si="33"/>
        <v>0</v>
      </c>
      <c r="BH101" s="97">
        <f t="shared" si="33"/>
        <v>0</v>
      </c>
      <c r="BI101" s="97">
        <f t="shared" si="33"/>
        <v>0</v>
      </c>
      <c r="BJ101" s="97">
        <f t="shared" si="33"/>
        <v>0</v>
      </c>
      <c r="BK101" s="97">
        <f t="shared" si="33"/>
        <v>0</v>
      </c>
    </row>
    <row r="102" spans="1:63">
      <c r="W102" s="102" t="s">
        <v>149</v>
      </c>
      <c r="X102" s="99">
        <f>IF(X$2=$W$102,1,0)</f>
        <v>0</v>
      </c>
      <c r="Y102" s="95">
        <f t="shared" ref="Y102:BK102" si="34">IF(Y$2=$W$102,1,0)</f>
        <v>0</v>
      </c>
      <c r="Z102" s="95">
        <f t="shared" si="34"/>
        <v>0</v>
      </c>
      <c r="AA102" s="95">
        <f t="shared" si="34"/>
        <v>0</v>
      </c>
      <c r="AB102" s="95">
        <f t="shared" si="34"/>
        <v>0</v>
      </c>
      <c r="AC102" s="95">
        <f t="shared" si="34"/>
        <v>0</v>
      </c>
      <c r="AD102" s="95">
        <f t="shared" si="34"/>
        <v>0</v>
      </c>
      <c r="AE102" s="95">
        <f t="shared" si="34"/>
        <v>0</v>
      </c>
      <c r="AF102" s="95">
        <f t="shared" si="34"/>
        <v>0</v>
      </c>
      <c r="AG102" s="95">
        <f t="shared" si="34"/>
        <v>0</v>
      </c>
      <c r="AH102" s="95">
        <f t="shared" si="34"/>
        <v>0</v>
      </c>
      <c r="AI102" s="95">
        <f t="shared" si="34"/>
        <v>0</v>
      </c>
      <c r="AJ102" s="95">
        <f t="shared" si="34"/>
        <v>0</v>
      </c>
      <c r="AK102" s="95">
        <f t="shared" si="34"/>
        <v>0</v>
      </c>
      <c r="AL102" s="95">
        <f t="shared" si="34"/>
        <v>0</v>
      </c>
      <c r="AM102" s="95">
        <f t="shared" si="34"/>
        <v>0</v>
      </c>
      <c r="AN102" s="95">
        <f t="shared" si="34"/>
        <v>0</v>
      </c>
      <c r="AO102" s="95">
        <f t="shared" si="34"/>
        <v>0</v>
      </c>
      <c r="AP102" s="95">
        <f t="shared" si="34"/>
        <v>0</v>
      </c>
      <c r="AQ102" s="95">
        <f t="shared" si="34"/>
        <v>0</v>
      </c>
      <c r="AR102" s="95">
        <f t="shared" si="34"/>
        <v>0</v>
      </c>
      <c r="AS102" s="95">
        <f t="shared" si="34"/>
        <v>0</v>
      </c>
      <c r="AT102" s="95">
        <f t="shared" si="34"/>
        <v>0</v>
      </c>
      <c r="AU102" s="95">
        <f t="shared" si="34"/>
        <v>0</v>
      </c>
      <c r="AV102" s="95">
        <f t="shared" si="34"/>
        <v>0</v>
      </c>
      <c r="AW102" s="95">
        <f t="shared" si="34"/>
        <v>0</v>
      </c>
      <c r="AX102" s="95">
        <f t="shared" si="34"/>
        <v>0</v>
      </c>
      <c r="AY102" s="95">
        <f t="shared" si="34"/>
        <v>0</v>
      </c>
      <c r="AZ102" s="95">
        <f t="shared" si="34"/>
        <v>0</v>
      </c>
      <c r="BA102" s="95">
        <f t="shared" si="34"/>
        <v>0</v>
      </c>
      <c r="BB102" s="95">
        <f t="shared" si="34"/>
        <v>0</v>
      </c>
      <c r="BC102" s="95">
        <f t="shared" si="34"/>
        <v>0</v>
      </c>
      <c r="BD102" s="95">
        <f t="shared" si="34"/>
        <v>0</v>
      </c>
      <c r="BE102" s="95">
        <f t="shared" si="34"/>
        <v>0</v>
      </c>
      <c r="BF102" s="95">
        <f t="shared" si="34"/>
        <v>0</v>
      </c>
      <c r="BG102" s="95">
        <f t="shared" si="34"/>
        <v>0</v>
      </c>
      <c r="BH102" s="95">
        <f t="shared" si="34"/>
        <v>0</v>
      </c>
      <c r="BI102" s="95">
        <f t="shared" si="34"/>
        <v>0</v>
      </c>
      <c r="BJ102" s="95">
        <f t="shared" si="34"/>
        <v>0</v>
      </c>
      <c r="BK102" s="95">
        <f t="shared" si="34"/>
        <v>0</v>
      </c>
    </row>
    <row r="103" spans="1:63">
      <c r="W103" s="103" t="s">
        <v>150</v>
      </c>
      <c r="X103" s="100">
        <f>IF(X$2=$W$103,1,0)</f>
        <v>0</v>
      </c>
      <c r="Y103" s="88">
        <f t="shared" ref="Y103:BK103" si="35">IF(Y$2=$W$103,1,0)</f>
        <v>0</v>
      </c>
      <c r="Z103" s="88">
        <f t="shared" si="35"/>
        <v>0</v>
      </c>
      <c r="AA103" s="88">
        <f t="shared" si="35"/>
        <v>0</v>
      </c>
      <c r="AB103" s="88">
        <f t="shared" si="35"/>
        <v>0</v>
      </c>
      <c r="AC103" s="88">
        <f t="shared" si="35"/>
        <v>0</v>
      </c>
      <c r="AD103" s="88">
        <f t="shared" si="35"/>
        <v>0</v>
      </c>
      <c r="AE103" s="88">
        <f t="shared" si="35"/>
        <v>0</v>
      </c>
      <c r="AF103" s="88">
        <f t="shared" si="35"/>
        <v>0</v>
      </c>
      <c r="AG103" s="88">
        <f t="shared" si="35"/>
        <v>0</v>
      </c>
      <c r="AH103" s="88">
        <f t="shared" si="35"/>
        <v>0</v>
      </c>
      <c r="AI103" s="88">
        <f t="shared" si="35"/>
        <v>0</v>
      </c>
      <c r="AJ103" s="88">
        <f t="shared" si="35"/>
        <v>0</v>
      </c>
      <c r="AK103" s="88">
        <f t="shared" si="35"/>
        <v>0</v>
      </c>
      <c r="AL103" s="88">
        <f t="shared" si="35"/>
        <v>0</v>
      </c>
      <c r="AM103" s="88">
        <f t="shared" si="35"/>
        <v>0</v>
      </c>
      <c r="AN103" s="88">
        <f t="shared" si="35"/>
        <v>0</v>
      </c>
      <c r="AO103" s="88">
        <f t="shared" si="35"/>
        <v>0</v>
      </c>
      <c r="AP103" s="88">
        <f t="shared" si="35"/>
        <v>0</v>
      </c>
      <c r="AQ103" s="88">
        <f t="shared" si="35"/>
        <v>0</v>
      </c>
      <c r="AR103" s="88">
        <f t="shared" si="35"/>
        <v>0</v>
      </c>
      <c r="AS103" s="88">
        <f t="shared" si="35"/>
        <v>0</v>
      </c>
      <c r="AT103" s="88">
        <f t="shared" si="35"/>
        <v>0</v>
      </c>
      <c r="AU103" s="88">
        <f t="shared" si="35"/>
        <v>0</v>
      </c>
      <c r="AV103" s="88">
        <f t="shared" si="35"/>
        <v>0</v>
      </c>
      <c r="AW103" s="88">
        <f t="shared" si="35"/>
        <v>0</v>
      </c>
      <c r="AX103" s="88">
        <f t="shared" si="35"/>
        <v>0</v>
      </c>
      <c r="AY103" s="88">
        <f t="shared" si="35"/>
        <v>0</v>
      </c>
      <c r="AZ103" s="88">
        <f t="shared" si="35"/>
        <v>0</v>
      </c>
      <c r="BA103" s="88">
        <f t="shared" si="35"/>
        <v>0</v>
      </c>
      <c r="BB103" s="88">
        <f t="shared" si="35"/>
        <v>0</v>
      </c>
      <c r="BC103" s="88">
        <f t="shared" si="35"/>
        <v>0</v>
      </c>
      <c r="BD103" s="88">
        <f t="shared" si="35"/>
        <v>0</v>
      </c>
      <c r="BE103" s="88">
        <f t="shared" si="35"/>
        <v>0</v>
      </c>
      <c r="BF103" s="88">
        <f t="shared" si="35"/>
        <v>0</v>
      </c>
      <c r="BG103" s="88">
        <f t="shared" si="35"/>
        <v>0</v>
      </c>
      <c r="BH103" s="88">
        <f t="shared" si="35"/>
        <v>0</v>
      </c>
      <c r="BI103" s="88">
        <f t="shared" si="35"/>
        <v>0</v>
      </c>
      <c r="BJ103" s="88">
        <f t="shared" si="35"/>
        <v>0</v>
      </c>
      <c r="BK103" s="88">
        <f t="shared" si="35"/>
        <v>0</v>
      </c>
    </row>
    <row r="104" spans="1:63">
      <c r="W104" s="103" t="s">
        <v>151</v>
      </c>
      <c r="X104" s="100">
        <f>IF(X$2=$W$104,1,0)</f>
        <v>0</v>
      </c>
      <c r="Y104" s="88">
        <f t="shared" ref="Y104:BK104" si="36">IF(Y$2=$W$104,1,0)</f>
        <v>0</v>
      </c>
      <c r="Z104" s="88">
        <f t="shared" si="36"/>
        <v>0</v>
      </c>
      <c r="AA104" s="88">
        <f t="shared" si="36"/>
        <v>0</v>
      </c>
      <c r="AB104" s="88">
        <f t="shared" si="36"/>
        <v>0</v>
      </c>
      <c r="AC104" s="88">
        <f t="shared" si="36"/>
        <v>0</v>
      </c>
      <c r="AD104" s="88">
        <f t="shared" si="36"/>
        <v>0</v>
      </c>
      <c r="AE104" s="88">
        <f t="shared" si="36"/>
        <v>0</v>
      </c>
      <c r="AF104" s="88">
        <f t="shared" si="36"/>
        <v>0</v>
      </c>
      <c r="AG104" s="88">
        <f t="shared" si="36"/>
        <v>0</v>
      </c>
      <c r="AH104" s="88">
        <f t="shared" si="36"/>
        <v>0</v>
      </c>
      <c r="AI104" s="88">
        <f t="shared" si="36"/>
        <v>0</v>
      </c>
      <c r="AJ104" s="88">
        <f t="shared" si="36"/>
        <v>0</v>
      </c>
      <c r="AK104" s="88">
        <f t="shared" si="36"/>
        <v>0</v>
      </c>
      <c r="AL104" s="88">
        <f t="shared" si="36"/>
        <v>0</v>
      </c>
      <c r="AM104" s="88">
        <f t="shared" si="36"/>
        <v>0</v>
      </c>
      <c r="AN104" s="88">
        <f t="shared" si="36"/>
        <v>0</v>
      </c>
      <c r="AO104" s="88">
        <f t="shared" si="36"/>
        <v>0</v>
      </c>
      <c r="AP104" s="88">
        <f t="shared" si="36"/>
        <v>0</v>
      </c>
      <c r="AQ104" s="88">
        <f t="shared" si="36"/>
        <v>0</v>
      </c>
      <c r="AR104" s="88">
        <f t="shared" si="36"/>
        <v>0</v>
      </c>
      <c r="AS104" s="88">
        <f t="shared" si="36"/>
        <v>0</v>
      </c>
      <c r="AT104" s="88">
        <f t="shared" si="36"/>
        <v>0</v>
      </c>
      <c r="AU104" s="88">
        <f t="shared" si="36"/>
        <v>0</v>
      </c>
      <c r="AV104" s="88">
        <f t="shared" si="36"/>
        <v>0</v>
      </c>
      <c r="AW104" s="88">
        <f t="shared" si="36"/>
        <v>0</v>
      </c>
      <c r="AX104" s="88">
        <f t="shared" si="36"/>
        <v>0</v>
      </c>
      <c r="AY104" s="88">
        <f t="shared" si="36"/>
        <v>0</v>
      </c>
      <c r="AZ104" s="88">
        <f t="shared" si="36"/>
        <v>0</v>
      </c>
      <c r="BA104" s="88">
        <f t="shared" si="36"/>
        <v>0</v>
      </c>
      <c r="BB104" s="88">
        <f t="shared" si="36"/>
        <v>0</v>
      </c>
      <c r="BC104" s="88">
        <f t="shared" si="36"/>
        <v>0</v>
      </c>
      <c r="BD104" s="88">
        <f t="shared" si="36"/>
        <v>0</v>
      </c>
      <c r="BE104" s="88">
        <f t="shared" si="36"/>
        <v>0</v>
      </c>
      <c r="BF104" s="88">
        <f t="shared" si="36"/>
        <v>0</v>
      </c>
      <c r="BG104" s="88">
        <f t="shared" si="36"/>
        <v>0</v>
      </c>
      <c r="BH104" s="88">
        <f t="shared" si="36"/>
        <v>0</v>
      </c>
      <c r="BI104" s="88">
        <f t="shared" si="36"/>
        <v>0</v>
      </c>
      <c r="BJ104" s="88">
        <f t="shared" si="36"/>
        <v>0</v>
      </c>
      <c r="BK104" s="88">
        <f t="shared" si="36"/>
        <v>0</v>
      </c>
    </row>
    <row r="105" spans="1:63">
      <c r="W105" s="103" t="s">
        <v>152</v>
      </c>
      <c r="X105" s="100">
        <f>IF(X$2=$W$105,1,0)</f>
        <v>0</v>
      </c>
      <c r="Y105" s="88">
        <f t="shared" ref="Y105:BK105" si="37">IF(Y$2=$W$105,1,0)</f>
        <v>0</v>
      </c>
      <c r="Z105" s="88">
        <f t="shared" si="37"/>
        <v>0</v>
      </c>
      <c r="AA105" s="88">
        <f t="shared" si="37"/>
        <v>0</v>
      </c>
      <c r="AB105" s="88">
        <f t="shared" si="37"/>
        <v>0</v>
      </c>
      <c r="AC105" s="88">
        <f t="shared" si="37"/>
        <v>0</v>
      </c>
      <c r="AD105" s="88">
        <f t="shared" si="37"/>
        <v>0</v>
      </c>
      <c r="AE105" s="88">
        <f t="shared" si="37"/>
        <v>0</v>
      </c>
      <c r="AF105" s="88">
        <f t="shared" si="37"/>
        <v>0</v>
      </c>
      <c r="AG105" s="88">
        <f t="shared" si="37"/>
        <v>0</v>
      </c>
      <c r="AH105" s="88">
        <f t="shared" si="37"/>
        <v>0</v>
      </c>
      <c r="AI105" s="88">
        <f t="shared" si="37"/>
        <v>0</v>
      </c>
      <c r="AJ105" s="88">
        <f t="shared" si="37"/>
        <v>0</v>
      </c>
      <c r="AK105" s="88">
        <f t="shared" si="37"/>
        <v>0</v>
      </c>
      <c r="AL105" s="88">
        <f t="shared" si="37"/>
        <v>0</v>
      </c>
      <c r="AM105" s="88">
        <f t="shared" si="37"/>
        <v>0</v>
      </c>
      <c r="AN105" s="88">
        <f t="shared" si="37"/>
        <v>0</v>
      </c>
      <c r="AO105" s="88">
        <f t="shared" si="37"/>
        <v>0</v>
      </c>
      <c r="AP105" s="88">
        <f t="shared" si="37"/>
        <v>0</v>
      </c>
      <c r="AQ105" s="88">
        <f t="shared" si="37"/>
        <v>0</v>
      </c>
      <c r="AR105" s="88">
        <f t="shared" si="37"/>
        <v>0</v>
      </c>
      <c r="AS105" s="88">
        <f t="shared" si="37"/>
        <v>0</v>
      </c>
      <c r="AT105" s="88">
        <f t="shared" si="37"/>
        <v>0</v>
      </c>
      <c r="AU105" s="88">
        <f t="shared" si="37"/>
        <v>0</v>
      </c>
      <c r="AV105" s="88">
        <f t="shared" si="37"/>
        <v>0</v>
      </c>
      <c r="AW105" s="88">
        <f t="shared" si="37"/>
        <v>0</v>
      </c>
      <c r="AX105" s="88">
        <f t="shared" si="37"/>
        <v>0</v>
      </c>
      <c r="AY105" s="88">
        <f t="shared" si="37"/>
        <v>0</v>
      </c>
      <c r="AZ105" s="88">
        <f t="shared" si="37"/>
        <v>0</v>
      </c>
      <c r="BA105" s="88">
        <f t="shared" si="37"/>
        <v>0</v>
      </c>
      <c r="BB105" s="88">
        <f t="shared" si="37"/>
        <v>0</v>
      </c>
      <c r="BC105" s="88">
        <f t="shared" si="37"/>
        <v>0</v>
      </c>
      <c r="BD105" s="88">
        <f t="shared" si="37"/>
        <v>0</v>
      </c>
      <c r="BE105" s="88">
        <f t="shared" si="37"/>
        <v>0</v>
      </c>
      <c r="BF105" s="88">
        <f t="shared" si="37"/>
        <v>0</v>
      </c>
      <c r="BG105" s="88">
        <f t="shared" si="37"/>
        <v>0</v>
      </c>
      <c r="BH105" s="88">
        <f t="shared" si="37"/>
        <v>0</v>
      </c>
      <c r="BI105" s="88">
        <f t="shared" si="37"/>
        <v>0</v>
      </c>
      <c r="BJ105" s="88">
        <f t="shared" si="37"/>
        <v>0</v>
      </c>
      <c r="BK105" s="88">
        <f t="shared" si="37"/>
        <v>0</v>
      </c>
    </row>
    <row r="106" spans="1:63" ht="15.75" thickBot="1">
      <c r="V106" t="s">
        <v>221</v>
      </c>
      <c r="W106" s="104" t="s">
        <v>153</v>
      </c>
      <c r="X106" s="100">
        <f>IF(OR(X$2=$W$106,X$2=$V$106),1,0)</f>
        <v>0</v>
      </c>
      <c r="Y106" s="88">
        <f t="shared" ref="Y106:BK106" si="38">IF(OR(Y$2=$W$106,Y$2=$V$106),1,0)</f>
        <v>0</v>
      </c>
      <c r="Z106" s="88">
        <f t="shared" si="38"/>
        <v>0</v>
      </c>
      <c r="AA106" s="88">
        <f t="shared" si="38"/>
        <v>0</v>
      </c>
      <c r="AB106" s="88">
        <f t="shared" si="38"/>
        <v>0</v>
      </c>
      <c r="AC106" s="88">
        <f t="shared" si="38"/>
        <v>0</v>
      </c>
      <c r="AD106" s="88">
        <f t="shared" si="38"/>
        <v>0</v>
      </c>
      <c r="AE106" s="88">
        <f t="shared" si="38"/>
        <v>0</v>
      </c>
      <c r="AF106" s="88">
        <f t="shared" si="38"/>
        <v>0</v>
      </c>
      <c r="AG106" s="88">
        <f t="shared" si="38"/>
        <v>0</v>
      </c>
      <c r="AH106" s="88">
        <f t="shared" si="38"/>
        <v>0</v>
      </c>
      <c r="AI106" s="88">
        <f t="shared" si="38"/>
        <v>0</v>
      </c>
      <c r="AJ106" s="88">
        <f t="shared" si="38"/>
        <v>0</v>
      </c>
      <c r="AK106" s="88">
        <f t="shared" si="38"/>
        <v>0</v>
      </c>
      <c r="AL106" s="88">
        <f t="shared" si="38"/>
        <v>0</v>
      </c>
      <c r="AM106" s="88">
        <f t="shared" si="38"/>
        <v>0</v>
      </c>
      <c r="AN106" s="88">
        <f t="shared" si="38"/>
        <v>0</v>
      </c>
      <c r="AO106" s="88">
        <f t="shared" si="38"/>
        <v>0</v>
      </c>
      <c r="AP106" s="88">
        <f t="shared" si="38"/>
        <v>0</v>
      </c>
      <c r="AQ106" s="88">
        <f t="shared" si="38"/>
        <v>0</v>
      </c>
      <c r="AR106" s="88">
        <f t="shared" si="38"/>
        <v>0</v>
      </c>
      <c r="AS106" s="88">
        <f t="shared" si="38"/>
        <v>0</v>
      </c>
      <c r="AT106" s="88">
        <f t="shared" si="38"/>
        <v>0</v>
      </c>
      <c r="AU106" s="88">
        <f t="shared" si="38"/>
        <v>0</v>
      </c>
      <c r="AV106" s="88">
        <f t="shared" si="38"/>
        <v>0</v>
      </c>
      <c r="AW106" s="88">
        <f t="shared" si="38"/>
        <v>0</v>
      </c>
      <c r="AX106" s="88">
        <f t="shared" si="38"/>
        <v>0</v>
      </c>
      <c r="AY106" s="88">
        <f t="shared" si="38"/>
        <v>0</v>
      </c>
      <c r="AZ106" s="88">
        <f t="shared" si="38"/>
        <v>0</v>
      </c>
      <c r="BA106" s="88">
        <f t="shared" si="38"/>
        <v>0</v>
      </c>
      <c r="BB106" s="88">
        <f t="shared" si="38"/>
        <v>0</v>
      </c>
      <c r="BC106" s="88">
        <f t="shared" si="38"/>
        <v>0</v>
      </c>
      <c r="BD106" s="88">
        <f t="shared" si="38"/>
        <v>0</v>
      </c>
      <c r="BE106" s="88">
        <f t="shared" si="38"/>
        <v>0</v>
      </c>
      <c r="BF106" s="88">
        <f t="shared" si="38"/>
        <v>0</v>
      </c>
      <c r="BG106" s="88">
        <f t="shared" si="38"/>
        <v>0</v>
      </c>
      <c r="BH106" s="88">
        <f t="shared" si="38"/>
        <v>0</v>
      </c>
      <c r="BI106" s="88">
        <f t="shared" si="38"/>
        <v>0</v>
      </c>
      <c r="BJ106" s="88">
        <f t="shared" si="38"/>
        <v>0</v>
      </c>
      <c r="BK106" s="88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9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0</v>
      </c>
      <c r="L3" s="206">
        <v>0</v>
      </c>
      <c r="M3" s="206">
        <v>1.1599999999999999</v>
      </c>
      <c r="N3" s="206">
        <v>2.44</v>
      </c>
      <c r="O3" s="206">
        <v>2.7</v>
      </c>
      <c r="P3" s="206">
        <v>0</v>
      </c>
      <c r="Q3" s="206">
        <v>0</v>
      </c>
      <c r="R3" s="206">
        <v>0</v>
      </c>
      <c r="S3" s="206">
        <v>0</v>
      </c>
      <c r="T3" s="206">
        <v>0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2.0699999999999998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19.57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0</v>
      </c>
      <c r="L4" s="206">
        <v>0</v>
      </c>
      <c r="M4" s="206">
        <v>1.1599999999999999</v>
      </c>
      <c r="N4" s="206">
        <v>2.44</v>
      </c>
      <c r="O4" s="206">
        <v>2.7</v>
      </c>
      <c r="P4" s="206">
        <v>0</v>
      </c>
      <c r="Q4" s="206">
        <v>0</v>
      </c>
      <c r="R4" s="206">
        <v>0</v>
      </c>
      <c r="S4" s="206">
        <v>0</v>
      </c>
      <c r="T4" s="206">
        <v>0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2.0699999999999998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19.57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0</v>
      </c>
      <c r="L5" s="206">
        <v>0</v>
      </c>
      <c r="M5" s="206">
        <v>1.1599999999999999</v>
      </c>
      <c r="N5" s="206">
        <v>2.44</v>
      </c>
      <c r="O5" s="206">
        <v>2.7</v>
      </c>
      <c r="P5" s="206">
        <v>0</v>
      </c>
      <c r="Q5" s="206">
        <v>0</v>
      </c>
      <c r="R5" s="206">
        <v>0</v>
      </c>
      <c r="S5" s="206">
        <v>0</v>
      </c>
      <c r="T5" s="206">
        <v>0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2.0699999999999998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19.57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0</v>
      </c>
      <c r="L6" s="206">
        <v>0</v>
      </c>
      <c r="M6" s="206">
        <v>1.1599999999999999</v>
      </c>
      <c r="N6" s="206">
        <v>2.44</v>
      </c>
      <c r="O6" s="206">
        <v>2.7</v>
      </c>
      <c r="P6" s="206">
        <v>0</v>
      </c>
      <c r="Q6" s="206">
        <v>0</v>
      </c>
      <c r="R6" s="206">
        <v>0</v>
      </c>
      <c r="S6" s="206">
        <v>0.02</v>
      </c>
      <c r="T6" s="206">
        <v>0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2.0699999999999998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19.57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0</v>
      </c>
      <c r="L7" s="206">
        <v>0</v>
      </c>
      <c r="M7" s="206">
        <v>1.1599999999999999</v>
      </c>
      <c r="N7" s="206">
        <v>2.44</v>
      </c>
      <c r="O7" s="206">
        <v>2.7</v>
      </c>
      <c r="P7" s="206">
        <v>0</v>
      </c>
      <c r="Q7" s="206">
        <v>0</v>
      </c>
      <c r="R7" s="206">
        <v>0</v>
      </c>
      <c r="S7" s="206">
        <v>0.02</v>
      </c>
      <c r="T7" s="206">
        <v>0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2.0699999999999998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19.57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0</v>
      </c>
      <c r="L8" s="206">
        <v>0</v>
      </c>
      <c r="M8" s="206">
        <v>1.1599999999999999</v>
      </c>
      <c r="N8" s="206">
        <v>2.44</v>
      </c>
      <c r="O8" s="206">
        <v>2.7</v>
      </c>
      <c r="P8" s="206">
        <v>0</v>
      </c>
      <c r="Q8" s="206">
        <v>0</v>
      </c>
      <c r="R8" s="206">
        <v>0</v>
      </c>
      <c r="S8" s="206">
        <v>0.02</v>
      </c>
      <c r="T8" s="206">
        <v>0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2.0699999999999998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19.57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0</v>
      </c>
      <c r="L9" s="206">
        <v>0</v>
      </c>
      <c r="M9" s="206">
        <v>1.1599999999999999</v>
      </c>
      <c r="N9" s="206">
        <v>2.44</v>
      </c>
      <c r="O9" s="206">
        <v>2.7</v>
      </c>
      <c r="P9" s="206">
        <v>0</v>
      </c>
      <c r="Q9" s="206">
        <v>0</v>
      </c>
      <c r="R9" s="206">
        <v>0</v>
      </c>
      <c r="S9" s="206">
        <v>0.02</v>
      </c>
      <c r="T9" s="206">
        <v>0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2.0699999999999998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19.57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0</v>
      </c>
      <c r="L10" s="206">
        <v>0</v>
      </c>
      <c r="M10" s="206">
        <v>1.1599999999999999</v>
      </c>
      <c r="N10" s="206">
        <v>2.44</v>
      </c>
      <c r="O10" s="206">
        <v>2.7</v>
      </c>
      <c r="P10" s="206">
        <v>0</v>
      </c>
      <c r="Q10" s="206">
        <v>0</v>
      </c>
      <c r="R10" s="206">
        <v>0</v>
      </c>
      <c r="S10" s="206">
        <v>0.02</v>
      </c>
      <c r="T10" s="206">
        <v>0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2.0699999999999998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19.57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0</v>
      </c>
      <c r="L11" s="206">
        <v>0</v>
      </c>
      <c r="M11" s="206">
        <v>1.1599999999999999</v>
      </c>
      <c r="N11" s="206">
        <v>2.44</v>
      </c>
      <c r="O11" s="206">
        <v>2.7</v>
      </c>
      <c r="P11" s="206">
        <v>0</v>
      </c>
      <c r="Q11" s="206">
        <v>0</v>
      </c>
      <c r="R11" s="206">
        <v>0.24</v>
      </c>
      <c r="S11" s="206">
        <v>0.25</v>
      </c>
      <c r="T11" s="206">
        <v>0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2.0699999999999998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19.57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0</v>
      </c>
      <c r="L12" s="206">
        <v>0</v>
      </c>
      <c r="M12" s="206">
        <v>1.1599999999999999</v>
      </c>
      <c r="N12" s="206">
        <v>2.44</v>
      </c>
      <c r="O12" s="206">
        <v>2.7</v>
      </c>
      <c r="P12" s="206">
        <v>0</v>
      </c>
      <c r="Q12" s="206">
        <v>0</v>
      </c>
      <c r="R12" s="206">
        <v>0.24</v>
      </c>
      <c r="S12" s="206">
        <v>0.25</v>
      </c>
      <c r="T12" s="206">
        <v>0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2.0699999999999998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19.57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0</v>
      </c>
      <c r="L13" s="206">
        <v>0</v>
      </c>
      <c r="M13" s="206">
        <v>1.1599999999999999</v>
      </c>
      <c r="N13" s="206">
        <v>2.44</v>
      </c>
      <c r="O13" s="206">
        <v>2.7</v>
      </c>
      <c r="P13" s="206">
        <v>0</v>
      </c>
      <c r="Q13" s="206">
        <v>0</v>
      </c>
      <c r="R13" s="206">
        <v>0.24</v>
      </c>
      <c r="S13" s="206">
        <v>0.25</v>
      </c>
      <c r="T13" s="206">
        <v>0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2.0699999999999998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19.7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0</v>
      </c>
      <c r="L14" s="206">
        <v>0</v>
      </c>
      <c r="M14" s="206">
        <v>1.1599999999999999</v>
      </c>
      <c r="N14" s="206">
        <v>2.44</v>
      </c>
      <c r="O14" s="206">
        <v>2.7</v>
      </c>
      <c r="P14" s="206">
        <v>0</v>
      </c>
      <c r="Q14" s="206">
        <v>0</v>
      </c>
      <c r="R14" s="206">
        <v>0.24</v>
      </c>
      <c r="S14" s="206">
        <v>0.25</v>
      </c>
      <c r="T14" s="206">
        <v>0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2.0699999999999998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19.7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0</v>
      </c>
      <c r="L15" s="206">
        <v>0</v>
      </c>
      <c r="M15" s="206">
        <v>1.1599999999999999</v>
      </c>
      <c r="N15" s="206">
        <v>2.44</v>
      </c>
      <c r="O15" s="206">
        <v>2.7</v>
      </c>
      <c r="P15" s="206">
        <v>0</v>
      </c>
      <c r="Q15" s="206">
        <v>0</v>
      </c>
      <c r="R15" s="206">
        <v>0.24</v>
      </c>
      <c r="S15" s="206">
        <v>0.25</v>
      </c>
      <c r="T15" s="206">
        <v>0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2.0699999999999998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19.7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0</v>
      </c>
      <c r="L16" s="206">
        <v>0</v>
      </c>
      <c r="M16" s="206">
        <v>1.1599999999999999</v>
      </c>
      <c r="N16" s="206">
        <v>2.44</v>
      </c>
      <c r="O16" s="206">
        <v>2.7</v>
      </c>
      <c r="P16" s="206">
        <v>0</v>
      </c>
      <c r="Q16" s="206">
        <v>0</v>
      </c>
      <c r="R16" s="206">
        <v>0.24</v>
      </c>
      <c r="S16" s="206">
        <v>0.25</v>
      </c>
      <c r="T16" s="206">
        <v>0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2.0699999999999998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19.7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0</v>
      </c>
      <c r="L17" s="206">
        <v>0</v>
      </c>
      <c r="M17" s="206">
        <v>1.1599999999999999</v>
      </c>
      <c r="N17" s="206">
        <v>2.44</v>
      </c>
      <c r="O17" s="206">
        <v>2.7</v>
      </c>
      <c r="P17" s="206">
        <v>0</v>
      </c>
      <c r="Q17" s="206">
        <v>0</v>
      </c>
      <c r="R17" s="206">
        <v>0.24</v>
      </c>
      <c r="S17" s="206">
        <v>0.25</v>
      </c>
      <c r="T17" s="206">
        <v>0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2.0699999999999998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19.7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0</v>
      </c>
      <c r="L18" s="206">
        <v>0</v>
      </c>
      <c r="M18" s="206">
        <v>1.1599999999999999</v>
      </c>
      <c r="N18" s="206">
        <v>2.44</v>
      </c>
      <c r="O18" s="206">
        <v>2.7</v>
      </c>
      <c r="P18" s="206">
        <v>0</v>
      </c>
      <c r="Q18" s="206">
        <v>0</v>
      </c>
      <c r="R18" s="206">
        <v>0.24</v>
      </c>
      <c r="S18" s="206">
        <v>0.25</v>
      </c>
      <c r="T18" s="206">
        <v>0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2.0699999999999998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19.7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0</v>
      </c>
      <c r="L19" s="206">
        <v>0</v>
      </c>
      <c r="M19" s="206">
        <v>1.1599999999999999</v>
      </c>
      <c r="N19" s="206">
        <v>2.44</v>
      </c>
      <c r="O19" s="206">
        <v>2.7</v>
      </c>
      <c r="P19" s="206">
        <v>0</v>
      </c>
      <c r="Q19" s="206">
        <v>0</v>
      </c>
      <c r="R19" s="206">
        <v>0.24</v>
      </c>
      <c r="S19" s="206">
        <v>0.25</v>
      </c>
      <c r="T19" s="206">
        <v>0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2.0699999999999998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19.7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0</v>
      </c>
      <c r="L20" s="206">
        <v>0</v>
      </c>
      <c r="M20" s="206">
        <v>1.1599999999999999</v>
      </c>
      <c r="N20" s="206">
        <v>2.44</v>
      </c>
      <c r="O20" s="206">
        <v>2.7</v>
      </c>
      <c r="P20" s="206">
        <v>0</v>
      </c>
      <c r="Q20" s="206">
        <v>0</v>
      </c>
      <c r="R20" s="206">
        <v>0.24</v>
      </c>
      <c r="S20" s="206">
        <v>0.25</v>
      </c>
      <c r="T20" s="206">
        <v>0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2.0699999999999998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19.7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0</v>
      </c>
      <c r="L21" s="206">
        <v>0</v>
      </c>
      <c r="M21" s="206">
        <v>1.1599999999999999</v>
      </c>
      <c r="N21" s="206">
        <v>2.44</v>
      </c>
      <c r="O21" s="206">
        <v>2.7</v>
      </c>
      <c r="P21" s="206">
        <v>0</v>
      </c>
      <c r="Q21" s="206">
        <v>0</v>
      </c>
      <c r="R21" s="206">
        <v>0.24</v>
      </c>
      <c r="S21" s="206">
        <v>0.25</v>
      </c>
      <c r="T21" s="206">
        <v>0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2.0699999999999998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19.7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0</v>
      </c>
      <c r="L22" s="206">
        <v>0</v>
      </c>
      <c r="M22" s="206">
        <v>1.1599999999999999</v>
      </c>
      <c r="N22" s="206">
        <v>2.44</v>
      </c>
      <c r="O22" s="206">
        <v>2.7</v>
      </c>
      <c r="P22" s="206">
        <v>0</v>
      </c>
      <c r="Q22" s="206">
        <v>0</v>
      </c>
      <c r="R22" s="206">
        <v>0.24</v>
      </c>
      <c r="S22" s="206">
        <v>0.25</v>
      </c>
      <c r="T22" s="206">
        <v>0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2.0699999999999998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19.7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0</v>
      </c>
      <c r="L23" s="206">
        <v>0</v>
      </c>
      <c r="M23" s="206">
        <v>1.1599999999999999</v>
      </c>
      <c r="N23" s="206">
        <v>2.44</v>
      </c>
      <c r="O23" s="206">
        <v>2.7</v>
      </c>
      <c r="P23" s="206">
        <v>0</v>
      </c>
      <c r="Q23" s="206">
        <v>0</v>
      </c>
      <c r="R23" s="206">
        <v>0.08</v>
      </c>
      <c r="S23" s="206">
        <v>0.2</v>
      </c>
      <c r="T23" s="206">
        <v>0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2.0699999999999998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19.57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0</v>
      </c>
      <c r="L24" s="206">
        <v>0</v>
      </c>
      <c r="M24" s="206">
        <v>1.1599999999999999</v>
      </c>
      <c r="N24" s="206">
        <v>2.44</v>
      </c>
      <c r="O24" s="206">
        <v>2.7</v>
      </c>
      <c r="P24" s="206">
        <v>0</v>
      </c>
      <c r="Q24" s="206">
        <v>0</v>
      </c>
      <c r="R24" s="206">
        <v>0.02</v>
      </c>
      <c r="S24" s="206">
        <v>7.0000000000000007E-2</v>
      </c>
      <c r="T24" s="206">
        <v>0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2.0699999999999998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19.57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0</v>
      </c>
      <c r="L25" s="206">
        <v>0</v>
      </c>
      <c r="M25" s="206">
        <v>1.1599999999999999</v>
      </c>
      <c r="N25" s="206">
        <v>2.44</v>
      </c>
      <c r="O25" s="206">
        <v>2.7</v>
      </c>
      <c r="P25" s="206">
        <v>0</v>
      </c>
      <c r="Q25" s="206">
        <v>0</v>
      </c>
      <c r="R25" s="206">
        <v>0</v>
      </c>
      <c r="S25" s="206">
        <v>0</v>
      </c>
      <c r="T25" s="206">
        <v>0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2.0699999999999998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19.57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0</v>
      </c>
      <c r="L26" s="206">
        <v>0</v>
      </c>
      <c r="M26" s="206">
        <v>1.1599999999999999</v>
      </c>
      <c r="N26" s="206">
        <v>2.44</v>
      </c>
      <c r="O26" s="206">
        <v>2.7</v>
      </c>
      <c r="P26" s="206">
        <v>0</v>
      </c>
      <c r="Q26" s="206">
        <v>0</v>
      </c>
      <c r="R26" s="206">
        <v>0</v>
      </c>
      <c r="S26" s="206">
        <v>0</v>
      </c>
      <c r="T26" s="206">
        <v>0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2.0699999999999998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19.57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0</v>
      </c>
      <c r="L27" s="206">
        <v>0</v>
      </c>
      <c r="M27" s="206">
        <v>1.1599999999999999</v>
      </c>
      <c r="N27" s="206">
        <v>2.44</v>
      </c>
      <c r="O27" s="206">
        <v>2.7</v>
      </c>
      <c r="P27" s="206">
        <v>0</v>
      </c>
      <c r="Q27" s="206">
        <v>0</v>
      </c>
      <c r="R27" s="206">
        <v>0</v>
      </c>
      <c r="S27" s="206">
        <v>0</v>
      </c>
      <c r="T27" s="206">
        <v>0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2.0699999999999998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18.170000000000002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0</v>
      </c>
      <c r="L28" s="206">
        <v>0</v>
      </c>
      <c r="M28" s="206">
        <v>1.1599999999999999</v>
      </c>
      <c r="N28" s="206">
        <v>2.44</v>
      </c>
      <c r="O28" s="206">
        <v>2.7</v>
      </c>
      <c r="P28" s="206">
        <v>0</v>
      </c>
      <c r="Q28" s="206">
        <v>0</v>
      </c>
      <c r="R28" s="206">
        <v>0</v>
      </c>
      <c r="S28" s="206">
        <v>0</v>
      </c>
      <c r="T28" s="206">
        <v>0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2.0699999999999998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18.170000000000002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0</v>
      </c>
      <c r="L29" s="206">
        <v>0</v>
      </c>
      <c r="M29" s="206">
        <v>1.1599999999999999</v>
      </c>
      <c r="N29" s="206">
        <v>2.44</v>
      </c>
      <c r="O29" s="206">
        <v>2.7</v>
      </c>
      <c r="P29" s="206">
        <v>0</v>
      </c>
      <c r="Q29" s="206">
        <v>0</v>
      </c>
      <c r="R29" s="206">
        <v>0</v>
      </c>
      <c r="S29" s="206">
        <v>0</v>
      </c>
      <c r="T29" s="206">
        <v>0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2.0699999999999998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18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0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0</v>
      </c>
      <c r="L30" s="206">
        <v>0</v>
      </c>
      <c r="M30" s="206">
        <v>1.1599999999999999</v>
      </c>
      <c r="N30" s="206">
        <v>2.44</v>
      </c>
      <c r="O30" s="206">
        <v>2.7</v>
      </c>
      <c r="P30" s="206">
        <v>0</v>
      </c>
      <c r="Q30" s="206">
        <v>0</v>
      </c>
      <c r="R30" s="206">
        <v>0</v>
      </c>
      <c r="S30" s="206">
        <v>0</v>
      </c>
      <c r="T30" s="206">
        <v>0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2.0699999999999998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18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0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0</v>
      </c>
      <c r="L31" s="206">
        <v>0</v>
      </c>
      <c r="M31" s="206">
        <v>1.1599999999999999</v>
      </c>
      <c r="N31" s="206">
        <v>2.44</v>
      </c>
      <c r="O31" s="206">
        <v>2.7</v>
      </c>
      <c r="P31" s="206">
        <v>0</v>
      </c>
      <c r="Q31" s="206">
        <v>0</v>
      </c>
      <c r="R31" s="206">
        <v>0</v>
      </c>
      <c r="S31" s="206">
        <v>0</v>
      </c>
      <c r="T31" s="206">
        <v>0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2.0699999999999998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18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0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0</v>
      </c>
      <c r="L32" s="206">
        <v>0</v>
      </c>
      <c r="M32" s="206">
        <v>1.1599999999999999</v>
      </c>
      <c r="N32" s="206">
        <v>2.44</v>
      </c>
      <c r="O32" s="206">
        <v>2.7</v>
      </c>
      <c r="P32" s="206">
        <v>0</v>
      </c>
      <c r="Q32" s="206">
        <v>0</v>
      </c>
      <c r="R32" s="206">
        <v>0</v>
      </c>
      <c r="S32" s="206">
        <v>0</v>
      </c>
      <c r="T32" s="206">
        <v>0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2.0699999999999998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18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0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0</v>
      </c>
      <c r="L33" s="206">
        <v>0</v>
      </c>
      <c r="M33" s="206">
        <v>1.1599999999999999</v>
      </c>
      <c r="N33" s="206">
        <v>2.44</v>
      </c>
      <c r="O33" s="206">
        <v>2.7</v>
      </c>
      <c r="P33" s="206">
        <v>0</v>
      </c>
      <c r="Q33" s="206">
        <v>0</v>
      </c>
      <c r="R33" s="206">
        <v>0</v>
      </c>
      <c r="S33" s="206">
        <v>0</v>
      </c>
      <c r="T33" s="206">
        <v>0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2.0699999999999998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18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0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0</v>
      </c>
      <c r="L34" s="206">
        <v>0</v>
      </c>
      <c r="M34" s="206">
        <v>1.1599999999999999</v>
      </c>
      <c r="N34" s="206">
        <v>2.44</v>
      </c>
      <c r="O34" s="206">
        <v>2.7</v>
      </c>
      <c r="P34" s="206">
        <v>0</v>
      </c>
      <c r="Q34" s="206">
        <v>0</v>
      </c>
      <c r="R34" s="206">
        <v>0</v>
      </c>
      <c r="S34" s="206">
        <v>0</v>
      </c>
      <c r="T34" s="206">
        <v>0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2.0699999999999998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18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0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0</v>
      </c>
      <c r="L35" s="206">
        <v>0</v>
      </c>
      <c r="M35" s="206">
        <v>1.1599999999999999</v>
      </c>
      <c r="N35" s="206">
        <v>2.44</v>
      </c>
      <c r="O35" s="206">
        <v>2.7</v>
      </c>
      <c r="P35" s="206">
        <v>0</v>
      </c>
      <c r="Q35" s="206">
        <v>0</v>
      </c>
      <c r="R35" s="206">
        <v>0</v>
      </c>
      <c r="S35" s="206">
        <v>0</v>
      </c>
      <c r="T35" s="206">
        <v>0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2.0699999999999998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18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0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0</v>
      </c>
      <c r="L36" s="206">
        <v>0</v>
      </c>
      <c r="M36" s="206">
        <v>1.1599999999999999</v>
      </c>
      <c r="N36" s="206">
        <v>2.44</v>
      </c>
      <c r="O36" s="206">
        <v>2.7</v>
      </c>
      <c r="P36" s="206">
        <v>0</v>
      </c>
      <c r="Q36" s="206">
        <v>0</v>
      </c>
      <c r="R36" s="206">
        <v>0</v>
      </c>
      <c r="S36" s="206">
        <v>0</v>
      </c>
      <c r="T36" s="206">
        <v>0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2.0699999999999998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18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0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0</v>
      </c>
      <c r="L37" s="206">
        <v>0</v>
      </c>
      <c r="M37" s="206">
        <v>1.1599999999999999</v>
      </c>
      <c r="N37" s="206">
        <v>2.44</v>
      </c>
      <c r="O37" s="206">
        <v>2.7</v>
      </c>
      <c r="P37" s="206">
        <v>0</v>
      </c>
      <c r="Q37" s="206">
        <v>0</v>
      </c>
      <c r="R37" s="206">
        <v>0</v>
      </c>
      <c r="S37" s="206">
        <v>0</v>
      </c>
      <c r="T37" s="206">
        <v>0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2.0699999999999998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18.16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0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0</v>
      </c>
      <c r="L38" s="206">
        <v>0</v>
      </c>
      <c r="M38" s="206">
        <v>1.1599999999999999</v>
      </c>
      <c r="N38" s="206">
        <v>2.44</v>
      </c>
      <c r="O38" s="206">
        <v>2.7</v>
      </c>
      <c r="P38" s="206">
        <v>0</v>
      </c>
      <c r="Q38" s="206">
        <v>0</v>
      </c>
      <c r="R38" s="206">
        <v>0</v>
      </c>
      <c r="S38" s="206">
        <v>0</v>
      </c>
      <c r="T38" s="206">
        <v>0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2.0699999999999998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18.16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0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0</v>
      </c>
      <c r="L39" s="206">
        <v>0</v>
      </c>
      <c r="M39" s="206">
        <v>1.1599999999999999</v>
      </c>
      <c r="N39" s="206">
        <v>2.44</v>
      </c>
      <c r="O39" s="206">
        <v>2.7</v>
      </c>
      <c r="P39" s="206">
        <v>0</v>
      </c>
      <c r="Q39" s="206">
        <v>0</v>
      </c>
      <c r="R39" s="206">
        <v>0</v>
      </c>
      <c r="S39" s="206">
        <v>0</v>
      </c>
      <c r="T39" s="206">
        <v>0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2.0699999999999998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18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0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0</v>
      </c>
      <c r="L40" s="206">
        <v>0</v>
      </c>
      <c r="M40" s="206">
        <v>1.1599999999999999</v>
      </c>
      <c r="N40" s="206">
        <v>2.44</v>
      </c>
      <c r="O40" s="206">
        <v>2.7</v>
      </c>
      <c r="P40" s="206">
        <v>0</v>
      </c>
      <c r="Q40" s="206">
        <v>0</v>
      </c>
      <c r="R40" s="206">
        <v>0</v>
      </c>
      <c r="S40" s="206">
        <v>0</v>
      </c>
      <c r="T40" s="206">
        <v>0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2.0699999999999998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18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0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0</v>
      </c>
      <c r="L41" s="206">
        <v>0</v>
      </c>
      <c r="M41" s="206">
        <v>1.1599999999999999</v>
      </c>
      <c r="N41" s="206">
        <v>2.44</v>
      </c>
      <c r="O41" s="206">
        <v>2.7</v>
      </c>
      <c r="P41" s="206">
        <v>0</v>
      </c>
      <c r="Q41" s="206">
        <v>0</v>
      </c>
      <c r="R41" s="206">
        <v>0</v>
      </c>
      <c r="S41" s="206">
        <v>0</v>
      </c>
      <c r="T41" s="206">
        <v>0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2.0699999999999998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18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0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0</v>
      </c>
      <c r="L42" s="206">
        <v>0</v>
      </c>
      <c r="M42" s="206">
        <v>1.1599999999999999</v>
      </c>
      <c r="N42" s="206">
        <v>2.44</v>
      </c>
      <c r="O42" s="206">
        <v>2.7</v>
      </c>
      <c r="P42" s="206">
        <v>0</v>
      </c>
      <c r="Q42" s="206">
        <v>0</v>
      </c>
      <c r="R42" s="206">
        <v>0</v>
      </c>
      <c r="S42" s="206">
        <v>0</v>
      </c>
      <c r="T42" s="206">
        <v>0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2.0699999999999998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18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0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0</v>
      </c>
      <c r="L43" s="206">
        <v>0</v>
      </c>
      <c r="M43" s="206">
        <v>1.1599999999999999</v>
      </c>
      <c r="N43" s="206">
        <v>2.44</v>
      </c>
      <c r="O43" s="206">
        <v>2.7</v>
      </c>
      <c r="P43" s="206">
        <v>0</v>
      </c>
      <c r="Q43" s="206">
        <v>0</v>
      </c>
      <c r="R43" s="206">
        <v>0</v>
      </c>
      <c r="S43" s="206">
        <v>0</v>
      </c>
      <c r="T43" s="206">
        <v>0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2.0699999999999998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18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0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0</v>
      </c>
      <c r="L44" s="206">
        <v>0</v>
      </c>
      <c r="M44" s="206">
        <v>1.1599999999999999</v>
      </c>
      <c r="N44" s="206">
        <v>2.44</v>
      </c>
      <c r="O44" s="206">
        <v>2.7</v>
      </c>
      <c r="P44" s="206">
        <v>0</v>
      </c>
      <c r="Q44" s="206">
        <v>0</v>
      </c>
      <c r="R44" s="206">
        <v>0</v>
      </c>
      <c r="S44" s="206">
        <v>0</v>
      </c>
      <c r="T44" s="206">
        <v>0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2.0699999999999998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18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0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0</v>
      </c>
      <c r="L45" s="206">
        <v>0</v>
      </c>
      <c r="M45" s="206">
        <v>1.1599999999999999</v>
      </c>
      <c r="N45" s="206">
        <v>2.44</v>
      </c>
      <c r="O45" s="206">
        <v>2.7</v>
      </c>
      <c r="P45" s="206">
        <v>0</v>
      </c>
      <c r="Q45" s="206">
        <v>0</v>
      </c>
      <c r="R45" s="206">
        <v>0</v>
      </c>
      <c r="S45" s="206">
        <v>0</v>
      </c>
      <c r="T45" s="206">
        <v>0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2.0699999999999998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18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0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0</v>
      </c>
      <c r="L46" s="206">
        <v>0</v>
      </c>
      <c r="M46" s="206">
        <v>1.1599999999999999</v>
      </c>
      <c r="N46" s="206">
        <v>2.44</v>
      </c>
      <c r="O46" s="206">
        <v>2.7</v>
      </c>
      <c r="P46" s="206">
        <v>0</v>
      </c>
      <c r="Q46" s="206">
        <v>0</v>
      </c>
      <c r="R46" s="206">
        <v>0</v>
      </c>
      <c r="S46" s="206">
        <v>0</v>
      </c>
      <c r="T46" s="206">
        <v>0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2.0699999999999998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18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0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0</v>
      </c>
      <c r="L47" s="206">
        <v>0</v>
      </c>
      <c r="M47" s="206">
        <v>1.1599999999999999</v>
      </c>
      <c r="N47" s="206">
        <v>2.44</v>
      </c>
      <c r="O47" s="206">
        <v>2.7</v>
      </c>
      <c r="P47" s="206">
        <v>0</v>
      </c>
      <c r="Q47" s="206">
        <v>0</v>
      </c>
      <c r="R47" s="206">
        <v>0</v>
      </c>
      <c r="S47" s="206">
        <v>0</v>
      </c>
      <c r="T47" s="206">
        <v>0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2.0699999999999998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18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0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0</v>
      </c>
      <c r="L48" s="206">
        <v>0</v>
      </c>
      <c r="M48" s="206">
        <v>1.1599999999999999</v>
      </c>
      <c r="N48" s="206">
        <v>2.44</v>
      </c>
      <c r="O48" s="206">
        <v>2.7</v>
      </c>
      <c r="P48" s="206">
        <v>0</v>
      </c>
      <c r="Q48" s="206">
        <v>0</v>
      </c>
      <c r="R48" s="206">
        <v>0</v>
      </c>
      <c r="S48" s="206">
        <v>0</v>
      </c>
      <c r="T48" s="206">
        <v>0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2.0699999999999998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18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0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0</v>
      </c>
      <c r="L49" s="206">
        <v>0</v>
      </c>
      <c r="M49" s="206">
        <v>1.1599999999999999</v>
      </c>
      <c r="N49" s="206">
        <v>2.44</v>
      </c>
      <c r="O49" s="206">
        <v>2.7</v>
      </c>
      <c r="P49" s="206">
        <v>0</v>
      </c>
      <c r="Q49" s="206">
        <v>0</v>
      </c>
      <c r="R49" s="206">
        <v>0</v>
      </c>
      <c r="S49" s="206">
        <v>0</v>
      </c>
      <c r="T49" s="206">
        <v>0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2.0699999999999998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18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0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0</v>
      </c>
      <c r="L50" s="206">
        <v>0</v>
      </c>
      <c r="M50" s="206">
        <v>1.1599999999999999</v>
      </c>
      <c r="N50" s="206">
        <v>2.44</v>
      </c>
      <c r="O50" s="206">
        <v>2.7</v>
      </c>
      <c r="P50" s="206">
        <v>0</v>
      </c>
      <c r="Q50" s="206">
        <v>0</v>
      </c>
      <c r="R50" s="206">
        <v>0</v>
      </c>
      <c r="S50" s="206">
        <v>0</v>
      </c>
      <c r="T50" s="206">
        <v>0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2.0699999999999998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18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0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0</v>
      </c>
      <c r="L51" s="206">
        <v>0</v>
      </c>
      <c r="M51" s="206">
        <v>1.1599999999999999</v>
      </c>
      <c r="N51" s="206">
        <v>2.44</v>
      </c>
      <c r="O51" s="206">
        <v>2.7</v>
      </c>
      <c r="P51" s="206">
        <v>0</v>
      </c>
      <c r="Q51" s="206">
        <v>0</v>
      </c>
      <c r="R51" s="206">
        <v>0</v>
      </c>
      <c r="S51" s="206">
        <v>0</v>
      </c>
      <c r="T51" s="206">
        <v>0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2.0699999999999998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18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0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0</v>
      </c>
      <c r="L52" s="206">
        <v>0</v>
      </c>
      <c r="M52" s="206">
        <v>1.1599999999999999</v>
      </c>
      <c r="N52" s="206">
        <v>2.44</v>
      </c>
      <c r="O52" s="206">
        <v>2.7</v>
      </c>
      <c r="P52" s="206">
        <v>0</v>
      </c>
      <c r="Q52" s="206">
        <v>0</v>
      </c>
      <c r="R52" s="206">
        <v>0</v>
      </c>
      <c r="S52" s="206">
        <v>0</v>
      </c>
      <c r="T52" s="206">
        <v>0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2.0699999999999998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18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0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0</v>
      </c>
      <c r="L53" s="206">
        <v>0</v>
      </c>
      <c r="M53" s="206">
        <v>1.1599999999999999</v>
      </c>
      <c r="N53" s="206">
        <v>2.44</v>
      </c>
      <c r="O53" s="206">
        <v>2.7</v>
      </c>
      <c r="P53" s="206">
        <v>0</v>
      </c>
      <c r="Q53" s="206">
        <v>0</v>
      </c>
      <c r="R53" s="206">
        <v>0</v>
      </c>
      <c r="S53" s="206">
        <v>0</v>
      </c>
      <c r="T53" s="206">
        <v>0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2.0699999999999998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18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0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0</v>
      </c>
      <c r="L54" s="206">
        <v>0</v>
      </c>
      <c r="M54" s="206">
        <v>1.1599999999999999</v>
      </c>
      <c r="N54" s="206">
        <v>2.44</v>
      </c>
      <c r="O54" s="206">
        <v>2.7</v>
      </c>
      <c r="P54" s="206">
        <v>0</v>
      </c>
      <c r="Q54" s="206">
        <v>0</v>
      </c>
      <c r="R54" s="206">
        <v>0</v>
      </c>
      <c r="S54" s="206">
        <v>0</v>
      </c>
      <c r="T54" s="206">
        <v>0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2.0699999999999998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18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0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0</v>
      </c>
      <c r="L55" s="206">
        <v>0</v>
      </c>
      <c r="M55" s="206">
        <v>1.1599999999999999</v>
      </c>
      <c r="N55" s="206">
        <v>2.44</v>
      </c>
      <c r="O55" s="206">
        <v>2.7</v>
      </c>
      <c r="P55" s="206">
        <v>0</v>
      </c>
      <c r="Q55" s="206">
        <v>0</v>
      </c>
      <c r="R55" s="206">
        <v>0</v>
      </c>
      <c r="S55" s="206">
        <v>0</v>
      </c>
      <c r="T55" s="206">
        <v>0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2.0699999999999998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18.61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0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0</v>
      </c>
      <c r="L56" s="206">
        <v>0</v>
      </c>
      <c r="M56" s="206">
        <v>1.1599999999999999</v>
      </c>
      <c r="N56" s="206">
        <v>2.44</v>
      </c>
      <c r="O56" s="206">
        <v>2.7</v>
      </c>
      <c r="P56" s="206">
        <v>0</v>
      </c>
      <c r="Q56" s="206">
        <v>0</v>
      </c>
      <c r="R56" s="206">
        <v>0</v>
      </c>
      <c r="S56" s="206">
        <v>0</v>
      </c>
      <c r="T56" s="206">
        <v>0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2.0699999999999998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18.61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0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0</v>
      </c>
      <c r="L57" s="206">
        <v>0</v>
      </c>
      <c r="M57" s="206">
        <v>1.1599999999999999</v>
      </c>
      <c r="N57" s="206">
        <v>2.44</v>
      </c>
      <c r="O57" s="206">
        <v>2.7</v>
      </c>
      <c r="P57" s="206">
        <v>0</v>
      </c>
      <c r="Q57" s="206">
        <v>0</v>
      </c>
      <c r="R57" s="206">
        <v>0</v>
      </c>
      <c r="S57" s="206">
        <v>0</v>
      </c>
      <c r="T57" s="206">
        <v>0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2.0699999999999998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18.61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0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0</v>
      </c>
      <c r="L58" s="206">
        <v>0</v>
      </c>
      <c r="M58" s="206">
        <v>1.1599999999999999</v>
      </c>
      <c r="N58" s="206">
        <v>2.44</v>
      </c>
      <c r="O58" s="206">
        <v>2.7</v>
      </c>
      <c r="P58" s="206">
        <v>0</v>
      </c>
      <c r="Q58" s="206">
        <v>0</v>
      </c>
      <c r="R58" s="206">
        <v>0</v>
      </c>
      <c r="S58" s="206">
        <v>0</v>
      </c>
      <c r="T58" s="206">
        <v>0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2.0699999999999998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18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0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0</v>
      </c>
      <c r="L59" s="206">
        <v>0</v>
      </c>
      <c r="M59" s="206">
        <v>1.1599999999999999</v>
      </c>
      <c r="N59" s="206">
        <v>2.44</v>
      </c>
      <c r="O59" s="206">
        <v>2.7</v>
      </c>
      <c r="P59" s="206">
        <v>0</v>
      </c>
      <c r="Q59" s="206">
        <v>0</v>
      </c>
      <c r="R59" s="206">
        <v>0</v>
      </c>
      <c r="S59" s="206">
        <v>0</v>
      </c>
      <c r="T59" s="206">
        <v>0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2.0699999999999998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18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0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0</v>
      </c>
      <c r="L60" s="206">
        <v>0</v>
      </c>
      <c r="M60" s="206">
        <v>1.1599999999999999</v>
      </c>
      <c r="N60" s="206">
        <v>2.44</v>
      </c>
      <c r="O60" s="206">
        <v>2.7</v>
      </c>
      <c r="P60" s="206">
        <v>0</v>
      </c>
      <c r="Q60" s="206">
        <v>0</v>
      </c>
      <c r="R60" s="206">
        <v>0</v>
      </c>
      <c r="S60" s="206">
        <v>0</v>
      </c>
      <c r="T60" s="206">
        <v>0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2.0699999999999998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18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0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0</v>
      </c>
      <c r="L61" s="206">
        <v>0</v>
      </c>
      <c r="M61" s="206">
        <v>1.1599999999999999</v>
      </c>
      <c r="N61" s="206">
        <v>2.44</v>
      </c>
      <c r="O61" s="206">
        <v>2.7</v>
      </c>
      <c r="P61" s="206">
        <v>0</v>
      </c>
      <c r="Q61" s="206">
        <v>0</v>
      </c>
      <c r="R61" s="206">
        <v>0</v>
      </c>
      <c r="S61" s="206">
        <v>0</v>
      </c>
      <c r="T61" s="206">
        <v>0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2.0699999999999998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18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0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0</v>
      </c>
      <c r="L62" s="206">
        <v>0</v>
      </c>
      <c r="M62" s="206">
        <v>1.1599999999999999</v>
      </c>
      <c r="N62" s="206">
        <v>2.44</v>
      </c>
      <c r="O62" s="206">
        <v>2.7</v>
      </c>
      <c r="P62" s="206">
        <v>0</v>
      </c>
      <c r="Q62" s="206">
        <v>0</v>
      </c>
      <c r="R62" s="206">
        <v>0</v>
      </c>
      <c r="S62" s="206">
        <v>0</v>
      </c>
      <c r="T62" s="206">
        <v>0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2.0699999999999998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18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0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0</v>
      </c>
      <c r="L63" s="206">
        <v>0</v>
      </c>
      <c r="M63" s="206">
        <v>1.1599999999999999</v>
      </c>
      <c r="N63" s="206">
        <v>2.44</v>
      </c>
      <c r="O63" s="206">
        <v>2.7</v>
      </c>
      <c r="P63" s="206">
        <v>0</v>
      </c>
      <c r="Q63" s="206">
        <v>0</v>
      </c>
      <c r="R63" s="206">
        <v>0</v>
      </c>
      <c r="S63" s="206">
        <v>0</v>
      </c>
      <c r="T63" s="206">
        <v>0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2.0699999999999998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18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0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0</v>
      </c>
      <c r="L64" s="206">
        <v>0</v>
      </c>
      <c r="M64" s="206">
        <v>1.1599999999999999</v>
      </c>
      <c r="N64" s="206">
        <v>2.44</v>
      </c>
      <c r="O64" s="206">
        <v>2.7</v>
      </c>
      <c r="P64" s="206">
        <v>0</v>
      </c>
      <c r="Q64" s="206">
        <v>0</v>
      </c>
      <c r="R64" s="206">
        <v>0</v>
      </c>
      <c r="S64" s="206">
        <v>0</v>
      </c>
      <c r="T64" s="206">
        <v>0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2.0699999999999998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18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0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0</v>
      </c>
      <c r="L65" s="206">
        <v>0</v>
      </c>
      <c r="M65" s="206">
        <v>1.1599999999999999</v>
      </c>
      <c r="N65" s="206">
        <v>2.44</v>
      </c>
      <c r="O65" s="206">
        <v>2.7</v>
      </c>
      <c r="P65" s="206">
        <v>0</v>
      </c>
      <c r="Q65" s="206">
        <v>0</v>
      </c>
      <c r="R65" s="206">
        <v>0</v>
      </c>
      <c r="S65" s="206">
        <v>0</v>
      </c>
      <c r="T65" s="206">
        <v>0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2.0699999999999998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18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0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0</v>
      </c>
      <c r="L66" s="206">
        <v>0</v>
      </c>
      <c r="M66" s="206">
        <v>1.1599999999999999</v>
      </c>
      <c r="N66" s="206">
        <v>2.44</v>
      </c>
      <c r="O66" s="206">
        <v>2.7</v>
      </c>
      <c r="P66" s="206">
        <v>0</v>
      </c>
      <c r="Q66" s="206">
        <v>0</v>
      </c>
      <c r="R66" s="206">
        <v>0</v>
      </c>
      <c r="S66" s="206">
        <v>0</v>
      </c>
      <c r="T66" s="206">
        <v>0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1.61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18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0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0</v>
      </c>
      <c r="L67" s="206">
        <v>0</v>
      </c>
      <c r="M67" s="206">
        <v>1.1599999999999999</v>
      </c>
      <c r="N67" s="206">
        <v>2.44</v>
      </c>
      <c r="O67" s="206">
        <v>2.7</v>
      </c>
      <c r="P67" s="206">
        <v>0</v>
      </c>
      <c r="Q67" s="206">
        <v>0</v>
      </c>
      <c r="R67" s="206">
        <v>0</v>
      </c>
      <c r="S67" s="206">
        <v>0</v>
      </c>
      <c r="T67" s="206">
        <v>0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2.0699999999999998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18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0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0</v>
      </c>
      <c r="L68" s="206">
        <v>0</v>
      </c>
      <c r="M68" s="206">
        <v>1.1599999999999999</v>
      </c>
      <c r="N68" s="206">
        <v>2.44</v>
      </c>
      <c r="O68" s="206">
        <v>2.7</v>
      </c>
      <c r="P68" s="206">
        <v>0</v>
      </c>
      <c r="Q68" s="206">
        <v>0</v>
      </c>
      <c r="R68" s="206">
        <v>0</v>
      </c>
      <c r="S68" s="206">
        <v>0</v>
      </c>
      <c r="T68" s="206">
        <v>0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2.0699999999999998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18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0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0</v>
      </c>
      <c r="L69" s="206">
        <v>0</v>
      </c>
      <c r="M69" s="206">
        <v>1.1599999999999999</v>
      </c>
      <c r="N69" s="206">
        <v>2.44</v>
      </c>
      <c r="O69" s="206">
        <v>2.7</v>
      </c>
      <c r="P69" s="206">
        <v>0</v>
      </c>
      <c r="Q69" s="206">
        <v>0</v>
      </c>
      <c r="R69" s="206">
        <v>0</v>
      </c>
      <c r="S69" s="206">
        <v>0</v>
      </c>
      <c r="T69" s="206">
        <v>0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2.0699999999999998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18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0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0</v>
      </c>
      <c r="L70" s="206">
        <v>0</v>
      </c>
      <c r="M70" s="206">
        <v>1.1599999999999999</v>
      </c>
      <c r="N70" s="206">
        <v>2.44</v>
      </c>
      <c r="O70" s="206">
        <v>2.7</v>
      </c>
      <c r="P70" s="206">
        <v>0</v>
      </c>
      <c r="Q70" s="206">
        <v>0</v>
      </c>
      <c r="R70" s="206">
        <v>0</v>
      </c>
      <c r="S70" s="206">
        <v>0</v>
      </c>
      <c r="T70" s="206">
        <v>0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2.0699999999999998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18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0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0</v>
      </c>
      <c r="L71" s="206">
        <v>0</v>
      </c>
      <c r="M71" s="206">
        <v>1.1599999999999999</v>
      </c>
      <c r="N71" s="206">
        <v>2.44</v>
      </c>
      <c r="O71" s="206">
        <v>2.7</v>
      </c>
      <c r="P71" s="206">
        <v>0</v>
      </c>
      <c r="Q71" s="206">
        <v>0</v>
      </c>
      <c r="R71" s="206">
        <v>0</v>
      </c>
      <c r="S71" s="206">
        <v>0</v>
      </c>
      <c r="T71" s="206">
        <v>0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2.0699999999999998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18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0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0</v>
      </c>
      <c r="L72" s="206">
        <v>0</v>
      </c>
      <c r="M72" s="206">
        <v>1.1599999999999999</v>
      </c>
      <c r="N72" s="206">
        <v>2.44</v>
      </c>
      <c r="O72" s="206">
        <v>2.7</v>
      </c>
      <c r="P72" s="206">
        <v>0</v>
      </c>
      <c r="Q72" s="206">
        <v>0</v>
      </c>
      <c r="R72" s="206">
        <v>0</v>
      </c>
      <c r="S72" s="206">
        <v>0</v>
      </c>
      <c r="T72" s="206">
        <v>0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2.0699999999999998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18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0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0</v>
      </c>
      <c r="L73" s="206">
        <v>0</v>
      </c>
      <c r="M73" s="206">
        <v>1.1599999999999999</v>
      </c>
      <c r="N73" s="206">
        <v>2.44</v>
      </c>
      <c r="O73" s="206">
        <v>2.7</v>
      </c>
      <c r="P73" s="206">
        <v>0</v>
      </c>
      <c r="Q73" s="206">
        <v>0</v>
      </c>
      <c r="R73" s="206">
        <v>0</v>
      </c>
      <c r="S73" s="206">
        <v>0</v>
      </c>
      <c r="T73" s="206">
        <v>0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2.0699999999999998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18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0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0</v>
      </c>
      <c r="L74" s="206">
        <v>0</v>
      </c>
      <c r="M74" s="206">
        <v>1.1599999999999999</v>
      </c>
      <c r="N74" s="206">
        <v>2.44</v>
      </c>
      <c r="O74" s="206">
        <v>2.7</v>
      </c>
      <c r="P74" s="206">
        <v>0</v>
      </c>
      <c r="Q74" s="206">
        <v>0</v>
      </c>
      <c r="R74" s="206">
        <v>0</v>
      </c>
      <c r="S74" s="206">
        <v>0</v>
      </c>
      <c r="T74" s="206">
        <v>0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2.0699999999999998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18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0</v>
      </c>
      <c r="L75" s="206">
        <v>0</v>
      </c>
      <c r="M75" s="206">
        <v>1.1599999999999999</v>
      </c>
      <c r="N75" s="206">
        <v>2.44</v>
      </c>
      <c r="O75" s="206">
        <v>2.7</v>
      </c>
      <c r="P75" s="206">
        <v>0</v>
      </c>
      <c r="Q75" s="206">
        <v>0</v>
      </c>
      <c r="R75" s="206">
        <v>0</v>
      </c>
      <c r="S75" s="206">
        <v>0</v>
      </c>
      <c r="T75" s="206">
        <v>0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2.0699999999999998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18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0</v>
      </c>
      <c r="L76" s="206">
        <v>0</v>
      </c>
      <c r="M76" s="206">
        <v>1.1599999999999999</v>
      </c>
      <c r="N76" s="206">
        <v>2.44</v>
      </c>
      <c r="O76" s="206">
        <v>2.7</v>
      </c>
      <c r="P76" s="206">
        <v>0</v>
      </c>
      <c r="Q76" s="206">
        <v>0</v>
      </c>
      <c r="R76" s="206">
        <v>0</v>
      </c>
      <c r="S76" s="206">
        <v>0</v>
      </c>
      <c r="T76" s="206">
        <v>0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2.0699999999999998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18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0</v>
      </c>
      <c r="L77" s="206">
        <v>0</v>
      </c>
      <c r="M77" s="206">
        <v>1.1599999999999999</v>
      </c>
      <c r="N77" s="206">
        <v>2.44</v>
      </c>
      <c r="O77" s="206">
        <v>2.7</v>
      </c>
      <c r="P77" s="206">
        <v>0</v>
      </c>
      <c r="Q77" s="206">
        <v>0</v>
      </c>
      <c r="R77" s="206">
        <v>0</v>
      </c>
      <c r="S77" s="206">
        <v>0</v>
      </c>
      <c r="T77" s="206">
        <v>0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2.0699999999999998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18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0</v>
      </c>
      <c r="L78" s="206">
        <v>0</v>
      </c>
      <c r="M78" s="206">
        <v>1.1599999999999999</v>
      </c>
      <c r="N78" s="206">
        <v>2.44</v>
      </c>
      <c r="O78" s="206">
        <v>2.7</v>
      </c>
      <c r="P78" s="206">
        <v>0</v>
      </c>
      <c r="Q78" s="206">
        <v>0</v>
      </c>
      <c r="R78" s="206">
        <v>0</v>
      </c>
      <c r="S78" s="206">
        <v>0</v>
      </c>
      <c r="T78" s="206">
        <v>0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2.0699999999999998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18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0</v>
      </c>
      <c r="L79" s="206">
        <v>0</v>
      </c>
      <c r="M79" s="206">
        <v>1.1599999999999999</v>
      </c>
      <c r="N79" s="206">
        <v>2.44</v>
      </c>
      <c r="O79" s="206">
        <v>2.7</v>
      </c>
      <c r="P79" s="206">
        <v>0</v>
      </c>
      <c r="Q79" s="206">
        <v>0</v>
      </c>
      <c r="R79" s="206">
        <v>0</v>
      </c>
      <c r="S79" s="206">
        <v>0</v>
      </c>
      <c r="T79" s="206">
        <v>0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2.0699999999999998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18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0</v>
      </c>
      <c r="L80" s="206">
        <v>0</v>
      </c>
      <c r="M80" s="206">
        <v>1.1599999999999999</v>
      </c>
      <c r="N80" s="206">
        <v>2.44</v>
      </c>
      <c r="O80" s="206">
        <v>2.7</v>
      </c>
      <c r="P80" s="206">
        <v>0</v>
      </c>
      <c r="Q80" s="206">
        <v>0</v>
      </c>
      <c r="R80" s="206">
        <v>0</v>
      </c>
      <c r="S80" s="206">
        <v>0</v>
      </c>
      <c r="T80" s="206">
        <v>0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2.0699999999999998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18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0</v>
      </c>
      <c r="L81" s="206">
        <v>0</v>
      </c>
      <c r="M81" s="206">
        <v>1.1599999999999999</v>
      </c>
      <c r="N81" s="206">
        <v>2.44</v>
      </c>
      <c r="O81" s="206">
        <v>2.7</v>
      </c>
      <c r="P81" s="206">
        <v>0</v>
      </c>
      <c r="Q81" s="206">
        <v>0</v>
      </c>
      <c r="R81" s="206">
        <v>0</v>
      </c>
      <c r="S81" s="206">
        <v>0</v>
      </c>
      <c r="T81" s="206">
        <v>0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2.0699999999999998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18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0</v>
      </c>
      <c r="L82" s="206">
        <v>0</v>
      </c>
      <c r="M82" s="206">
        <v>1.1599999999999999</v>
      </c>
      <c r="N82" s="206">
        <v>2.44</v>
      </c>
      <c r="O82" s="206">
        <v>2.7</v>
      </c>
      <c r="P82" s="206">
        <v>0</v>
      </c>
      <c r="Q82" s="206">
        <v>0</v>
      </c>
      <c r="R82" s="206">
        <v>0</v>
      </c>
      <c r="S82" s="206">
        <v>0</v>
      </c>
      <c r="T82" s="206">
        <v>0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2.0699999999999998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18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0</v>
      </c>
      <c r="L83" s="206">
        <v>0</v>
      </c>
      <c r="M83" s="206">
        <v>1.1599999999999999</v>
      </c>
      <c r="N83" s="206">
        <v>2.44</v>
      </c>
      <c r="O83" s="206">
        <v>2.7</v>
      </c>
      <c r="P83" s="206">
        <v>0</v>
      </c>
      <c r="Q83" s="206">
        <v>0</v>
      </c>
      <c r="R83" s="206">
        <v>0</v>
      </c>
      <c r="S83" s="206">
        <v>0</v>
      </c>
      <c r="T83" s="206">
        <v>0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2.0699999999999998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18.170000000000002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0</v>
      </c>
      <c r="L84" s="206">
        <v>0</v>
      </c>
      <c r="M84" s="206">
        <v>1.1599999999999999</v>
      </c>
      <c r="N84" s="206">
        <v>2.44</v>
      </c>
      <c r="O84" s="206">
        <v>2.7</v>
      </c>
      <c r="P84" s="206">
        <v>0</v>
      </c>
      <c r="Q84" s="206">
        <v>0</v>
      </c>
      <c r="R84" s="206">
        <v>0</v>
      </c>
      <c r="S84" s="206">
        <v>0</v>
      </c>
      <c r="T84" s="206">
        <v>0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2.0699999999999998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18.170000000000002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0</v>
      </c>
      <c r="L85" s="206">
        <v>0</v>
      </c>
      <c r="M85" s="206">
        <v>1.1599999999999999</v>
      </c>
      <c r="N85" s="206">
        <v>2.44</v>
      </c>
      <c r="O85" s="206">
        <v>2.7</v>
      </c>
      <c r="P85" s="206">
        <v>0</v>
      </c>
      <c r="Q85" s="206">
        <v>0</v>
      </c>
      <c r="R85" s="206">
        <v>0</v>
      </c>
      <c r="S85" s="206">
        <v>0</v>
      </c>
      <c r="T85" s="206">
        <v>0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2.0699999999999998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18.170000000000002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0</v>
      </c>
      <c r="L86" s="206">
        <v>0</v>
      </c>
      <c r="M86" s="206">
        <v>1.1599999999999999</v>
      </c>
      <c r="N86" s="206">
        <v>2.44</v>
      </c>
      <c r="O86" s="206">
        <v>2.7</v>
      </c>
      <c r="P86" s="206">
        <v>0</v>
      </c>
      <c r="Q86" s="206">
        <v>0</v>
      </c>
      <c r="R86" s="206">
        <v>0</v>
      </c>
      <c r="S86" s="206">
        <v>0</v>
      </c>
      <c r="T86" s="206">
        <v>0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2.0699999999999998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19.57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0</v>
      </c>
      <c r="L87" s="206">
        <v>0</v>
      </c>
      <c r="M87" s="206">
        <v>1.1599999999999999</v>
      </c>
      <c r="N87" s="206">
        <v>2.44</v>
      </c>
      <c r="O87" s="206">
        <v>2.7</v>
      </c>
      <c r="P87" s="206">
        <v>0</v>
      </c>
      <c r="Q87" s="206">
        <v>0</v>
      </c>
      <c r="R87" s="206">
        <v>0</v>
      </c>
      <c r="S87" s="206">
        <v>0</v>
      </c>
      <c r="T87" s="206">
        <v>0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2.0699999999999998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19.57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0</v>
      </c>
      <c r="L88" s="206">
        <v>0</v>
      </c>
      <c r="M88" s="206">
        <v>1.1599999999999999</v>
      </c>
      <c r="N88" s="206">
        <v>2.44</v>
      </c>
      <c r="O88" s="206">
        <v>2.7</v>
      </c>
      <c r="P88" s="206">
        <v>0</v>
      </c>
      <c r="Q88" s="206">
        <v>0</v>
      </c>
      <c r="R88" s="206">
        <v>0</v>
      </c>
      <c r="S88" s="206">
        <v>0</v>
      </c>
      <c r="T88" s="206">
        <v>0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2.0699999999999998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19.57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0</v>
      </c>
      <c r="L89" s="206">
        <v>0</v>
      </c>
      <c r="M89" s="206">
        <v>1.1599999999999999</v>
      </c>
      <c r="N89" s="206">
        <v>2.44</v>
      </c>
      <c r="O89" s="206">
        <v>2.7</v>
      </c>
      <c r="P89" s="206">
        <v>0</v>
      </c>
      <c r="Q89" s="206">
        <v>0</v>
      </c>
      <c r="R89" s="206">
        <v>0</v>
      </c>
      <c r="S89" s="206">
        <v>0</v>
      </c>
      <c r="T89" s="206">
        <v>0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2.0699999999999998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19.57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0</v>
      </c>
      <c r="L90" s="206">
        <v>0</v>
      </c>
      <c r="M90" s="206">
        <v>1.1599999999999999</v>
      </c>
      <c r="N90" s="206">
        <v>2.44</v>
      </c>
      <c r="O90" s="206">
        <v>2.7</v>
      </c>
      <c r="P90" s="206">
        <v>0</v>
      </c>
      <c r="Q90" s="206">
        <v>0</v>
      </c>
      <c r="R90" s="206">
        <v>0</v>
      </c>
      <c r="S90" s="206">
        <v>0</v>
      </c>
      <c r="T90" s="206">
        <v>0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2.0699999999999998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19.57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0</v>
      </c>
      <c r="L91" s="206">
        <v>0</v>
      </c>
      <c r="M91" s="206">
        <v>1.1599999999999999</v>
      </c>
      <c r="N91" s="206">
        <v>2.44</v>
      </c>
      <c r="O91" s="206">
        <v>2.7</v>
      </c>
      <c r="P91" s="206">
        <v>0</v>
      </c>
      <c r="Q91" s="206">
        <v>0</v>
      </c>
      <c r="R91" s="206">
        <v>0</v>
      </c>
      <c r="S91" s="206">
        <v>0</v>
      </c>
      <c r="T91" s="206">
        <v>0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2.0699999999999998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19.57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0</v>
      </c>
      <c r="L92" s="206">
        <v>0</v>
      </c>
      <c r="M92" s="206">
        <v>1.1599999999999999</v>
      </c>
      <c r="N92" s="206">
        <v>2.44</v>
      </c>
      <c r="O92" s="206">
        <v>2.7</v>
      </c>
      <c r="P92" s="206">
        <v>0</v>
      </c>
      <c r="Q92" s="206">
        <v>0</v>
      </c>
      <c r="R92" s="206">
        <v>0</v>
      </c>
      <c r="S92" s="206">
        <v>0</v>
      </c>
      <c r="T92" s="206">
        <v>0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2.0699999999999998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19.57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</v>
      </c>
      <c r="L93" s="206">
        <v>0</v>
      </c>
      <c r="M93" s="206">
        <v>1.1599999999999999</v>
      </c>
      <c r="N93" s="206">
        <v>2.44</v>
      </c>
      <c r="O93" s="206">
        <v>2.7</v>
      </c>
      <c r="P93" s="206">
        <v>0</v>
      </c>
      <c r="Q93" s="206">
        <v>0</v>
      </c>
      <c r="R93" s="206">
        <v>0</v>
      </c>
      <c r="S93" s="206">
        <v>0</v>
      </c>
      <c r="T93" s="206">
        <v>0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2.0699999999999998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19.57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0</v>
      </c>
      <c r="L94" s="206">
        <v>0</v>
      </c>
      <c r="M94" s="206">
        <v>1.1599999999999999</v>
      </c>
      <c r="N94" s="206">
        <v>2.44</v>
      </c>
      <c r="O94" s="206">
        <v>2.7</v>
      </c>
      <c r="P94" s="206">
        <v>0</v>
      </c>
      <c r="Q94" s="206">
        <v>0</v>
      </c>
      <c r="R94" s="206">
        <v>0</v>
      </c>
      <c r="S94" s="206">
        <v>0</v>
      </c>
      <c r="T94" s="206">
        <v>0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2.0699999999999998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19.57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</v>
      </c>
      <c r="L95" s="206">
        <v>0</v>
      </c>
      <c r="M95" s="206">
        <v>1.1599999999999999</v>
      </c>
      <c r="N95" s="206">
        <v>2.44</v>
      </c>
      <c r="O95" s="206">
        <v>2.7</v>
      </c>
      <c r="P95" s="206">
        <v>0</v>
      </c>
      <c r="Q95" s="206">
        <v>0</v>
      </c>
      <c r="R95" s="206">
        <v>0</v>
      </c>
      <c r="S95" s="206">
        <v>0</v>
      </c>
      <c r="T95" s="206">
        <v>0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2.0699999999999998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19.57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0</v>
      </c>
      <c r="L96" s="206">
        <v>0</v>
      </c>
      <c r="M96" s="206">
        <v>1.1599999999999999</v>
      </c>
      <c r="N96" s="206">
        <v>2.44</v>
      </c>
      <c r="O96" s="206">
        <v>2.7</v>
      </c>
      <c r="P96" s="206">
        <v>0</v>
      </c>
      <c r="Q96" s="206">
        <v>0</v>
      </c>
      <c r="R96" s="206">
        <v>0</v>
      </c>
      <c r="S96" s="206">
        <v>0</v>
      </c>
      <c r="T96" s="206">
        <v>0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2.0699999999999998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19.57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0</v>
      </c>
      <c r="L97" s="206">
        <v>0</v>
      </c>
      <c r="M97" s="206">
        <v>1.1599999999999999</v>
      </c>
      <c r="N97" s="206">
        <v>2.44</v>
      </c>
      <c r="O97" s="206">
        <v>2.7</v>
      </c>
      <c r="P97" s="206">
        <v>0</v>
      </c>
      <c r="Q97" s="206">
        <v>0</v>
      </c>
      <c r="R97" s="206">
        <v>0</v>
      </c>
      <c r="S97" s="206">
        <v>0</v>
      </c>
      <c r="T97" s="206">
        <v>0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2.0699999999999998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19.57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0</v>
      </c>
      <c r="L98" s="206">
        <v>0</v>
      </c>
      <c r="M98" s="206">
        <v>1.1599999999999999</v>
      </c>
      <c r="N98" s="206">
        <v>2.44</v>
      </c>
      <c r="O98" s="206">
        <v>2.7</v>
      </c>
      <c r="P98" s="206">
        <v>0</v>
      </c>
      <c r="Q98" s="206">
        <v>0</v>
      </c>
      <c r="R98" s="206">
        <v>0</v>
      </c>
      <c r="S98" s="206">
        <v>0</v>
      </c>
      <c r="T98" s="206">
        <v>0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2.0699999999999998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19.57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2.7839999999999945E-2</v>
      </c>
      <c r="N99">
        <f t="shared" si="0"/>
        <v>5.8559999999999959E-2</v>
      </c>
      <c r="O99">
        <f t="shared" si="0"/>
        <v>6.4799999999999885E-2</v>
      </c>
      <c r="P99">
        <f t="shared" si="0"/>
        <v>0</v>
      </c>
      <c r="Q99">
        <f t="shared" si="0"/>
        <v>0</v>
      </c>
      <c r="R99">
        <f t="shared" si="0"/>
        <v>7.4500000000000022E-4</v>
      </c>
      <c r="S99">
        <f t="shared" si="0"/>
        <v>8.4250000000000004E-4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4.9564999999999901E-2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0.44759749999999981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9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0</v>
      </c>
      <c r="L3" s="206">
        <v>0</v>
      </c>
      <c r="M3" s="206">
        <v>0</v>
      </c>
      <c r="N3" s="206">
        <v>0</v>
      </c>
      <c r="O3" s="206">
        <v>0</v>
      </c>
      <c r="P3" s="206">
        <v>0</v>
      </c>
      <c r="Q3" s="206">
        <v>0</v>
      </c>
      <c r="R3" s="206">
        <v>0</v>
      </c>
      <c r="S3" s="206">
        <v>0</v>
      </c>
      <c r="T3" s="206">
        <v>0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0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5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0</v>
      </c>
      <c r="L4" s="206">
        <v>0</v>
      </c>
      <c r="M4" s="206">
        <v>0</v>
      </c>
      <c r="N4" s="206">
        <v>0</v>
      </c>
      <c r="O4" s="206">
        <v>0</v>
      </c>
      <c r="P4" s="206">
        <v>0</v>
      </c>
      <c r="Q4" s="206">
        <v>0</v>
      </c>
      <c r="R4" s="206">
        <v>0</v>
      </c>
      <c r="S4" s="206">
        <v>0</v>
      </c>
      <c r="T4" s="206">
        <v>0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0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5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0</v>
      </c>
      <c r="L5" s="206">
        <v>0</v>
      </c>
      <c r="M5" s="206">
        <v>0</v>
      </c>
      <c r="N5" s="206">
        <v>0</v>
      </c>
      <c r="O5" s="206">
        <v>0</v>
      </c>
      <c r="P5" s="206">
        <v>0</v>
      </c>
      <c r="Q5" s="206">
        <v>0</v>
      </c>
      <c r="R5" s="206">
        <v>0</v>
      </c>
      <c r="S5" s="206">
        <v>0</v>
      </c>
      <c r="T5" s="206">
        <v>0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0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5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0</v>
      </c>
      <c r="L6" s="206">
        <v>0</v>
      </c>
      <c r="M6" s="206">
        <v>0</v>
      </c>
      <c r="N6" s="206">
        <v>0</v>
      </c>
      <c r="O6" s="206">
        <v>0</v>
      </c>
      <c r="P6" s="206">
        <v>0</v>
      </c>
      <c r="Q6" s="206">
        <v>0</v>
      </c>
      <c r="R6" s="206">
        <v>0</v>
      </c>
      <c r="S6" s="206">
        <v>0</v>
      </c>
      <c r="T6" s="206">
        <v>0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0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5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0</v>
      </c>
      <c r="L7" s="206">
        <v>0</v>
      </c>
      <c r="M7" s="206">
        <v>0</v>
      </c>
      <c r="N7" s="206">
        <v>0</v>
      </c>
      <c r="O7" s="206">
        <v>0</v>
      </c>
      <c r="P7" s="206">
        <v>0</v>
      </c>
      <c r="Q7" s="206">
        <v>0</v>
      </c>
      <c r="R7" s="206">
        <v>0</v>
      </c>
      <c r="S7" s="206">
        <v>0</v>
      </c>
      <c r="T7" s="206">
        <v>0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0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5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0</v>
      </c>
      <c r="L8" s="206">
        <v>0</v>
      </c>
      <c r="M8" s="206">
        <v>0</v>
      </c>
      <c r="N8" s="206">
        <v>0</v>
      </c>
      <c r="O8" s="206">
        <v>0</v>
      </c>
      <c r="P8" s="206">
        <v>0</v>
      </c>
      <c r="Q8" s="206">
        <v>0</v>
      </c>
      <c r="R8" s="206">
        <v>0</v>
      </c>
      <c r="S8" s="206">
        <v>0</v>
      </c>
      <c r="T8" s="206">
        <v>0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0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5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0</v>
      </c>
      <c r="L9" s="206">
        <v>0</v>
      </c>
      <c r="M9" s="206">
        <v>0</v>
      </c>
      <c r="N9" s="206">
        <v>0</v>
      </c>
      <c r="O9" s="206">
        <v>0</v>
      </c>
      <c r="P9" s="206">
        <v>0</v>
      </c>
      <c r="Q9" s="206">
        <v>0</v>
      </c>
      <c r="R9" s="206">
        <v>0</v>
      </c>
      <c r="S9" s="206">
        <v>0</v>
      </c>
      <c r="T9" s="206">
        <v>0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0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5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0</v>
      </c>
      <c r="L10" s="206">
        <v>0</v>
      </c>
      <c r="M10" s="206">
        <v>0</v>
      </c>
      <c r="N10" s="206">
        <v>0</v>
      </c>
      <c r="O10" s="206">
        <v>0</v>
      </c>
      <c r="P10" s="206">
        <v>0</v>
      </c>
      <c r="Q10" s="206">
        <v>0</v>
      </c>
      <c r="R10" s="206">
        <v>0</v>
      </c>
      <c r="S10" s="206">
        <v>0</v>
      </c>
      <c r="T10" s="206">
        <v>0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0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5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0</v>
      </c>
      <c r="L11" s="206">
        <v>0</v>
      </c>
      <c r="M11" s="206">
        <v>0</v>
      </c>
      <c r="N11" s="206">
        <v>0</v>
      </c>
      <c r="O11" s="206">
        <v>0</v>
      </c>
      <c r="P11" s="206">
        <v>0</v>
      </c>
      <c r="Q11" s="206">
        <v>0</v>
      </c>
      <c r="R11" s="206">
        <v>0</v>
      </c>
      <c r="S11" s="206">
        <v>0</v>
      </c>
      <c r="T11" s="206">
        <v>0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0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5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0</v>
      </c>
      <c r="L12" s="206">
        <v>0</v>
      </c>
      <c r="M12" s="206">
        <v>0</v>
      </c>
      <c r="N12" s="206">
        <v>0</v>
      </c>
      <c r="O12" s="206">
        <v>0</v>
      </c>
      <c r="P12" s="206">
        <v>0</v>
      </c>
      <c r="Q12" s="206">
        <v>0</v>
      </c>
      <c r="R12" s="206">
        <v>0</v>
      </c>
      <c r="S12" s="206">
        <v>0</v>
      </c>
      <c r="T12" s="206">
        <v>0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0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5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0</v>
      </c>
      <c r="L13" s="206">
        <v>0</v>
      </c>
      <c r="M13" s="206">
        <v>0</v>
      </c>
      <c r="N13" s="206">
        <v>0</v>
      </c>
      <c r="O13" s="206">
        <v>0</v>
      </c>
      <c r="P13" s="206">
        <v>0</v>
      </c>
      <c r="Q13" s="206">
        <v>0</v>
      </c>
      <c r="R13" s="206">
        <v>0</v>
      </c>
      <c r="S13" s="206">
        <v>0</v>
      </c>
      <c r="T13" s="206">
        <v>0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0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5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0</v>
      </c>
      <c r="L14" s="206">
        <v>0</v>
      </c>
      <c r="M14" s="206">
        <v>0</v>
      </c>
      <c r="N14" s="206">
        <v>0</v>
      </c>
      <c r="O14" s="206">
        <v>0</v>
      </c>
      <c r="P14" s="206">
        <v>0</v>
      </c>
      <c r="Q14" s="206">
        <v>0</v>
      </c>
      <c r="R14" s="206">
        <v>0</v>
      </c>
      <c r="S14" s="206">
        <v>0</v>
      </c>
      <c r="T14" s="206">
        <v>0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0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5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0</v>
      </c>
      <c r="L15" s="206">
        <v>0</v>
      </c>
      <c r="M15" s="206">
        <v>0</v>
      </c>
      <c r="N15" s="206">
        <v>0</v>
      </c>
      <c r="O15" s="206">
        <v>0</v>
      </c>
      <c r="P15" s="206">
        <v>0</v>
      </c>
      <c r="Q15" s="206">
        <v>0</v>
      </c>
      <c r="R15" s="206">
        <v>0</v>
      </c>
      <c r="S15" s="206">
        <v>0</v>
      </c>
      <c r="T15" s="206">
        <v>0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0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5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0</v>
      </c>
      <c r="L16" s="206">
        <v>0</v>
      </c>
      <c r="M16" s="206">
        <v>0</v>
      </c>
      <c r="N16" s="206">
        <v>0</v>
      </c>
      <c r="O16" s="206">
        <v>0</v>
      </c>
      <c r="P16" s="206">
        <v>0</v>
      </c>
      <c r="Q16" s="206">
        <v>0</v>
      </c>
      <c r="R16" s="206">
        <v>0</v>
      </c>
      <c r="S16" s="206">
        <v>0</v>
      </c>
      <c r="T16" s="206">
        <v>0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0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5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0</v>
      </c>
      <c r="L17" s="206">
        <v>0</v>
      </c>
      <c r="M17" s="206">
        <v>0</v>
      </c>
      <c r="N17" s="206">
        <v>0</v>
      </c>
      <c r="O17" s="206">
        <v>0</v>
      </c>
      <c r="P17" s="206">
        <v>0</v>
      </c>
      <c r="Q17" s="206">
        <v>0</v>
      </c>
      <c r="R17" s="206">
        <v>0</v>
      </c>
      <c r="S17" s="206">
        <v>0</v>
      </c>
      <c r="T17" s="206">
        <v>0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0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5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0</v>
      </c>
      <c r="L18" s="206">
        <v>0</v>
      </c>
      <c r="M18" s="206">
        <v>0</v>
      </c>
      <c r="N18" s="206">
        <v>0</v>
      </c>
      <c r="O18" s="206">
        <v>0</v>
      </c>
      <c r="P18" s="206">
        <v>0</v>
      </c>
      <c r="Q18" s="206">
        <v>0</v>
      </c>
      <c r="R18" s="206">
        <v>0</v>
      </c>
      <c r="S18" s="206">
        <v>0</v>
      </c>
      <c r="T18" s="206">
        <v>0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0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5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0</v>
      </c>
      <c r="L19" s="206">
        <v>0</v>
      </c>
      <c r="M19" s="206">
        <v>0</v>
      </c>
      <c r="N19" s="206">
        <v>0</v>
      </c>
      <c r="O19" s="206">
        <v>0</v>
      </c>
      <c r="P19" s="206">
        <v>0</v>
      </c>
      <c r="Q19" s="206">
        <v>0</v>
      </c>
      <c r="R19" s="206">
        <v>0</v>
      </c>
      <c r="S19" s="206">
        <v>0</v>
      </c>
      <c r="T19" s="206">
        <v>0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0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5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0</v>
      </c>
      <c r="L20" s="206">
        <v>0</v>
      </c>
      <c r="M20" s="206">
        <v>0</v>
      </c>
      <c r="N20" s="206">
        <v>0</v>
      </c>
      <c r="O20" s="206">
        <v>0</v>
      </c>
      <c r="P20" s="206">
        <v>0</v>
      </c>
      <c r="Q20" s="206">
        <v>0</v>
      </c>
      <c r="R20" s="206">
        <v>0</v>
      </c>
      <c r="S20" s="206">
        <v>0</v>
      </c>
      <c r="T20" s="206">
        <v>0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0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5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0</v>
      </c>
      <c r="L21" s="206">
        <v>0</v>
      </c>
      <c r="M21" s="206">
        <v>0</v>
      </c>
      <c r="N21" s="206">
        <v>0</v>
      </c>
      <c r="O21" s="206">
        <v>0</v>
      </c>
      <c r="P21" s="206">
        <v>0</v>
      </c>
      <c r="Q21" s="206">
        <v>0</v>
      </c>
      <c r="R21" s="206">
        <v>0</v>
      </c>
      <c r="S21" s="206">
        <v>0</v>
      </c>
      <c r="T21" s="206">
        <v>0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0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5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0</v>
      </c>
      <c r="L22" s="206">
        <v>0</v>
      </c>
      <c r="M22" s="206">
        <v>0</v>
      </c>
      <c r="N22" s="206">
        <v>0</v>
      </c>
      <c r="O22" s="206">
        <v>0</v>
      </c>
      <c r="P22" s="206">
        <v>0</v>
      </c>
      <c r="Q22" s="206">
        <v>0</v>
      </c>
      <c r="R22" s="206">
        <v>0</v>
      </c>
      <c r="S22" s="206">
        <v>0</v>
      </c>
      <c r="T22" s="206">
        <v>0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0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5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0</v>
      </c>
      <c r="L23" s="206">
        <v>0</v>
      </c>
      <c r="M23" s="206">
        <v>0</v>
      </c>
      <c r="N23" s="206">
        <v>0</v>
      </c>
      <c r="O23" s="206">
        <v>0</v>
      </c>
      <c r="P23" s="206">
        <v>0</v>
      </c>
      <c r="Q23" s="206">
        <v>0</v>
      </c>
      <c r="R23" s="206">
        <v>0</v>
      </c>
      <c r="S23" s="206">
        <v>0</v>
      </c>
      <c r="T23" s="206">
        <v>0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0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5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0</v>
      </c>
      <c r="L24" s="206">
        <v>0</v>
      </c>
      <c r="M24" s="206">
        <v>0</v>
      </c>
      <c r="N24" s="206">
        <v>0</v>
      </c>
      <c r="O24" s="206">
        <v>0</v>
      </c>
      <c r="P24" s="206">
        <v>0</v>
      </c>
      <c r="Q24" s="206">
        <v>0</v>
      </c>
      <c r="R24" s="206">
        <v>0</v>
      </c>
      <c r="S24" s="206">
        <v>0</v>
      </c>
      <c r="T24" s="206">
        <v>0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0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5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0</v>
      </c>
      <c r="L25" s="206">
        <v>0</v>
      </c>
      <c r="M25" s="206">
        <v>0</v>
      </c>
      <c r="N25" s="206">
        <v>0</v>
      </c>
      <c r="O25" s="206">
        <v>0</v>
      </c>
      <c r="P25" s="206">
        <v>0</v>
      </c>
      <c r="Q25" s="206">
        <v>0</v>
      </c>
      <c r="R25" s="206">
        <v>0</v>
      </c>
      <c r="S25" s="206">
        <v>0</v>
      </c>
      <c r="T25" s="206">
        <v>0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0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5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0</v>
      </c>
      <c r="L26" s="206">
        <v>0</v>
      </c>
      <c r="M26" s="206">
        <v>0</v>
      </c>
      <c r="N26" s="206">
        <v>0</v>
      </c>
      <c r="O26" s="206">
        <v>0</v>
      </c>
      <c r="P26" s="206">
        <v>0</v>
      </c>
      <c r="Q26" s="206">
        <v>0</v>
      </c>
      <c r="R26" s="206">
        <v>0</v>
      </c>
      <c r="S26" s="206">
        <v>0</v>
      </c>
      <c r="T26" s="206">
        <v>0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0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5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0</v>
      </c>
      <c r="L27" s="206">
        <v>0</v>
      </c>
      <c r="M27" s="206">
        <v>0</v>
      </c>
      <c r="N27" s="206">
        <v>0</v>
      </c>
      <c r="O27" s="206">
        <v>0</v>
      </c>
      <c r="P27" s="206">
        <v>0</v>
      </c>
      <c r="Q27" s="206">
        <v>0</v>
      </c>
      <c r="R27" s="206">
        <v>0</v>
      </c>
      <c r="S27" s="206">
        <v>0</v>
      </c>
      <c r="T27" s="206">
        <v>0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0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5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0</v>
      </c>
      <c r="L28" s="206">
        <v>0</v>
      </c>
      <c r="M28" s="206">
        <v>0</v>
      </c>
      <c r="N28" s="206">
        <v>0</v>
      </c>
      <c r="O28" s="206">
        <v>0</v>
      </c>
      <c r="P28" s="206">
        <v>0</v>
      </c>
      <c r="Q28" s="206">
        <v>0</v>
      </c>
      <c r="R28" s="206">
        <v>0</v>
      </c>
      <c r="S28" s="206">
        <v>0</v>
      </c>
      <c r="T28" s="206">
        <v>0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0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5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0</v>
      </c>
      <c r="L29" s="206">
        <v>0</v>
      </c>
      <c r="M29" s="206">
        <v>0</v>
      </c>
      <c r="N29" s="206">
        <v>0</v>
      </c>
      <c r="O29" s="206">
        <v>0</v>
      </c>
      <c r="P29" s="206">
        <v>0</v>
      </c>
      <c r="Q29" s="206">
        <v>0</v>
      </c>
      <c r="R29" s="206">
        <v>0</v>
      </c>
      <c r="S29" s="206">
        <v>0</v>
      </c>
      <c r="T29" s="206">
        <v>0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0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5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0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0</v>
      </c>
      <c r="L30" s="206">
        <v>0</v>
      </c>
      <c r="M30" s="206">
        <v>0</v>
      </c>
      <c r="N30" s="206">
        <v>0</v>
      </c>
      <c r="O30" s="206">
        <v>0</v>
      </c>
      <c r="P30" s="206">
        <v>0</v>
      </c>
      <c r="Q30" s="206">
        <v>0</v>
      </c>
      <c r="R30" s="206">
        <v>0</v>
      </c>
      <c r="S30" s="206">
        <v>0</v>
      </c>
      <c r="T30" s="206">
        <v>0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0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5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0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0</v>
      </c>
      <c r="L31" s="206">
        <v>0</v>
      </c>
      <c r="M31" s="206">
        <v>0</v>
      </c>
      <c r="N31" s="206">
        <v>0</v>
      </c>
      <c r="O31" s="206">
        <v>0</v>
      </c>
      <c r="P31" s="206">
        <v>0</v>
      </c>
      <c r="Q31" s="206">
        <v>0</v>
      </c>
      <c r="R31" s="206">
        <v>0</v>
      </c>
      <c r="S31" s="206">
        <v>0</v>
      </c>
      <c r="T31" s="206">
        <v>0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0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5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0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0</v>
      </c>
      <c r="L32" s="206">
        <v>0</v>
      </c>
      <c r="M32" s="206">
        <v>0</v>
      </c>
      <c r="N32" s="206">
        <v>0</v>
      </c>
      <c r="O32" s="206">
        <v>0</v>
      </c>
      <c r="P32" s="206">
        <v>0</v>
      </c>
      <c r="Q32" s="206">
        <v>0</v>
      </c>
      <c r="R32" s="206">
        <v>0</v>
      </c>
      <c r="S32" s="206">
        <v>0</v>
      </c>
      <c r="T32" s="206">
        <v>0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0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5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0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0</v>
      </c>
      <c r="L33" s="206">
        <v>0</v>
      </c>
      <c r="M33" s="206">
        <v>0</v>
      </c>
      <c r="N33" s="206">
        <v>0</v>
      </c>
      <c r="O33" s="206">
        <v>0</v>
      </c>
      <c r="P33" s="206">
        <v>0</v>
      </c>
      <c r="Q33" s="206">
        <v>0</v>
      </c>
      <c r="R33" s="206">
        <v>0</v>
      </c>
      <c r="S33" s="206">
        <v>0</v>
      </c>
      <c r="T33" s="206">
        <v>0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0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5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0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0</v>
      </c>
      <c r="L34" s="206">
        <v>0</v>
      </c>
      <c r="M34" s="206">
        <v>0</v>
      </c>
      <c r="N34" s="206">
        <v>0</v>
      </c>
      <c r="O34" s="206">
        <v>0</v>
      </c>
      <c r="P34" s="206">
        <v>0</v>
      </c>
      <c r="Q34" s="206">
        <v>0</v>
      </c>
      <c r="R34" s="206">
        <v>0</v>
      </c>
      <c r="S34" s="206">
        <v>0</v>
      </c>
      <c r="T34" s="206">
        <v>0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0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5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0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0</v>
      </c>
      <c r="L35" s="206">
        <v>0</v>
      </c>
      <c r="M35" s="206">
        <v>0</v>
      </c>
      <c r="N35" s="206">
        <v>0</v>
      </c>
      <c r="O35" s="206">
        <v>0</v>
      </c>
      <c r="P35" s="206">
        <v>0</v>
      </c>
      <c r="Q35" s="206">
        <v>0</v>
      </c>
      <c r="R35" s="206">
        <v>0</v>
      </c>
      <c r="S35" s="206">
        <v>0</v>
      </c>
      <c r="T35" s="206">
        <v>0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0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5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0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0</v>
      </c>
      <c r="L36" s="206">
        <v>0</v>
      </c>
      <c r="M36" s="206">
        <v>0</v>
      </c>
      <c r="N36" s="206">
        <v>0</v>
      </c>
      <c r="O36" s="206">
        <v>0</v>
      </c>
      <c r="P36" s="206">
        <v>0</v>
      </c>
      <c r="Q36" s="206">
        <v>0</v>
      </c>
      <c r="R36" s="206">
        <v>0</v>
      </c>
      <c r="S36" s="206">
        <v>0</v>
      </c>
      <c r="T36" s="206">
        <v>0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0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5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0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0</v>
      </c>
      <c r="L37" s="206">
        <v>0</v>
      </c>
      <c r="M37" s="206">
        <v>0</v>
      </c>
      <c r="N37" s="206">
        <v>0</v>
      </c>
      <c r="O37" s="206">
        <v>0</v>
      </c>
      <c r="P37" s="206">
        <v>0</v>
      </c>
      <c r="Q37" s="206">
        <v>0</v>
      </c>
      <c r="R37" s="206">
        <v>0</v>
      </c>
      <c r="S37" s="206">
        <v>0</v>
      </c>
      <c r="T37" s="206">
        <v>0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0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5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0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0</v>
      </c>
      <c r="L38" s="206">
        <v>0</v>
      </c>
      <c r="M38" s="206">
        <v>0</v>
      </c>
      <c r="N38" s="206">
        <v>0</v>
      </c>
      <c r="O38" s="206">
        <v>0</v>
      </c>
      <c r="P38" s="206">
        <v>0</v>
      </c>
      <c r="Q38" s="206">
        <v>0</v>
      </c>
      <c r="R38" s="206">
        <v>0</v>
      </c>
      <c r="S38" s="206">
        <v>0</v>
      </c>
      <c r="T38" s="206">
        <v>0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0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5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0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0</v>
      </c>
      <c r="L39" s="206">
        <v>0</v>
      </c>
      <c r="M39" s="206">
        <v>0</v>
      </c>
      <c r="N39" s="206">
        <v>0</v>
      </c>
      <c r="O39" s="206">
        <v>0</v>
      </c>
      <c r="P39" s="206">
        <v>0</v>
      </c>
      <c r="Q39" s="206">
        <v>0</v>
      </c>
      <c r="R39" s="206">
        <v>0</v>
      </c>
      <c r="S39" s="206">
        <v>0</v>
      </c>
      <c r="T39" s="206">
        <v>0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0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5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0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0</v>
      </c>
      <c r="L40" s="206">
        <v>0</v>
      </c>
      <c r="M40" s="206">
        <v>0</v>
      </c>
      <c r="N40" s="206">
        <v>0</v>
      </c>
      <c r="O40" s="206">
        <v>0</v>
      </c>
      <c r="P40" s="206">
        <v>0</v>
      </c>
      <c r="Q40" s="206">
        <v>0</v>
      </c>
      <c r="R40" s="206">
        <v>0</v>
      </c>
      <c r="S40" s="206">
        <v>0</v>
      </c>
      <c r="T40" s="206">
        <v>0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0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5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0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0</v>
      </c>
      <c r="L41" s="206">
        <v>0</v>
      </c>
      <c r="M41" s="206">
        <v>0</v>
      </c>
      <c r="N41" s="206">
        <v>0</v>
      </c>
      <c r="O41" s="206">
        <v>0</v>
      </c>
      <c r="P41" s="206">
        <v>0</v>
      </c>
      <c r="Q41" s="206">
        <v>0</v>
      </c>
      <c r="R41" s="206">
        <v>0</v>
      </c>
      <c r="S41" s="206">
        <v>0</v>
      </c>
      <c r="T41" s="206">
        <v>0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0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5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0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0</v>
      </c>
      <c r="L42" s="206">
        <v>0</v>
      </c>
      <c r="M42" s="206">
        <v>0</v>
      </c>
      <c r="N42" s="206">
        <v>0</v>
      </c>
      <c r="O42" s="206">
        <v>0</v>
      </c>
      <c r="P42" s="206">
        <v>0</v>
      </c>
      <c r="Q42" s="206">
        <v>0</v>
      </c>
      <c r="R42" s="206">
        <v>0</v>
      </c>
      <c r="S42" s="206">
        <v>0</v>
      </c>
      <c r="T42" s="206">
        <v>0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0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5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0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0</v>
      </c>
      <c r="L43" s="206">
        <v>0</v>
      </c>
      <c r="M43" s="206">
        <v>0</v>
      </c>
      <c r="N43" s="206">
        <v>0</v>
      </c>
      <c r="O43" s="206">
        <v>0</v>
      </c>
      <c r="P43" s="206">
        <v>0</v>
      </c>
      <c r="Q43" s="206">
        <v>0</v>
      </c>
      <c r="R43" s="206">
        <v>0</v>
      </c>
      <c r="S43" s="206">
        <v>0</v>
      </c>
      <c r="T43" s="206">
        <v>0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0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5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0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0</v>
      </c>
      <c r="L44" s="206">
        <v>0</v>
      </c>
      <c r="M44" s="206">
        <v>0</v>
      </c>
      <c r="N44" s="206">
        <v>0</v>
      </c>
      <c r="O44" s="206">
        <v>0</v>
      </c>
      <c r="P44" s="206">
        <v>0</v>
      </c>
      <c r="Q44" s="206">
        <v>0</v>
      </c>
      <c r="R44" s="206">
        <v>0</v>
      </c>
      <c r="S44" s="206">
        <v>0</v>
      </c>
      <c r="T44" s="206">
        <v>0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0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5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0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0</v>
      </c>
      <c r="L45" s="206">
        <v>0</v>
      </c>
      <c r="M45" s="206">
        <v>0</v>
      </c>
      <c r="N45" s="206">
        <v>0</v>
      </c>
      <c r="O45" s="206">
        <v>0</v>
      </c>
      <c r="P45" s="206">
        <v>0</v>
      </c>
      <c r="Q45" s="206">
        <v>0</v>
      </c>
      <c r="R45" s="206">
        <v>0</v>
      </c>
      <c r="S45" s="206">
        <v>0</v>
      </c>
      <c r="T45" s="206">
        <v>0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0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5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0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0</v>
      </c>
      <c r="L46" s="206">
        <v>0</v>
      </c>
      <c r="M46" s="206">
        <v>0</v>
      </c>
      <c r="N46" s="206">
        <v>0</v>
      </c>
      <c r="O46" s="206">
        <v>0</v>
      </c>
      <c r="P46" s="206">
        <v>0</v>
      </c>
      <c r="Q46" s="206">
        <v>0</v>
      </c>
      <c r="R46" s="206">
        <v>0</v>
      </c>
      <c r="S46" s="206">
        <v>0</v>
      </c>
      <c r="T46" s="206">
        <v>0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0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5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0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0</v>
      </c>
      <c r="L47" s="206">
        <v>0</v>
      </c>
      <c r="M47" s="206">
        <v>0</v>
      </c>
      <c r="N47" s="206">
        <v>0</v>
      </c>
      <c r="O47" s="206">
        <v>0</v>
      </c>
      <c r="P47" s="206">
        <v>0</v>
      </c>
      <c r="Q47" s="206">
        <v>0</v>
      </c>
      <c r="R47" s="206">
        <v>0</v>
      </c>
      <c r="S47" s="206">
        <v>0</v>
      </c>
      <c r="T47" s="206">
        <v>0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0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5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0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0</v>
      </c>
      <c r="L48" s="206">
        <v>0</v>
      </c>
      <c r="M48" s="206">
        <v>0</v>
      </c>
      <c r="N48" s="206">
        <v>0</v>
      </c>
      <c r="O48" s="206">
        <v>0</v>
      </c>
      <c r="P48" s="206">
        <v>0</v>
      </c>
      <c r="Q48" s="206">
        <v>0</v>
      </c>
      <c r="R48" s="206">
        <v>0</v>
      </c>
      <c r="S48" s="206">
        <v>0</v>
      </c>
      <c r="T48" s="206">
        <v>0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0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5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0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0</v>
      </c>
      <c r="L49" s="206">
        <v>0</v>
      </c>
      <c r="M49" s="206">
        <v>0</v>
      </c>
      <c r="N49" s="206">
        <v>0</v>
      </c>
      <c r="O49" s="206">
        <v>0</v>
      </c>
      <c r="P49" s="206">
        <v>0</v>
      </c>
      <c r="Q49" s="206">
        <v>0</v>
      </c>
      <c r="R49" s="206">
        <v>0</v>
      </c>
      <c r="S49" s="206">
        <v>0</v>
      </c>
      <c r="T49" s="206">
        <v>0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0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5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0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0</v>
      </c>
      <c r="L50" s="206">
        <v>0</v>
      </c>
      <c r="M50" s="206">
        <v>0</v>
      </c>
      <c r="N50" s="206">
        <v>0</v>
      </c>
      <c r="O50" s="206">
        <v>0</v>
      </c>
      <c r="P50" s="206">
        <v>0</v>
      </c>
      <c r="Q50" s="206">
        <v>0</v>
      </c>
      <c r="R50" s="206">
        <v>0</v>
      </c>
      <c r="S50" s="206">
        <v>0</v>
      </c>
      <c r="T50" s="206">
        <v>0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0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5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0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0</v>
      </c>
      <c r="L51" s="206">
        <v>0</v>
      </c>
      <c r="M51" s="206">
        <v>0</v>
      </c>
      <c r="N51" s="206">
        <v>0</v>
      </c>
      <c r="O51" s="206">
        <v>0</v>
      </c>
      <c r="P51" s="206">
        <v>0</v>
      </c>
      <c r="Q51" s="206">
        <v>0</v>
      </c>
      <c r="R51" s="206">
        <v>0</v>
      </c>
      <c r="S51" s="206">
        <v>0</v>
      </c>
      <c r="T51" s="206">
        <v>0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0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5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0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0</v>
      </c>
      <c r="L52" s="206">
        <v>0</v>
      </c>
      <c r="M52" s="206">
        <v>0</v>
      </c>
      <c r="N52" s="206">
        <v>0</v>
      </c>
      <c r="O52" s="206">
        <v>0</v>
      </c>
      <c r="P52" s="206">
        <v>0</v>
      </c>
      <c r="Q52" s="206">
        <v>0</v>
      </c>
      <c r="R52" s="206">
        <v>0</v>
      </c>
      <c r="S52" s="206">
        <v>0</v>
      </c>
      <c r="T52" s="206">
        <v>0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0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5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0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0</v>
      </c>
      <c r="L53" s="206">
        <v>0</v>
      </c>
      <c r="M53" s="206">
        <v>0</v>
      </c>
      <c r="N53" s="206">
        <v>0</v>
      </c>
      <c r="O53" s="206">
        <v>0</v>
      </c>
      <c r="P53" s="206">
        <v>0</v>
      </c>
      <c r="Q53" s="206">
        <v>0</v>
      </c>
      <c r="R53" s="206">
        <v>0</v>
      </c>
      <c r="S53" s="206">
        <v>0</v>
      </c>
      <c r="T53" s="206">
        <v>0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0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5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0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0</v>
      </c>
      <c r="L54" s="206">
        <v>0</v>
      </c>
      <c r="M54" s="206">
        <v>0</v>
      </c>
      <c r="N54" s="206">
        <v>0</v>
      </c>
      <c r="O54" s="206">
        <v>0</v>
      </c>
      <c r="P54" s="206">
        <v>0</v>
      </c>
      <c r="Q54" s="206">
        <v>0</v>
      </c>
      <c r="R54" s="206">
        <v>0</v>
      </c>
      <c r="S54" s="206">
        <v>0</v>
      </c>
      <c r="T54" s="206">
        <v>0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0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5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0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0</v>
      </c>
      <c r="L55" s="206">
        <v>0</v>
      </c>
      <c r="M55" s="206">
        <v>0</v>
      </c>
      <c r="N55" s="206">
        <v>0</v>
      </c>
      <c r="O55" s="206">
        <v>0</v>
      </c>
      <c r="P55" s="206">
        <v>0</v>
      </c>
      <c r="Q55" s="206">
        <v>0</v>
      </c>
      <c r="R55" s="206">
        <v>0</v>
      </c>
      <c r="S55" s="206">
        <v>0</v>
      </c>
      <c r="T55" s="206">
        <v>0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0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5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0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0</v>
      </c>
      <c r="L56" s="206">
        <v>0</v>
      </c>
      <c r="M56" s="206">
        <v>0</v>
      </c>
      <c r="N56" s="206">
        <v>0</v>
      </c>
      <c r="O56" s="206">
        <v>0</v>
      </c>
      <c r="P56" s="206">
        <v>0</v>
      </c>
      <c r="Q56" s="206">
        <v>0</v>
      </c>
      <c r="R56" s="206">
        <v>0</v>
      </c>
      <c r="S56" s="206">
        <v>0</v>
      </c>
      <c r="T56" s="206">
        <v>0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0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5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0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0</v>
      </c>
      <c r="L57" s="206">
        <v>0</v>
      </c>
      <c r="M57" s="206">
        <v>0</v>
      </c>
      <c r="N57" s="206">
        <v>0</v>
      </c>
      <c r="O57" s="206">
        <v>0</v>
      </c>
      <c r="P57" s="206">
        <v>0</v>
      </c>
      <c r="Q57" s="206">
        <v>0</v>
      </c>
      <c r="R57" s="206">
        <v>0</v>
      </c>
      <c r="S57" s="206">
        <v>0</v>
      </c>
      <c r="T57" s="206">
        <v>0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0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5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0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0</v>
      </c>
      <c r="L58" s="206">
        <v>0</v>
      </c>
      <c r="M58" s="206">
        <v>0</v>
      </c>
      <c r="N58" s="206">
        <v>0</v>
      </c>
      <c r="O58" s="206">
        <v>0</v>
      </c>
      <c r="P58" s="206">
        <v>0</v>
      </c>
      <c r="Q58" s="206">
        <v>0</v>
      </c>
      <c r="R58" s="206">
        <v>0</v>
      </c>
      <c r="S58" s="206">
        <v>0</v>
      </c>
      <c r="T58" s="206">
        <v>0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0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5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0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0</v>
      </c>
      <c r="L59" s="206">
        <v>0</v>
      </c>
      <c r="M59" s="206">
        <v>0</v>
      </c>
      <c r="N59" s="206">
        <v>0</v>
      </c>
      <c r="O59" s="206">
        <v>0</v>
      </c>
      <c r="P59" s="206">
        <v>0</v>
      </c>
      <c r="Q59" s="206">
        <v>0</v>
      </c>
      <c r="R59" s="206">
        <v>0</v>
      </c>
      <c r="S59" s="206">
        <v>0</v>
      </c>
      <c r="T59" s="206">
        <v>0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0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5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0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0</v>
      </c>
      <c r="L60" s="206">
        <v>0</v>
      </c>
      <c r="M60" s="206">
        <v>0</v>
      </c>
      <c r="N60" s="206">
        <v>0</v>
      </c>
      <c r="O60" s="206">
        <v>0</v>
      </c>
      <c r="P60" s="206">
        <v>0</v>
      </c>
      <c r="Q60" s="206">
        <v>0</v>
      </c>
      <c r="R60" s="206">
        <v>0</v>
      </c>
      <c r="S60" s="206">
        <v>0</v>
      </c>
      <c r="T60" s="206">
        <v>0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0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5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0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0</v>
      </c>
      <c r="L61" s="206">
        <v>0</v>
      </c>
      <c r="M61" s="206">
        <v>0</v>
      </c>
      <c r="N61" s="206">
        <v>0</v>
      </c>
      <c r="O61" s="206">
        <v>0</v>
      </c>
      <c r="P61" s="206">
        <v>0</v>
      </c>
      <c r="Q61" s="206">
        <v>0</v>
      </c>
      <c r="R61" s="206">
        <v>0</v>
      </c>
      <c r="S61" s="206">
        <v>0</v>
      </c>
      <c r="T61" s="206">
        <v>0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0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5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0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0</v>
      </c>
      <c r="L62" s="206">
        <v>0</v>
      </c>
      <c r="M62" s="206">
        <v>0</v>
      </c>
      <c r="N62" s="206">
        <v>0</v>
      </c>
      <c r="O62" s="206">
        <v>0</v>
      </c>
      <c r="P62" s="206">
        <v>0</v>
      </c>
      <c r="Q62" s="206">
        <v>0</v>
      </c>
      <c r="R62" s="206">
        <v>0</v>
      </c>
      <c r="S62" s="206">
        <v>0</v>
      </c>
      <c r="T62" s="206">
        <v>0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0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5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0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0</v>
      </c>
      <c r="L63" s="206">
        <v>0</v>
      </c>
      <c r="M63" s="206">
        <v>0</v>
      </c>
      <c r="N63" s="206">
        <v>0</v>
      </c>
      <c r="O63" s="206">
        <v>0</v>
      </c>
      <c r="P63" s="206">
        <v>0</v>
      </c>
      <c r="Q63" s="206">
        <v>0</v>
      </c>
      <c r="R63" s="206">
        <v>0</v>
      </c>
      <c r="S63" s="206">
        <v>0</v>
      </c>
      <c r="T63" s="206">
        <v>0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0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5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0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0</v>
      </c>
      <c r="L64" s="206">
        <v>0</v>
      </c>
      <c r="M64" s="206">
        <v>0</v>
      </c>
      <c r="N64" s="206">
        <v>0</v>
      </c>
      <c r="O64" s="206">
        <v>0</v>
      </c>
      <c r="P64" s="206">
        <v>0</v>
      </c>
      <c r="Q64" s="206">
        <v>0</v>
      </c>
      <c r="R64" s="206">
        <v>0</v>
      </c>
      <c r="S64" s="206">
        <v>0</v>
      </c>
      <c r="T64" s="206">
        <v>0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0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5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0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0</v>
      </c>
      <c r="L65" s="206">
        <v>0</v>
      </c>
      <c r="M65" s="206">
        <v>0</v>
      </c>
      <c r="N65" s="206">
        <v>0</v>
      </c>
      <c r="O65" s="206">
        <v>0</v>
      </c>
      <c r="P65" s="206">
        <v>0</v>
      </c>
      <c r="Q65" s="206">
        <v>0</v>
      </c>
      <c r="R65" s="206">
        <v>0</v>
      </c>
      <c r="S65" s="206">
        <v>0</v>
      </c>
      <c r="T65" s="206">
        <v>0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0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5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0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0</v>
      </c>
      <c r="L66" s="206">
        <v>0</v>
      </c>
      <c r="M66" s="206">
        <v>0</v>
      </c>
      <c r="N66" s="206">
        <v>0</v>
      </c>
      <c r="O66" s="206">
        <v>0</v>
      </c>
      <c r="P66" s="206">
        <v>0</v>
      </c>
      <c r="Q66" s="206">
        <v>0</v>
      </c>
      <c r="R66" s="206">
        <v>0</v>
      </c>
      <c r="S66" s="206">
        <v>0</v>
      </c>
      <c r="T66" s="206">
        <v>0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0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5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0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0</v>
      </c>
      <c r="L67" s="206">
        <v>0</v>
      </c>
      <c r="M67" s="206">
        <v>0</v>
      </c>
      <c r="N67" s="206">
        <v>0</v>
      </c>
      <c r="O67" s="206">
        <v>0</v>
      </c>
      <c r="P67" s="206">
        <v>0</v>
      </c>
      <c r="Q67" s="206">
        <v>0</v>
      </c>
      <c r="R67" s="206">
        <v>0</v>
      </c>
      <c r="S67" s="206">
        <v>0</v>
      </c>
      <c r="T67" s="206">
        <v>0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0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5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0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0</v>
      </c>
      <c r="L68" s="206">
        <v>0</v>
      </c>
      <c r="M68" s="206">
        <v>0</v>
      </c>
      <c r="N68" s="206">
        <v>0</v>
      </c>
      <c r="O68" s="206">
        <v>0</v>
      </c>
      <c r="P68" s="206">
        <v>0</v>
      </c>
      <c r="Q68" s="206">
        <v>0</v>
      </c>
      <c r="R68" s="206">
        <v>0</v>
      </c>
      <c r="S68" s="206">
        <v>0</v>
      </c>
      <c r="T68" s="206">
        <v>0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0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5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0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0</v>
      </c>
      <c r="L69" s="206">
        <v>0</v>
      </c>
      <c r="M69" s="206">
        <v>0</v>
      </c>
      <c r="N69" s="206">
        <v>0</v>
      </c>
      <c r="O69" s="206">
        <v>0</v>
      </c>
      <c r="P69" s="206">
        <v>0</v>
      </c>
      <c r="Q69" s="206">
        <v>0</v>
      </c>
      <c r="R69" s="206">
        <v>0</v>
      </c>
      <c r="S69" s="206">
        <v>0</v>
      </c>
      <c r="T69" s="206">
        <v>0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0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5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0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0</v>
      </c>
      <c r="L70" s="206">
        <v>0</v>
      </c>
      <c r="M70" s="206">
        <v>0</v>
      </c>
      <c r="N70" s="206">
        <v>0</v>
      </c>
      <c r="O70" s="206">
        <v>0</v>
      </c>
      <c r="P70" s="206">
        <v>0</v>
      </c>
      <c r="Q70" s="206">
        <v>0</v>
      </c>
      <c r="R70" s="206">
        <v>0</v>
      </c>
      <c r="S70" s="206">
        <v>0</v>
      </c>
      <c r="T70" s="206">
        <v>0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0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5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0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0</v>
      </c>
      <c r="L71" s="206">
        <v>0</v>
      </c>
      <c r="M71" s="206">
        <v>0</v>
      </c>
      <c r="N71" s="206">
        <v>0</v>
      </c>
      <c r="O71" s="206">
        <v>0</v>
      </c>
      <c r="P71" s="206">
        <v>0</v>
      </c>
      <c r="Q71" s="206">
        <v>0</v>
      </c>
      <c r="R71" s="206">
        <v>0</v>
      </c>
      <c r="S71" s="206">
        <v>0</v>
      </c>
      <c r="T71" s="206">
        <v>0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0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5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0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0</v>
      </c>
      <c r="L72" s="206">
        <v>0</v>
      </c>
      <c r="M72" s="206">
        <v>0</v>
      </c>
      <c r="N72" s="206">
        <v>0</v>
      </c>
      <c r="O72" s="206">
        <v>0</v>
      </c>
      <c r="P72" s="206">
        <v>0</v>
      </c>
      <c r="Q72" s="206">
        <v>0</v>
      </c>
      <c r="R72" s="206">
        <v>0</v>
      </c>
      <c r="S72" s="206">
        <v>0</v>
      </c>
      <c r="T72" s="206">
        <v>0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0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5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0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0</v>
      </c>
      <c r="L73" s="206">
        <v>0</v>
      </c>
      <c r="M73" s="206">
        <v>0</v>
      </c>
      <c r="N73" s="206">
        <v>0</v>
      </c>
      <c r="O73" s="206">
        <v>0</v>
      </c>
      <c r="P73" s="206">
        <v>0</v>
      </c>
      <c r="Q73" s="206">
        <v>0</v>
      </c>
      <c r="R73" s="206">
        <v>0</v>
      </c>
      <c r="S73" s="206">
        <v>0</v>
      </c>
      <c r="T73" s="206">
        <v>0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0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12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0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0</v>
      </c>
      <c r="L74" s="206">
        <v>0</v>
      </c>
      <c r="M74" s="206">
        <v>0</v>
      </c>
      <c r="N74" s="206">
        <v>0</v>
      </c>
      <c r="O74" s="206">
        <v>0</v>
      </c>
      <c r="P74" s="206">
        <v>0</v>
      </c>
      <c r="Q74" s="206">
        <v>0</v>
      </c>
      <c r="R74" s="206">
        <v>0</v>
      </c>
      <c r="S74" s="206">
        <v>0</v>
      </c>
      <c r="T74" s="206">
        <v>0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0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5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0</v>
      </c>
      <c r="L75" s="206">
        <v>0</v>
      </c>
      <c r="M75" s="206">
        <v>0</v>
      </c>
      <c r="N75" s="206">
        <v>0</v>
      </c>
      <c r="O75" s="206">
        <v>0</v>
      </c>
      <c r="P75" s="206">
        <v>0</v>
      </c>
      <c r="Q75" s="206">
        <v>0</v>
      </c>
      <c r="R75" s="206">
        <v>0</v>
      </c>
      <c r="S75" s="206">
        <v>0</v>
      </c>
      <c r="T75" s="206">
        <v>0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0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5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0</v>
      </c>
      <c r="L76" s="206">
        <v>0</v>
      </c>
      <c r="M76" s="206">
        <v>0</v>
      </c>
      <c r="N76" s="206">
        <v>0</v>
      </c>
      <c r="O76" s="206">
        <v>0</v>
      </c>
      <c r="P76" s="206">
        <v>0</v>
      </c>
      <c r="Q76" s="206">
        <v>0</v>
      </c>
      <c r="R76" s="206">
        <v>0</v>
      </c>
      <c r="S76" s="206">
        <v>0</v>
      </c>
      <c r="T76" s="206">
        <v>0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0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5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0</v>
      </c>
      <c r="L77" s="206">
        <v>0</v>
      </c>
      <c r="M77" s="206">
        <v>0</v>
      </c>
      <c r="N77" s="206">
        <v>0</v>
      </c>
      <c r="O77" s="206">
        <v>0</v>
      </c>
      <c r="P77" s="206">
        <v>0</v>
      </c>
      <c r="Q77" s="206">
        <v>0</v>
      </c>
      <c r="R77" s="206">
        <v>0</v>
      </c>
      <c r="S77" s="206">
        <v>0</v>
      </c>
      <c r="T77" s="206">
        <v>0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0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5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0</v>
      </c>
      <c r="L78" s="206">
        <v>0</v>
      </c>
      <c r="M78" s="206">
        <v>0</v>
      </c>
      <c r="N78" s="206">
        <v>0</v>
      </c>
      <c r="O78" s="206">
        <v>0</v>
      </c>
      <c r="P78" s="206">
        <v>0</v>
      </c>
      <c r="Q78" s="206">
        <v>0</v>
      </c>
      <c r="R78" s="206">
        <v>0</v>
      </c>
      <c r="S78" s="206">
        <v>0</v>
      </c>
      <c r="T78" s="206">
        <v>0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0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5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0</v>
      </c>
      <c r="L79" s="206">
        <v>0</v>
      </c>
      <c r="M79" s="206">
        <v>0</v>
      </c>
      <c r="N79" s="206">
        <v>0</v>
      </c>
      <c r="O79" s="206">
        <v>0</v>
      </c>
      <c r="P79" s="206">
        <v>0</v>
      </c>
      <c r="Q79" s="206">
        <v>0</v>
      </c>
      <c r="R79" s="206">
        <v>0</v>
      </c>
      <c r="S79" s="206">
        <v>0</v>
      </c>
      <c r="T79" s="206">
        <v>0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0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12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0</v>
      </c>
      <c r="L80" s="206">
        <v>0</v>
      </c>
      <c r="M80" s="206">
        <v>0</v>
      </c>
      <c r="N80" s="206">
        <v>0</v>
      </c>
      <c r="O80" s="206">
        <v>0</v>
      </c>
      <c r="P80" s="206">
        <v>0</v>
      </c>
      <c r="Q80" s="206">
        <v>0</v>
      </c>
      <c r="R80" s="206">
        <v>0</v>
      </c>
      <c r="S80" s="206">
        <v>0</v>
      </c>
      <c r="T80" s="206">
        <v>0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0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5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0</v>
      </c>
      <c r="L81" s="206">
        <v>0</v>
      </c>
      <c r="M81" s="206">
        <v>0</v>
      </c>
      <c r="N81" s="206">
        <v>0</v>
      </c>
      <c r="O81" s="206">
        <v>0</v>
      </c>
      <c r="P81" s="206">
        <v>0</v>
      </c>
      <c r="Q81" s="206">
        <v>0</v>
      </c>
      <c r="R81" s="206">
        <v>0</v>
      </c>
      <c r="S81" s="206">
        <v>0</v>
      </c>
      <c r="T81" s="206">
        <v>0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0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5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0</v>
      </c>
      <c r="L82" s="206">
        <v>0</v>
      </c>
      <c r="M82" s="206">
        <v>0</v>
      </c>
      <c r="N82" s="206">
        <v>0</v>
      </c>
      <c r="O82" s="206">
        <v>0</v>
      </c>
      <c r="P82" s="206">
        <v>0</v>
      </c>
      <c r="Q82" s="206">
        <v>0</v>
      </c>
      <c r="R82" s="206">
        <v>0</v>
      </c>
      <c r="S82" s="206">
        <v>0</v>
      </c>
      <c r="T82" s="206">
        <v>0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0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5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0</v>
      </c>
      <c r="L83" s="206">
        <v>0</v>
      </c>
      <c r="M83" s="206">
        <v>0</v>
      </c>
      <c r="N83" s="206">
        <v>0</v>
      </c>
      <c r="O83" s="206">
        <v>0</v>
      </c>
      <c r="P83" s="206">
        <v>0</v>
      </c>
      <c r="Q83" s="206">
        <v>0</v>
      </c>
      <c r="R83" s="206">
        <v>0</v>
      </c>
      <c r="S83" s="206">
        <v>0</v>
      </c>
      <c r="T83" s="206">
        <v>0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0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5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0</v>
      </c>
      <c r="L84" s="206">
        <v>0</v>
      </c>
      <c r="M84" s="206">
        <v>0</v>
      </c>
      <c r="N84" s="206">
        <v>0</v>
      </c>
      <c r="O84" s="206">
        <v>0</v>
      </c>
      <c r="P84" s="206">
        <v>0</v>
      </c>
      <c r="Q84" s="206">
        <v>0</v>
      </c>
      <c r="R84" s="206">
        <v>0</v>
      </c>
      <c r="S84" s="206">
        <v>0</v>
      </c>
      <c r="T84" s="206">
        <v>0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0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5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0</v>
      </c>
      <c r="L85" s="206">
        <v>0</v>
      </c>
      <c r="M85" s="206">
        <v>0</v>
      </c>
      <c r="N85" s="206">
        <v>0</v>
      </c>
      <c r="O85" s="206">
        <v>0</v>
      </c>
      <c r="P85" s="206">
        <v>0</v>
      </c>
      <c r="Q85" s="206">
        <v>0</v>
      </c>
      <c r="R85" s="206">
        <v>0</v>
      </c>
      <c r="S85" s="206">
        <v>0</v>
      </c>
      <c r="T85" s="206">
        <v>0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0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5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0</v>
      </c>
      <c r="L86" s="206">
        <v>0</v>
      </c>
      <c r="M86" s="206">
        <v>0</v>
      </c>
      <c r="N86" s="206">
        <v>0</v>
      </c>
      <c r="O86" s="206">
        <v>0</v>
      </c>
      <c r="P86" s="206">
        <v>0</v>
      </c>
      <c r="Q86" s="206">
        <v>0</v>
      </c>
      <c r="R86" s="206">
        <v>0</v>
      </c>
      <c r="S86" s="206">
        <v>0</v>
      </c>
      <c r="T86" s="206">
        <v>0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0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5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0</v>
      </c>
      <c r="L87" s="206">
        <v>0</v>
      </c>
      <c r="M87" s="206">
        <v>0</v>
      </c>
      <c r="N87" s="206">
        <v>0</v>
      </c>
      <c r="O87" s="206">
        <v>0</v>
      </c>
      <c r="P87" s="206">
        <v>0</v>
      </c>
      <c r="Q87" s="206">
        <v>0</v>
      </c>
      <c r="R87" s="206">
        <v>0</v>
      </c>
      <c r="S87" s="206">
        <v>0</v>
      </c>
      <c r="T87" s="206">
        <v>0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0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5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0</v>
      </c>
      <c r="L88" s="206">
        <v>0</v>
      </c>
      <c r="M88" s="206">
        <v>0</v>
      </c>
      <c r="N88" s="206">
        <v>0</v>
      </c>
      <c r="O88" s="206">
        <v>0</v>
      </c>
      <c r="P88" s="206">
        <v>0</v>
      </c>
      <c r="Q88" s="206">
        <v>0</v>
      </c>
      <c r="R88" s="206">
        <v>0</v>
      </c>
      <c r="S88" s="206">
        <v>0</v>
      </c>
      <c r="T88" s="206">
        <v>0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0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5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0</v>
      </c>
      <c r="L89" s="206">
        <v>0</v>
      </c>
      <c r="M89" s="206">
        <v>0</v>
      </c>
      <c r="N89" s="206">
        <v>0</v>
      </c>
      <c r="O89" s="206">
        <v>0</v>
      </c>
      <c r="P89" s="206">
        <v>0</v>
      </c>
      <c r="Q89" s="206">
        <v>0</v>
      </c>
      <c r="R89" s="206">
        <v>0</v>
      </c>
      <c r="S89" s="206">
        <v>0</v>
      </c>
      <c r="T89" s="206">
        <v>0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0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5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0</v>
      </c>
      <c r="L90" s="206">
        <v>0</v>
      </c>
      <c r="M90" s="206">
        <v>0</v>
      </c>
      <c r="N90" s="206">
        <v>0</v>
      </c>
      <c r="O90" s="206">
        <v>0</v>
      </c>
      <c r="P90" s="206">
        <v>0</v>
      </c>
      <c r="Q90" s="206">
        <v>0</v>
      </c>
      <c r="R90" s="206">
        <v>0</v>
      </c>
      <c r="S90" s="206">
        <v>0</v>
      </c>
      <c r="T90" s="206">
        <v>0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0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5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0</v>
      </c>
      <c r="L91" s="206">
        <v>0</v>
      </c>
      <c r="M91" s="206">
        <v>0</v>
      </c>
      <c r="N91" s="206">
        <v>0</v>
      </c>
      <c r="O91" s="206">
        <v>0</v>
      </c>
      <c r="P91" s="206">
        <v>0</v>
      </c>
      <c r="Q91" s="206">
        <v>0</v>
      </c>
      <c r="R91" s="206">
        <v>0</v>
      </c>
      <c r="S91" s="206">
        <v>0</v>
      </c>
      <c r="T91" s="206">
        <v>0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0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5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0</v>
      </c>
      <c r="L92" s="206">
        <v>0</v>
      </c>
      <c r="M92" s="206">
        <v>0</v>
      </c>
      <c r="N92" s="206">
        <v>0</v>
      </c>
      <c r="O92" s="206">
        <v>0</v>
      </c>
      <c r="P92" s="206">
        <v>0</v>
      </c>
      <c r="Q92" s="206">
        <v>0</v>
      </c>
      <c r="R92" s="206">
        <v>0</v>
      </c>
      <c r="S92" s="206">
        <v>0</v>
      </c>
      <c r="T92" s="206">
        <v>0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0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5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</v>
      </c>
      <c r="L93" s="206">
        <v>0</v>
      </c>
      <c r="M93" s="206">
        <v>0</v>
      </c>
      <c r="N93" s="206">
        <v>0</v>
      </c>
      <c r="O93" s="206">
        <v>0</v>
      </c>
      <c r="P93" s="206">
        <v>0</v>
      </c>
      <c r="Q93" s="206">
        <v>0</v>
      </c>
      <c r="R93" s="206">
        <v>0</v>
      </c>
      <c r="S93" s="206">
        <v>0</v>
      </c>
      <c r="T93" s="206">
        <v>0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0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5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0</v>
      </c>
      <c r="L94" s="206">
        <v>0</v>
      </c>
      <c r="M94" s="206">
        <v>0</v>
      </c>
      <c r="N94" s="206">
        <v>0</v>
      </c>
      <c r="O94" s="206">
        <v>0</v>
      </c>
      <c r="P94" s="206">
        <v>0</v>
      </c>
      <c r="Q94" s="206">
        <v>0</v>
      </c>
      <c r="R94" s="206">
        <v>0</v>
      </c>
      <c r="S94" s="206">
        <v>0</v>
      </c>
      <c r="T94" s="206">
        <v>0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0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5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</v>
      </c>
      <c r="L95" s="206">
        <v>0</v>
      </c>
      <c r="M95" s="206">
        <v>0</v>
      </c>
      <c r="N95" s="206">
        <v>0</v>
      </c>
      <c r="O95" s="206">
        <v>0</v>
      </c>
      <c r="P95" s="206">
        <v>0</v>
      </c>
      <c r="Q95" s="206">
        <v>0</v>
      </c>
      <c r="R95" s="206">
        <v>0</v>
      </c>
      <c r="S95" s="206">
        <v>0</v>
      </c>
      <c r="T95" s="206">
        <v>0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0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5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0</v>
      </c>
      <c r="L96" s="206">
        <v>0</v>
      </c>
      <c r="M96" s="206">
        <v>0</v>
      </c>
      <c r="N96" s="206">
        <v>0</v>
      </c>
      <c r="O96" s="206">
        <v>0</v>
      </c>
      <c r="P96" s="206">
        <v>0</v>
      </c>
      <c r="Q96" s="206">
        <v>0</v>
      </c>
      <c r="R96" s="206">
        <v>0</v>
      </c>
      <c r="S96" s="206">
        <v>0</v>
      </c>
      <c r="T96" s="206">
        <v>0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0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5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0</v>
      </c>
      <c r="L97" s="206">
        <v>0</v>
      </c>
      <c r="M97" s="206">
        <v>0</v>
      </c>
      <c r="N97" s="206">
        <v>0</v>
      </c>
      <c r="O97" s="206">
        <v>0</v>
      </c>
      <c r="P97" s="206">
        <v>0</v>
      </c>
      <c r="Q97" s="206">
        <v>0</v>
      </c>
      <c r="R97" s="206">
        <v>0</v>
      </c>
      <c r="S97" s="206">
        <v>0</v>
      </c>
      <c r="T97" s="206">
        <v>0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0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5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0</v>
      </c>
      <c r="L98" s="206">
        <v>0</v>
      </c>
      <c r="M98" s="206">
        <v>0</v>
      </c>
      <c r="N98" s="206">
        <v>0</v>
      </c>
      <c r="O98" s="206">
        <v>0</v>
      </c>
      <c r="P98" s="206">
        <v>0</v>
      </c>
      <c r="Q98" s="206">
        <v>0</v>
      </c>
      <c r="R98" s="206">
        <v>0</v>
      </c>
      <c r="S98" s="206">
        <v>0</v>
      </c>
      <c r="T98" s="206">
        <v>0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0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5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0.1235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7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487</v>
      </c>
      <c r="D2" t="s">
        <v>487</v>
      </c>
      <c r="E2" t="s">
        <v>487</v>
      </c>
      <c r="F2" t="s">
        <v>487</v>
      </c>
      <c r="G2" t="s">
        <v>487</v>
      </c>
      <c r="H2" t="s">
        <v>487</v>
      </c>
      <c r="I2" t="s">
        <v>487</v>
      </c>
      <c r="J2" t="s">
        <v>487</v>
      </c>
      <c r="K2" t="s">
        <v>487</v>
      </c>
      <c r="L2" t="s">
        <v>487</v>
      </c>
      <c r="M2" t="s">
        <v>487</v>
      </c>
      <c r="N2" t="s">
        <v>487</v>
      </c>
      <c r="O2" t="s">
        <v>487</v>
      </c>
      <c r="P2" t="s">
        <v>487</v>
      </c>
    </row>
    <row r="3" spans="1:17">
      <c r="A3" t="s">
        <v>45</v>
      </c>
      <c r="C3" s="26">
        <v>38</v>
      </c>
      <c r="D3" s="26">
        <v>0</v>
      </c>
      <c r="E3" s="26">
        <v>0</v>
      </c>
      <c r="F3" s="2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270</v>
      </c>
      <c r="L3" s="206">
        <v>0</v>
      </c>
      <c r="M3" s="206">
        <v>0</v>
      </c>
      <c r="N3" s="206">
        <v>0</v>
      </c>
      <c r="O3" s="206">
        <v>0</v>
      </c>
      <c r="P3" s="206">
        <v>0</v>
      </c>
    </row>
    <row r="4" spans="1:17">
      <c r="A4" t="s">
        <v>46</v>
      </c>
      <c r="C4" s="26">
        <v>38</v>
      </c>
      <c r="D4" s="26">
        <v>0</v>
      </c>
      <c r="E4" s="26">
        <v>0</v>
      </c>
      <c r="F4" s="2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270</v>
      </c>
      <c r="L4" s="206">
        <v>0</v>
      </c>
      <c r="M4" s="206">
        <v>0</v>
      </c>
      <c r="N4" s="206">
        <v>0</v>
      </c>
      <c r="O4" s="206">
        <v>0</v>
      </c>
      <c r="P4" s="206">
        <v>0</v>
      </c>
    </row>
    <row r="5" spans="1:17">
      <c r="A5" t="s">
        <v>47</v>
      </c>
      <c r="C5" s="26">
        <v>38</v>
      </c>
      <c r="D5" s="26">
        <v>0</v>
      </c>
      <c r="E5" s="26">
        <v>0</v>
      </c>
      <c r="F5" s="2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270</v>
      </c>
      <c r="L5" s="206">
        <v>0</v>
      </c>
      <c r="M5" s="206">
        <v>0</v>
      </c>
      <c r="N5" s="206">
        <v>0</v>
      </c>
      <c r="O5" s="206">
        <v>0</v>
      </c>
      <c r="P5" s="206">
        <v>0</v>
      </c>
    </row>
    <row r="6" spans="1:17">
      <c r="A6" t="s">
        <v>48</v>
      </c>
      <c r="C6" s="26">
        <v>38</v>
      </c>
      <c r="D6" s="26">
        <v>0</v>
      </c>
      <c r="E6" s="26">
        <v>0</v>
      </c>
      <c r="F6" s="2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270</v>
      </c>
      <c r="L6" s="206">
        <v>0</v>
      </c>
      <c r="M6" s="206">
        <v>0</v>
      </c>
      <c r="N6" s="206">
        <v>0</v>
      </c>
      <c r="O6" s="206">
        <v>0</v>
      </c>
      <c r="P6" s="206">
        <v>0</v>
      </c>
    </row>
    <row r="7" spans="1:17">
      <c r="A7" t="s">
        <v>49</v>
      </c>
      <c r="C7" s="26">
        <v>38</v>
      </c>
      <c r="D7" s="26">
        <v>0</v>
      </c>
      <c r="E7" s="26">
        <v>0</v>
      </c>
      <c r="F7" s="2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270</v>
      </c>
      <c r="L7" s="206">
        <v>0</v>
      </c>
      <c r="M7" s="206">
        <v>0</v>
      </c>
      <c r="N7" s="206">
        <v>0</v>
      </c>
      <c r="O7" s="206">
        <v>0</v>
      </c>
      <c r="P7" s="206">
        <v>0</v>
      </c>
    </row>
    <row r="8" spans="1:17">
      <c r="A8" t="s">
        <v>50</v>
      </c>
      <c r="C8" s="26">
        <v>38</v>
      </c>
      <c r="D8" s="26">
        <v>0</v>
      </c>
      <c r="E8" s="26">
        <v>0</v>
      </c>
      <c r="F8" s="2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270</v>
      </c>
      <c r="L8" s="206">
        <v>0</v>
      </c>
      <c r="M8" s="206">
        <v>0</v>
      </c>
      <c r="N8" s="206">
        <v>0</v>
      </c>
      <c r="O8" s="206">
        <v>0</v>
      </c>
      <c r="P8" s="206">
        <v>0</v>
      </c>
    </row>
    <row r="9" spans="1:17">
      <c r="A9" t="s">
        <v>51</v>
      </c>
      <c r="C9" s="26">
        <v>38</v>
      </c>
      <c r="D9" s="26">
        <v>0</v>
      </c>
      <c r="E9" s="26">
        <v>0</v>
      </c>
      <c r="F9" s="2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270</v>
      </c>
      <c r="L9" s="206">
        <v>0</v>
      </c>
      <c r="M9" s="206">
        <v>0</v>
      </c>
      <c r="N9" s="206">
        <v>0</v>
      </c>
      <c r="O9" s="206">
        <v>0</v>
      </c>
      <c r="P9" s="206">
        <v>0</v>
      </c>
    </row>
    <row r="10" spans="1:17">
      <c r="A10" t="s">
        <v>52</v>
      </c>
      <c r="C10" s="26">
        <v>38</v>
      </c>
      <c r="D10" s="26">
        <v>0</v>
      </c>
      <c r="E10" s="26">
        <v>0</v>
      </c>
      <c r="F10" s="2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270</v>
      </c>
      <c r="L10" s="206">
        <v>0</v>
      </c>
      <c r="M10" s="206">
        <v>0</v>
      </c>
      <c r="N10" s="206">
        <v>0</v>
      </c>
      <c r="O10" s="206">
        <v>0</v>
      </c>
      <c r="P10" s="206">
        <v>0</v>
      </c>
    </row>
    <row r="11" spans="1:17">
      <c r="A11" t="s">
        <v>53</v>
      </c>
      <c r="C11" s="26">
        <v>38</v>
      </c>
      <c r="D11" s="26">
        <v>0</v>
      </c>
      <c r="E11" s="26">
        <v>0</v>
      </c>
      <c r="F11" s="2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270</v>
      </c>
      <c r="L11" s="206">
        <v>0</v>
      </c>
      <c r="M11" s="206">
        <v>0</v>
      </c>
      <c r="N11" s="206">
        <v>0</v>
      </c>
      <c r="O11" s="206">
        <v>0</v>
      </c>
      <c r="P11" s="206">
        <v>0</v>
      </c>
    </row>
    <row r="12" spans="1:17">
      <c r="A12" t="s">
        <v>54</v>
      </c>
      <c r="C12" s="26">
        <v>38</v>
      </c>
      <c r="D12" s="26">
        <v>0</v>
      </c>
      <c r="E12" s="26">
        <v>0</v>
      </c>
      <c r="F12" s="2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270</v>
      </c>
      <c r="L12" s="206">
        <v>0</v>
      </c>
      <c r="M12" s="206">
        <v>0</v>
      </c>
      <c r="N12" s="206">
        <v>0</v>
      </c>
      <c r="O12" s="206">
        <v>0</v>
      </c>
      <c r="P12" s="206">
        <v>0</v>
      </c>
    </row>
    <row r="13" spans="1:17">
      <c r="A13" t="s">
        <v>55</v>
      </c>
      <c r="C13" s="26">
        <v>38</v>
      </c>
      <c r="D13" s="26">
        <v>0</v>
      </c>
      <c r="E13" s="26">
        <v>0</v>
      </c>
      <c r="F13" s="2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270</v>
      </c>
      <c r="L13" s="206">
        <v>0</v>
      </c>
      <c r="M13" s="206">
        <v>0</v>
      </c>
      <c r="N13" s="206">
        <v>0</v>
      </c>
      <c r="O13" s="206">
        <v>0</v>
      </c>
      <c r="P13" s="206">
        <v>0</v>
      </c>
    </row>
    <row r="14" spans="1:17">
      <c r="A14" t="s">
        <v>56</v>
      </c>
      <c r="C14" s="26">
        <v>38</v>
      </c>
      <c r="D14" s="26">
        <v>0</v>
      </c>
      <c r="E14" s="26">
        <v>0</v>
      </c>
      <c r="F14" s="2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270</v>
      </c>
      <c r="L14" s="206">
        <v>0</v>
      </c>
      <c r="M14" s="206">
        <v>0</v>
      </c>
      <c r="N14" s="206">
        <v>0</v>
      </c>
      <c r="O14" s="206">
        <v>0</v>
      </c>
      <c r="P14" s="206">
        <v>0</v>
      </c>
    </row>
    <row r="15" spans="1:17">
      <c r="A15" t="s">
        <v>57</v>
      </c>
      <c r="C15" s="26">
        <v>38</v>
      </c>
      <c r="D15" s="26">
        <v>0</v>
      </c>
      <c r="E15" s="26">
        <v>0</v>
      </c>
      <c r="F15" s="2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270</v>
      </c>
      <c r="L15" s="206">
        <v>0</v>
      </c>
      <c r="M15" s="206">
        <v>0</v>
      </c>
      <c r="N15" s="206">
        <v>0</v>
      </c>
      <c r="O15" s="206">
        <v>0</v>
      </c>
      <c r="P15" s="206">
        <v>0</v>
      </c>
    </row>
    <row r="16" spans="1:17">
      <c r="A16" t="s">
        <v>58</v>
      </c>
      <c r="C16" s="26">
        <v>38</v>
      </c>
      <c r="D16" s="26">
        <v>0</v>
      </c>
      <c r="E16" s="26">
        <v>0</v>
      </c>
      <c r="F16" s="2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270</v>
      </c>
      <c r="L16" s="206">
        <v>0</v>
      </c>
      <c r="M16" s="206">
        <v>0</v>
      </c>
      <c r="N16" s="206">
        <v>0</v>
      </c>
      <c r="O16" s="206">
        <v>0</v>
      </c>
      <c r="P16" s="206">
        <v>0</v>
      </c>
    </row>
    <row r="17" spans="1:16">
      <c r="A17" t="s">
        <v>59</v>
      </c>
      <c r="C17" s="26">
        <v>38</v>
      </c>
      <c r="D17" s="26">
        <v>0</v>
      </c>
      <c r="E17" s="26">
        <v>0</v>
      </c>
      <c r="F17" s="2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270</v>
      </c>
      <c r="L17" s="206">
        <v>0</v>
      </c>
      <c r="M17" s="206">
        <v>0</v>
      </c>
      <c r="N17" s="206">
        <v>0</v>
      </c>
      <c r="O17" s="206">
        <v>0</v>
      </c>
      <c r="P17" s="206">
        <v>0</v>
      </c>
    </row>
    <row r="18" spans="1:16">
      <c r="A18" t="s">
        <v>60</v>
      </c>
      <c r="C18" s="26">
        <v>38</v>
      </c>
      <c r="D18" s="26">
        <v>0</v>
      </c>
      <c r="E18" s="26">
        <v>0</v>
      </c>
      <c r="F18" s="2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270</v>
      </c>
      <c r="L18" s="206">
        <v>0</v>
      </c>
      <c r="M18" s="206">
        <v>0</v>
      </c>
      <c r="N18" s="206">
        <v>0</v>
      </c>
      <c r="O18" s="206">
        <v>0</v>
      </c>
      <c r="P18" s="206">
        <v>0</v>
      </c>
    </row>
    <row r="19" spans="1:16">
      <c r="A19" t="s">
        <v>61</v>
      </c>
      <c r="C19" s="26">
        <v>38</v>
      </c>
      <c r="D19" s="26">
        <v>0</v>
      </c>
      <c r="E19" s="26">
        <v>0</v>
      </c>
      <c r="F19" s="2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270</v>
      </c>
      <c r="L19" s="206">
        <v>0</v>
      </c>
      <c r="M19" s="206">
        <v>0</v>
      </c>
      <c r="N19" s="206">
        <v>0</v>
      </c>
      <c r="O19" s="206">
        <v>0</v>
      </c>
      <c r="P19" s="206">
        <v>0</v>
      </c>
    </row>
    <row r="20" spans="1:16">
      <c r="A20" t="s">
        <v>62</v>
      </c>
      <c r="C20" s="26">
        <v>38</v>
      </c>
      <c r="D20" s="26">
        <v>0</v>
      </c>
      <c r="E20" s="26">
        <v>0</v>
      </c>
      <c r="F20" s="2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270</v>
      </c>
      <c r="L20" s="206">
        <v>0</v>
      </c>
      <c r="M20" s="206">
        <v>0</v>
      </c>
      <c r="N20" s="206">
        <v>0</v>
      </c>
      <c r="O20" s="206">
        <v>0</v>
      </c>
      <c r="P20" s="206">
        <v>0</v>
      </c>
    </row>
    <row r="21" spans="1:16">
      <c r="A21" t="s">
        <v>63</v>
      </c>
      <c r="C21" s="26">
        <v>38</v>
      </c>
      <c r="D21" s="26">
        <v>0</v>
      </c>
      <c r="E21" s="26">
        <v>0</v>
      </c>
      <c r="F21" s="2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270</v>
      </c>
      <c r="L21" s="206">
        <v>0</v>
      </c>
      <c r="M21" s="206">
        <v>0</v>
      </c>
      <c r="N21" s="206">
        <v>0</v>
      </c>
      <c r="O21" s="206">
        <v>0</v>
      </c>
      <c r="P21" s="206">
        <v>0</v>
      </c>
    </row>
    <row r="22" spans="1:16">
      <c r="A22" t="s">
        <v>64</v>
      </c>
      <c r="C22" s="26">
        <v>38</v>
      </c>
      <c r="D22" s="26">
        <v>0</v>
      </c>
      <c r="E22" s="26">
        <v>0</v>
      </c>
      <c r="F22" s="2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270</v>
      </c>
      <c r="L22" s="206">
        <v>0</v>
      </c>
      <c r="M22" s="206">
        <v>0</v>
      </c>
      <c r="N22" s="206">
        <v>0</v>
      </c>
      <c r="O22" s="206">
        <v>0</v>
      </c>
      <c r="P22" s="206">
        <v>0</v>
      </c>
    </row>
    <row r="23" spans="1:16">
      <c r="A23" t="s">
        <v>65</v>
      </c>
      <c r="C23" s="26">
        <v>38</v>
      </c>
      <c r="D23" s="26">
        <v>0</v>
      </c>
      <c r="E23" s="26">
        <v>0</v>
      </c>
      <c r="F23" s="2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270</v>
      </c>
      <c r="L23" s="206">
        <v>0</v>
      </c>
      <c r="M23" s="206">
        <v>0</v>
      </c>
      <c r="N23" s="206">
        <v>0</v>
      </c>
      <c r="O23" s="206">
        <v>0</v>
      </c>
      <c r="P23" s="206">
        <v>0</v>
      </c>
    </row>
    <row r="24" spans="1:16">
      <c r="A24" t="s">
        <v>66</v>
      </c>
      <c r="C24" s="26">
        <v>38</v>
      </c>
      <c r="D24" s="26">
        <v>0</v>
      </c>
      <c r="E24" s="26">
        <v>0</v>
      </c>
      <c r="F24" s="2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270</v>
      </c>
      <c r="L24" s="206">
        <v>0</v>
      </c>
      <c r="M24" s="206">
        <v>0</v>
      </c>
      <c r="N24" s="206">
        <v>0</v>
      </c>
      <c r="O24" s="206">
        <v>0</v>
      </c>
      <c r="P24" s="206">
        <v>0</v>
      </c>
    </row>
    <row r="25" spans="1:16">
      <c r="A25" t="s">
        <v>67</v>
      </c>
      <c r="C25" s="26">
        <v>38</v>
      </c>
      <c r="D25" s="26">
        <v>0</v>
      </c>
      <c r="E25" s="26">
        <v>0</v>
      </c>
      <c r="F25" s="2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270</v>
      </c>
      <c r="L25" s="206">
        <v>0</v>
      </c>
      <c r="M25" s="206">
        <v>0</v>
      </c>
      <c r="N25" s="206">
        <v>0</v>
      </c>
      <c r="O25" s="206">
        <v>0</v>
      </c>
      <c r="P25" s="206">
        <v>0</v>
      </c>
    </row>
    <row r="26" spans="1:16">
      <c r="A26" t="s">
        <v>68</v>
      </c>
      <c r="C26" s="26">
        <v>38</v>
      </c>
      <c r="D26" s="26">
        <v>0</v>
      </c>
      <c r="E26" s="26">
        <v>0</v>
      </c>
      <c r="F26" s="2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270</v>
      </c>
      <c r="L26" s="206">
        <v>0</v>
      </c>
      <c r="M26" s="206">
        <v>0</v>
      </c>
      <c r="N26" s="206">
        <v>0</v>
      </c>
      <c r="O26" s="206">
        <v>0</v>
      </c>
      <c r="P26" s="206">
        <v>0</v>
      </c>
    </row>
    <row r="27" spans="1:16">
      <c r="A27" t="s">
        <v>69</v>
      </c>
      <c r="C27" s="26">
        <v>38</v>
      </c>
      <c r="D27" s="26">
        <v>0</v>
      </c>
      <c r="E27" s="26">
        <v>0</v>
      </c>
      <c r="F27" s="2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270</v>
      </c>
      <c r="L27" s="206">
        <v>0</v>
      </c>
      <c r="M27" s="206">
        <v>0</v>
      </c>
      <c r="N27" s="206">
        <v>0</v>
      </c>
      <c r="O27" s="206">
        <v>0</v>
      </c>
      <c r="P27" s="206">
        <v>0</v>
      </c>
    </row>
    <row r="28" spans="1:16">
      <c r="A28" t="s">
        <v>70</v>
      </c>
      <c r="C28" s="26">
        <v>38</v>
      </c>
      <c r="D28" s="26">
        <v>0</v>
      </c>
      <c r="E28" s="26">
        <v>0</v>
      </c>
      <c r="F28" s="2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270</v>
      </c>
      <c r="L28" s="206">
        <v>0</v>
      </c>
      <c r="M28" s="206">
        <v>0</v>
      </c>
      <c r="N28" s="206">
        <v>0</v>
      </c>
      <c r="O28" s="206">
        <v>0</v>
      </c>
      <c r="P28" s="206">
        <v>0</v>
      </c>
    </row>
    <row r="29" spans="1:16">
      <c r="A29" t="s">
        <v>71</v>
      </c>
      <c r="C29" s="26">
        <v>38</v>
      </c>
      <c r="D29" s="26">
        <v>0</v>
      </c>
      <c r="E29" s="26">
        <v>0</v>
      </c>
      <c r="F29" s="2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270</v>
      </c>
      <c r="L29" s="206">
        <v>0</v>
      </c>
      <c r="M29" s="206">
        <v>0</v>
      </c>
      <c r="N29" s="206">
        <v>0</v>
      </c>
      <c r="O29" s="206">
        <v>0</v>
      </c>
      <c r="P29" s="206">
        <v>0</v>
      </c>
    </row>
    <row r="30" spans="1:16">
      <c r="A30" t="s">
        <v>72</v>
      </c>
      <c r="C30" s="26">
        <v>38</v>
      </c>
      <c r="D30" s="26">
        <v>0</v>
      </c>
      <c r="E30" s="26">
        <v>0</v>
      </c>
      <c r="F30" s="2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270</v>
      </c>
      <c r="L30" s="206">
        <v>0</v>
      </c>
      <c r="M30" s="206">
        <v>0</v>
      </c>
      <c r="N30" s="206">
        <v>0</v>
      </c>
      <c r="O30" s="206">
        <v>0</v>
      </c>
      <c r="P30" s="206">
        <v>0</v>
      </c>
    </row>
    <row r="31" spans="1:16">
      <c r="A31" t="s">
        <v>73</v>
      </c>
      <c r="C31" s="26">
        <v>38</v>
      </c>
      <c r="D31" s="26">
        <v>0</v>
      </c>
      <c r="E31" s="26">
        <v>0</v>
      </c>
      <c r="F31" s="2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270</v>
      </c>
      <c r="L31" s="206">
        <v>0</v>
      </c>
      <c r="M31" s="206">
        <v>0</v>
      </c>
      <c r="N31" s="206">
        <v>0</v>
      </c>
      <c r="O31" s="206">
        <v>0</v>
      </c>
      <c r="P31" s="206">
        <v>0</v>
      </c>
    </row>
    <row r="32" spans="1:16">
      <c r="A32" t="s">
        <v>74</v>
      </c>
      <c r="C32" s="26">
        <v>38</v>
      </c>
      <c r="D32" s="26">
        <v>0</v>
      </c>
      <c r="E32" s="26">
        <v>0</v>
      </c>
      <c r="F32" s="2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270</v>
      </c>
      <c r="L32" s="206">
        <v>0</v>
      </c>
      <c r="M32" s="206">
        <v>0</v>
      </c>
      <c r="N32" s="206">
        <v>0</v>
      </c>
      <c r="O32" s="206">
        <v>0</v>
      </c>
      <c r="P32" s="206">
        <v>0</v>
      </c>
    </row>
    <row r="33" spans="1:16">
      <c r="A33" t="s">
        <v>75</v>
      </c>
      <c r="C33" s="26">
        <v>38</v>
      </c>
      <c r="D33" s="26">
        <v>0</v>
      </c>
      <c r="E33" s="26">
        <v>0</v>
      </c>
      <c r="F33" s="2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270</v>
      </c>
      <c r="L33" s="206">
        <v>0</v>
      </c>
      <c r="M33" s="206">
        <v>0</v>
      </c>
      <c r="N33" s="206">
        <v>0</v>
      </c>
      <c r="O33" s="206">
        <v>0</v>
      </c>
      <c r="P33" s="206">
        <v>0</v>
      </c>
    </row>
    <row r="34" spans="1:16">
      <c r="A34" t="s">
        <v>76</v>
      </c>
      <c r="C34" s="26">
        <v>38</v>
      </c>
      <c r="D34" s="26">
        <v>0</v>
      </c>
      <c r="E34" s="26">
        <v>0</v>
      </c>
      <c r="F34" s="2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270</v>
      </c>
      <c r="L34" s="206">
        <v>0</v>
      </c>
      <c r="M34" s="206">
        <v>0</v>
      </c>
      <c r="N34" s="206">
        <v>0</v>
      </c>
      <c r="O34" s="206">
        <v>0</v>
      </c>
      <c r="P34" s="206">
        <v>0</v>
      </c>
    </row>
    <row r="35" spans="1:16">
      <c r="A35" t="s">
        <v>77</v>
      </c>
      <c r="C35" s="26">
        <v>38</v>
      </c>
      <c r="D35" s="26">
        <v>0</v>
      </c>
      <c r="E35" s="26">
        <v>0</v>
      </c>
      <c r="F35" s="2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270</v>
      </c>
      <c r="L35" s="206">
        <v>0</v>
      </c>
      <c r="M35" s="206">
        <v>0</v>
      </c>
      <c r="N35" s="206">
        <v>0</v>
      </c>
      <c r="O35" s="206">
        <v>0</v>
      </c>
      <c r="P35" s="206">
        <v>0</v>
      </c>
    </row>
    <row r="36" spans="1:16">
      <c r="A36" t="s">
        <v>78</v>
      </c>
      <c r="C36" s="26">
        <v>38</v>
      </c>
      <c r="D36" s="26">
        <v>0</v>
      </c>
      <c r="E36" s="26">
        <v>0</v>
      </c>
      <c r="F36" s="2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270</v>
      </c>
      <c r="L36" s="206">
        <v>0</v>
      </c>
      <c r="M36" s="206">
        <v>0</v>
      </c>
      <c r="N36" s="206">
        <v>0</v>
      </c>
      <c r="O36" s="206">
        <v>0</v>
      </c>
      <c r="P36" s="206">
        <v>0</v>
      </c>
    </row>
    <row r="37" spans="1:16">
      <c r="A37" t="s">
        <v>79</v>
      </c>
      <c r="C37" s="26">
        <v>38</v>
      </c>
      <c r="D37" s="26">
        <v>0</v>
      </c>
      <c r="E37" s="26">
        <v>0</v>
      </c>
      <c r="F37" s="2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270</v>
      </c>
      <c r="L37" s="206">
        <v>0</v>
      </c>
      <c r="M37" s="206">
        <v>0</v>
      </c>
      <c r="N37" s="206">
        <v>0</v>
      </c>
      <c r="O37" s="206">
        <v>0</v>
      </c>
      <c r="P37" s="206">
        <v>0</v>
      </c>
    </row>
    <row r="38" spans="1:16">
      <c r="A38" t="s">
        <v>80</v>
      </c>
      <c r="C38" s="26">
        <v>38</v>
      </c>
      <c r="D38" s="26">
        <v>0</v>
      </c>
      <c r="E38" s="26">
        <v>0</v>
      </c>
      <c r="F38" s="2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270</v>
      </c>
      <c r="L38" s="206">
        <v>0</v>
      </c>
      <c r="M38" s="206">
        <v>0</v>
      </c>
      <c r="N38" s="206">
        <v>0</v>
      </c>
      <c r="O38" s="206">
        <v>0</v>
      </c>
      <c r="P38" s="206">
        <v>0</v>
      </c>
    </row>
    <row r="39" spans="1:16">
      <c r="A39" t="s">
        <v>81</v>
      </c>
      <c r="C39" s="26">
        <v>38</v>
      </c>
      <c r="D39" s="26">
        <v>0</v>
      </c>
      <c r="E39" s="26">
        <v>0</v>
      </c>
      <c r="F39" s="2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270</v>
      </c>
      <c r="L39" s="206">
        <v>0</v>
      </c>
      <c r="M39" s="206">
        <v>0</v>
      </c>
      <c r="N39" s="206">
        <v>0</v>
      </c>
      <c r="O39" s="206">
        <v>0</v>
      </c>
      <c r="P39" s="206">
        <v>0</v>
      </c>
    </row>
    <row r="40" spans="1:16">
      <c r="A40" t="s">
        <v>82</v>
      </c>
      <c r="C40" s="26">
        <v>38</v>
      </c>
      <c r="D40" s="26">
        <v>0</v>
      </c>
      <c r="E40" s="26">
        <v>0</v>
      </c>
      <c r="F40" s="2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270</v>
      </c>
      <c r="L40" s="206">
        <v>0</v>
      </c>
      <c r="M40" s="206">
        <v>0</v>
      </c>
      <c r="N40" s="206">
        <v>0</v>
      </c>
      <c r="O40" s="206">
        <v>0</v>
      </c>
      <c r="P40" s="206">
        <v>0</v>
      </c>
    </row>
    <row r="41" spans="1:16">
      <c r="A41" t="s">
        <v>83</v>
      </c>
      <c r="C41" s="26">
        <v>38</v>
      </c>
      <c r="D41" s="26">
        <v>0</v>
      </c>
      <c r="E41" s="26">
        <v>0</v>
      </c>
      <c r="F41" s="2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274.22000000000003</v>
      </c>
      <c r="L41" s="206">
        <v>0</v>
      </c>
      <c r="M41" s="206">
        <v>0</v>
      </c>
      <c r="N41" s="206">
        <v>0</v>
      </c>
      <c r="O41" s="206">
        <v>0</v>
      </c>
      <c r="P41" s="206">
        <v>0</v>
      </c>
    </row>
    <row r="42" spans="1:16">
      <c r="A42" t="s">
        <v>84</v>
      </c>
      <c r="C42" s="26">
        <v>38</v>
      </c>
      <c r="D42" s="26">
        <v>0</v>
      </c>
      <c r="E42" s="26">
        <v>0</v>
      </c>
      <c r="F42" s="2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274.22000000000003</v>
      </c>
      <c r="L42" s="206">
        <v>0</v>
      </c>
      <c r="M42" s="206">
        <v>0</v>
      </c>
      <c r="N42" s="206">
        <v>0</v>
      </c>
      <c r="O42" s="206">
        <v>0</v>
      </c>
      <c r="P42" s="206">
        <v>0</v>
      </c>
    </row>
    <row r="43" spans="1:16">
      <c r="A43" t="s">
        <v>85</v>
      </c>
      <c r="C43" s="26">
        <v>38</v>
      </c>
      <c r="D43" s="26">
        <v>0</v>
      </c>
      <c r="E43" s="26">
        <v>0</v>
      </c>
      <c r="F43" s="2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270</v>
      </c>
      <c r="L43" s="206">
        <v>0</v>
      </c>
      <c r="M43" s="206">
        <v>0</v>
      </c>
      <c r="N43" s="206">
        <v>0</v>
      </c>
      <c r="O43" s="206">
        <v>0</v>
      </c>
      <c r="P43" s="206">
        <v>0</v>
      </c>
    </row>
    <row r="44" spans="1:16">
      <c r="A44" t="s">
        <v>86</v>
      </c>
      <c r="C44" s="26">
        <v>38</v>
      </c>
      <c r="D44" s="26">
        <v>0</v>
      </c>
      <c r="E44" s="26">
        <v>0</v>
      </c>
      <c r="F44" s="2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270</v>
      </c>
      <c r="L44" s="206">
        <v>0</v>
      </c>
      <c r="M44" s="206">
        <v>0</v>
      </c>
      <c r="N44" s="206">
        <v>0</v>
      </c>
      <c r="O44" s="206">
        <v>0</v>
      </c>
      <c r="P44" s="206">
        <v>0</v>
      </c>
    </row>
    <row r="45" spans="1:16">
      <c r="A45" t="s">
        <v>87</v>
      </c>
      <c r="C45" s="26">
        <v>37</v>
      </c>
      <c r="D45" s="26">
        <v>0</v>
      </c>
      <c r="E45" s="26">
        <v>0</v>
      </c>
      <c r="F45" s="2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270</v>
      </c>
      <c r="L45" s="206">
        <v>0</v>
      </c>
      <c r="M45" s="206">
        <v>0</v>
      </c>
      <c r="N45" s="206">
        <v>0</v>
      </c>
      <c r="O45" s="206">
        <v>0</v>
      </c>
      <c r="P45" s="206">
        <v>0</v>
      </c>
    </row>
    <row r="46" spans="1:16">
      <c r="A46" t="s">
        <v>88</v>
      </c>
      <c r="C46" s="26">
        <v>37</v>
      </c>
      <c r="D46" s="26">
        <v>0</v>
      </c>
      <c r="E46" s="26">
        <v>0</v>
      </c>
      <c r="F46" s="2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270</v>
      </c>
      <c r="L46" s="206">
        <v>0</v>
      </c>
      <c r="M46" s="206">
        <v>0</v>
      </c>
      <c r="N46" s="206">
        <v>0</v>
      </c>
      <c r="O46" s="206">
        <v>0</v>
      </c>
      <c r="P46" s="206">
        <v>0</v>
      </c>
    </row>
    <row r="47" spans="1:16">
      <c r="A47" t="s">
        <v>89</v>
      </c>
      <c r="C47" s="26">
        <v>37</v>
      </c>
      <c r="D47" s="26">
        <v>0</v>
      </c>
      <c r="E47" s="26">
        <v>0</v>
      </c>
      <c r="F47" s="2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270</v>
      </c>
      <c r="L47" s="206">
        <v>0</v>
      </c>
      <c r="M47" s="206">
        <v>0</v>
      </c>
      <c r="N47" s="206">
        <v>0</v>
      </c>
      <c r="O47" s="206">
        <v>0</v>
      </c>
      <c r="P47" s="206">
        <v>0</v>
      </c>
    </row>
    <row r="48" spans="1:16">
      <c r="A48" t="s">
        <v>90</v>
      </c>
      <c r="C48" s="26">
        <v>37</v>
      </c>
      <c r="D48" s="26">
        <v>0</v>
      </c>
      <c r="E48" s="26">
        <v>0</v>
      </c>
      <c r="F48" s="2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270</v>
      </c>
      <c r="L48" s="206">
        <v>0</v>
      </c>
      <c r="M48" s="206">
        <v>0</v>
      </c>
      <c r="N48" s="206">
        <v>0</v>
      </c>
      <c r="O48" s="206">
        <v>0</v>
      </c>
      <c r="P48" s="206">
        <v>0</v>
      </c>
    </row>
    <row r="49" spans="1:16">
      <c r="A49" t="s">
        <v>91</v>
      </c>
      <c r="C49" s="26">
        <v>37</v>
      </c>
      <c r="D49" s="26">
        <v>0</v>
      </c>
      <c r="E49" s="26">
        <v>0</v>
      </c>
      <c r="F49" s="2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270</v>
      </c>
      <c r="L49" s="206">
        <v>0</v>
      </c>
      <c r="M49" s="206">
        <v>0</v>
      </c>
      <c r="N49" s="206">
        <v>0</v>
      </c>
      <c r="O49" s="206">
        <v>0</v>
      </c>
      <c r="P49" s="206">
        <v>0</v>
      </c>
    </row>
    <row r="50" spans="1:16">
      <c r="A50" t="s">
        <v>92</v>
      </c>
      <c r="C50" s="26">
        <v>37</v>
      </c>
      <c r="D50" s="26">
        <v>0</v>
      </c>
      <c r="E50" s="26">
        <v>0</v>
      </c>
      <c r="F50" s="2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270</v>
      </c>
      <c r="L50" s="206">
        <v>0</v>
      </c>
      <c r="M50" s="206">
        <v>0</v>
      </c>
      <c r="N50" s="206">
        <v>0</v>
      </c>
      <c r="O50" s="206">
        <v>0</v>
      </c>
      <c r="P50" s="206">
        <v>0</v>
      </c>
    </row>
    <row r="51" spans="1:16">
      <c r="A51" t="s">
        <v>93</v>
      </c>
      <c r="C51" s="26">
        <v>37</v>
      </c>
      <c r="D51" s="26">
        <v>0</v>
      </c>
      <c r="E51" s="26">
        <v>0</v>
      </c>
      <c r="F51" s="2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270</v>
      </c>
      <c r="L51" s="206">
        <v>0</v>
      </c>
      <c r="M51" s="206">
        <v>0</v>
      </c>
      <c r="N51" s="206">
        <v>0</v>
      </c>
      <c r="O51" s="206">
        <v>0</v>
      </c>
      <c r="P51" s="206">
        <v>0</v>
      </c>
    </row>
    <row r="52" spans="1:16">
      <c r="A52" t="s">
        <v>94</v>
      </c>
      <c r="C52" s="26">
        <v>37</v>
      </c>
      <c r="D52" s="26">
        <v>0</v>
      </c>
      <c r="E52" s="26">
        <v>0</v>
      </c>
      <c r="F52" s="2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270</v>
      </c>
      <c r="L52" s="206">
        <v>0</v>
      </c>
      <c r="M52" s="206">
        <v>0</v>
      </c>
      <c r="N52" s="206">
        <v>0</v>
      </c>
      <c r="O52" s="206">
        <v>0</v>
      </c>
      <c r="P52" s="206">
        <v>0</v>
      </c>
    </row>
    <row r="53" spans="1:16">
      <c r="A53" t="s">
        <v>95</v>
      </c>
      <c r="C53" s="26">
        <v>37</v>
      </c>
      <c r="D53" s="26">
        <v>0</v>
      </c>
      <c r="E53" s="26">
        <v>0</v>
      </c>
      <c r="F53" s="2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270</v>
      </c>
      <c r="L53" s="206">
        <v>0</v>
      </c>
      <c r="M53" s="206">
        <v>0</v>
      </c>
      <c r="N53" s="206">
        <v>0</v>
      </c>
      <c r="O53" s="206">
        <v>0</v>
      </c>
      <c r="P53" s="206">
        <v>0</v>
      </c>
    </row>
    <row r="54" spans="1:16">
      <c r="A54" t="s">
        <v>96</v>
      </c>
      <c r="C54" s="26">
        <v>37</v>
      </c>
      <c r="D54" s="26">
        <v>0</v>
      </c>
      <c r="E54" s="26">
        <v>0</v>
      </c>
      <c r="F54" s="2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270</v>
      </c>
      <c r="L54" s="206">
        <v>0</v>
      </c>
      <c r="M54" s="206">
        <v>0</v>
      </c>
      <c r="N54" s="206">
        <v>0</v>
      </c>
      <c r="O54" s="206">
        <v>0</v>
      </c>
      <c r="P54" s="206">
        <v>0</v>
      </c>
    </row>
    <row r="55" spans="1:16">
      <c r="A55" t="s">
        <v>97</v>
      </c>
      <c r="C55" s="26">
        <v>37</v>
      </c>
      <c r="D55" s="26">
        <v>0</v>
      </c>
      <c r="E55" s="26">
        <v>0</v>
      </c>
      <c r="F55" s="2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270</v>
      </c>
      <c r="L55" s="206">
        <v>0</v>
      </c>
      <c r="M55" s="206">
        <v>0</v>
      </c>
      <c r="N55" s="206">
        <v>0</v>
      </c>
      <c r="O55" s="206">
        <v>0</v>
      </c>
      <c r="P55" s="206">
        <v>0</v>
      </c>
    </row>
    <row r="56" spans="1:16">
      <c r="A56" t="s">
        <v>98</v>
      </c>
      <c r="C56" s="26">
        <v>37</v>
      </c>
      <c r="D56" s="26">
        <v>0</v>
      </c>
      <c r="E56" s="26">
        <v>0</v>
      </c>
      <c r="F56" s="2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270</v>
      </c>
      <c r="L56" s="206">
        <v>0</v>
      </c>
      <c r="M56" s="206">
        <v>0</v>
      </c>
      <c r="N56" s="206">
        <v>0</v>
      </c>
      <c r="O56" s="206">
        <v>0</v>
      </c>
      <c r="P56" s="206">
        <v>0</v>
      </c>
    </row>
    <row r="57" spans="1:16">
      <c r="A57" t="s">
        <v>99</v>
      </c>
      <c r="C57" s="26">
        <v>37</v>
      </c>
      <c r="D57" s="26">
        <v>0</v>
      </c>
      <c r="E57" s="26">
        <v>0</v>
      </c>
      <c r="F57" s="2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270</v>
      </c>
      <c r="L57" s="206">
        <v>0</v>
      </c>
      <c r="M57" s="206">
        <v>0</v>
      </c>
      <c r="N57" s="206">
        <v>0</v>
      </c>
      <c r="O57" s="206">
        <v>0</v>
      </c>
      <c r="P57" s="206">
        <v>0</v>
      </c>
    </row>
    <row r="58" spans="1:16">
      <c r="A58" t="s">
        <v>100</v>
      </c>
      <c r="C58" s="26">
        <v>37</v>
      </c>
      <c r="D58" s="26">
        <v>0</v>
      </c>
      <c r="E58" s="26">
        <v>0</v>
      </c>
      <c r="F58" s="2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270</v>
      </c>
      <c r="L58" s="206">
        <v>0</v>
      </c>
      <c r="M58" s="206">
        <v>0</v>
      </c>
      <c r="N58" s="206">
        <v>0</v>
      </c>
      <c r="O58" s="206">
        <v>0</v>
      </c>
      <c r="P58" s="206">
        <v>0</v>
      </c>
    </row>
    <row r="59" spans="1:16">
      <c r="A59" t="s">
        <v>101</v>
      </c>
      <c r="C59" s="26">
        <v>37</v>
      </c>
      <c r="D59" s="26">
        <v>0</v>
      </c>
      <c r="E59" s="26">
        <v>0</v>
      </c>
      <c r="F59" s="2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270</v>
      </c>
      <c r="L59" s="206">
        <v>0</v>
      </c>
      <c r="M59" s="206">
        <v>0</v>
      </c>
      <c r="N59" s="206">
        <v>0</v>
      </c>
      <c r="O59" s="206">
        <v>0</v>
      </c>
      <c r="P59" s="206">
        <v>0</v>
      </c>
    </row>
    <row r="60" spans="1:16">
      <c r="A60" t="s">
        <v>102</v>
      </c>
      <c r="C60" s="26">
        <v>37</v>
      </c>
      <c r="D60" s="26">
        <v>0</v>
      </c>
      <c r="E60" s="26">
        <v>0</v>
      </c>
      <c r="F60" s="2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270</v>
      </c>
      <c r="L60" s="206">
        <v>0</v>
      </c>
      <c r="M60" s="206">
        <v>0</v>
      </c>
      <c r="N60" s="206">
        <v>0</v>
      </c>
      <c r="O60" s="206">
        <v>0</v>
      </c>
      <c r="P60" s="206">
        <v>0</v>
      </c>
    </row>
    <row r="61" spans="1:16">
      <c r="A61" t="s">
        <v>103</v>
      </c>
      <c r="C61" s="26">
        <v>37</v>
      </c>
      <c r="D61" s="26">
        <v>0</v>
      </c>
      <c r="E61" s="26">
        <v>0</v>
      </c>
      <c r="F61" s="2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270</v>
      </c>
      <c r="L61" s="206">
        <v>0</v>
      </c>
      <c r="M61" s="206">
        <v>0</v>
      </c>
      <c r="N61" s="206">
        <v>0</v>
      </c>
      <c r="O61" s="206">
        <v>0</v>
      </c>
      <c r="P61" s="206">
        <v>0</v>
      </c>
    </row>
    <row r="62" spans="1:16">
      <c r="A62" t="s">
        <v>104</v>
      </c>
      <c r="C62" s="26">
        <v>37</v>
      </c>
      <c r="D62" s="26">
        <v>0</v>
      </c>
      <c r="E62" s="26">
        <v>0</v>
      </c>
      <c r="F62" s="2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270</v>
      </c>
      <c r="L62" s="206">
        <v>0</v>
      </c>
      <c r="M62" s="206">
        <v>0</v>
      </c>
      <c r="N62" s="206">
        <v>0</v>
      </c>
      <c r="O62" s="206">
        <v>0</v>
      </c>
      <c r="P62" s="206">
        <v>0</v>
      </c>
    </row>
    <row r="63" spans="1:16">
      <c r="A63" t="s">
        <v>105</v>
      </c>
      <c r="C63" s="26">
        <v>38</v>
      </c>
      <c r="D63" s="26">
        <v>0</v>
      </c>
      <c r="E63" s="26">
        <v>0</v>
      </c>
      <c r="F63" s="2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270</v>
      </c>
      <c r="L63" s="206">
        <v>0</v>
      </c>
      <c r="M63" s="206">
        <v>0</v>
      </c>
      <c r="N63" s="206">
        <v>0</v>
      </c>
      <c r="O63" s="206">
        <v>0</v>
      </c>
      <c r="P63" s="206">
        <v>0</v>
      </c>
    </row>
    <row r="64" spans="1:16">
      <c r="A64" t="s">
        <v>106</v>
      </c>
      <c r="C64" s="26">
        <v>38</v>
      </c>
      <c r="D64" s="26">
        <v>0</v>
      </c>
      <c r="E64" s="26">
        <v>0</v>
      </c>
      <c r="F64" s="2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270</v>
      </c>
      <c r="L64" s="206">
        <v>0</v>
      </c>
      <c r="M64" s="206">
        <v>0</v>
      </c>
      <c r="N64" s="206">
        <v>0</v>
      </c>
      <c r="O64" s="206">
        <v>0</v>
      </c>
      <c r="P64" s="206">
        <v>0</v>
      </c>
    </row>
    <row r="65" spans="1:16">
      <c r="A65" t="s">
        <v>107</v>
      </c>
      <c r="C65" s="26">
        <v>38</v>
      </c>
      <c r="D65" s="26">
        <v>0</v>
      </c>
      <c r="E65" s="26">
        <v>0</v>
      </c>
      <c r="F65" s="2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270</v>
      </c>
      <c r="L65" s="206">
        <v>0</v>
      </c>
      <c r="M65" s="206">
        <v>0</v>
      </c>
      <c r="N65" s="206">
        <v>0</v>
      </c>
      <c r="O65" s="206">
        <v>0</v>
      </c>
      <c r="P65" s="206">
        <v>0</v>
      </c>
    </row>
    <row r="66" spans="1:16">
      <c r="A66" t="s">
        <v>108</v>
      </c>
      <c r="C66" s="26">
        <v>38</v>
      </c>
      <c r="D66" s="26">
        <v>0</v>
      </c>
      <c r="E66" s="26">
        <v>0</v>
      </c>
      <c r="F66" s="2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270</v>
      </c>
      <c r="L66" s="206">
        <v>0</v>
      </c>
      <c r="M66" s="206">
        <v>0</v>
      </c>
      <c r="N66" s="206">
        <v>0</v>
      </c>
      <c r="O66" s="206">
        <v>0</v>
      </c>
      <c r="P66" s="206">
        <v>0</v>
      </c>
    </row>
    <row r="67" spans="1:16">
      <c r="A67" t="s">
        <v>109</v>
      </c>
      <c r="C67" s="26">
        <v>37</v>
      </c>
      <c r="D67" s="26">
        <v>0</v>
      </c>
      <c r="E67" s="26">
        <v>0</v>
      </c>
      <c r="F67" s="2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270</v>
      </c>
      <c r="L67" s="206">
        <v>0</v>
      </c>
      <c r="M67" s="206">
        <v>0</v>
      </c>
      <c r="N67" s="206">
        <v>0</v>
      </c>
      <c r="O67" s="206">
        <v>0</v>
      </c>
      <c r="P67" s="206">
        <v>0</v>
      </c>
    </row>
    <row r="68" spans="1:16">
      <c r="A68" t="s">
        <v>110</v>
      </c>
      <c r="C68" s="26">
        <v>37</v>
      </c>
      <c r="D68" s="26">
        <v>0</v>
      </c>
      <c r="E68" s="26">
        <v>0</v>
      </c>
      <c r="F68" s="2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274.22000000000003</v>
      </c>
      <c r="L68" s="206">
        <v>0</v>
      </c>
      <c r="M68" s="206">
        <v>0</v>
      </c>
      <c r="N68" s="206">
        <v>0</v>
      </c>
      <c r="O68" s="206">
        <v>0</v>
      </c>
      <c r="P68" s="206">
        <v>0</v>
      </c>
    </row>
    <row r="69" spans="1:16">
      <c r="A69" t="s">
        <v>111</v>
      </c>
      <c r="C69" s="26">
        <v>37</v>
      </c>
      <c r="D69" s="26">
        <v>0</v>
      </c>
      <c r="E69" s="26">
        <v>0</v>
      </c>
      <c r="F69" s="2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279.22000000000003</v>
      </c>
      <c r="L69" s="206">
        <v>0</v>
      </c>
      <c r="M69" s="206">
        <v>0</v>
      </c>
      <c r="N69" s="206">
        <v>0</v>
      </c>
      <c r="O69" s="206">
        <v>0</v>
      </c>
      <c r="P69" s="206">
        <v>0</v>
      </c>
    </row>
    <row r="70" spans="1:16">
      <c r="A70" t="s">
        <v>112</v>
      </c>
      <c r="C70" s="26">
        <v>37</v>
      </c>
      <c r="D70" s="26">
        <v>0</v>
      </c>
      <c r="E70" s="26">
        <v>0</v>
      </c>
      <c r="F70" s="2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279.22000000000003</v>
      </c>
      <c r="L70" s="206">
        <v>0</v>
      </c>
      <c r="M70" s="206">
        <v>0</v>
      </c>
      <c r="N70" s="206">
        <v>0</v>
      </c>
      <c r="O70" s="206">
        <v>0</v>
      </c>
      <c r="P70" s="206">
        <v>0</v>
      </c>
    </row>
    <row r="71" spans="1:16">
      <c r="A71" t="s">
        <v>113</v>
      </c>
      <c r="C71" s="26">
        <v>37</v>
      </c>
      <c r="D71" s="26">
        <v>0</v>
      </c>
      <c r="E71" s="26">
        <v>0</v>
      </c>
      <c r="F71" s="2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279.22000000000003</v>
      </c>
      <c r="L71" s="206">
        <v>0</v>
      </c>
      <c r="M71" s="206">
        <v>0</v>
      </c>
      <c r="N71" s="206">
        <v>0</v>
      </c>
      <c r="O71" s="206">
        <v>0</v>
      </c>
      <c r="P71" s="206">
        <v>0</v>
      </c>
    </row>
    <row r="72" spans="1:16">
      <c r="A72" t="s">
        <v>114</v>
      </c>
      <c r="C72" s="26">
        <v>37</v>
      </c>
      <c r="D72" s="26">
        <v>0</v>
      </c>
      <c r="E72" s="26">
        <v>0</v>
      </c>
      <c r="F72" s="2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279.22000000000003</v>
      </c>
      <c r="L72" s="206">
        <v>0</v>
      </c>
      <c r="M72" s="206">
        <v>0</v>
      </c>
      <c r="N72" s="206">
        <v>0</v>
      </c>
      <c r="O72" s="206">
        <v>0</v>
      </c>
      <c r="P72" s="206">
        <v>0</v>
      </c>
    </row>
    <row r="73" spans="1:16">
      <c r="A73" t="s">
        <v>115</v>
      </c>
      <c r="C73" s="26">
        <v>38</v>
      </c>
      <c r="D73" s="26">
        <v>0</v>
      </c>
      <c r="E73" s="26">
        <v>0</v>
      </c>
      <c r="F73" s="2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286.22000000000003</v>
      </c>
      <c r="L73" s="206">
        <v>0</v>
      </c>
      <c r="M73" s="206">
        <v>0</v>
      </c>
      <c r="N73" s="206">
        <v>0</v>
      </c>
      <c r="O73" s="206">
        <v>0</v>
      </c>
      <c r="P73" s="206">
        <v>0</v>
      </c>
    </row>
    <row r="74" spans="1:16">
      <c r="A74" t="s">
        <v>116</v>
      </c>
      <c r="C74" s="26">
        <v>38</v>
      </c>
      <c r="D74" s="26">
        <v>0</v>
      </c>
      <c r="E74" s="26">
        <v>0</v>
      </c>
      <c r="F74" s="2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279.22000000000003</v>
      </c>
      <c r="L74" s="206">
        <v>0</v>
      </c>
      <c r="M74" s="206">
        <v>0</v>
      </c>
      <c r="N74" s="206">
        <v>0</v>
      </c>
      <c r="O74" s="206">
        <v>0</v>
      </c>
      <c r="P74" s="206">
        <v>0</v>
      </c>
    </row>
    <row r="75" spans="1:16">
      <c r="A75" t="s">
        <v>117</v>
      </c>
      <c r="C75" s="26">
        <v>38</v>
      </c>
      <c r="D75" s="26">
        <v>0</v>
      </c>
      <c r="E75" s="26">
        <v>0</v>
      </c>
      <c r="F75" s="2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279.22000000000003</v>
      </c>
      <c r="L75" s="206">
        <v>0</v>
      </c>
      <c r="M75" s="206">
        <v>0</v>
      </c>
      <c r="N75" s="206">
        <v>0</v>
      </c>
      <c r="O75" s="206">
        <v>0</v>
      </c>
      <c r="P75" s="206">
        <v>0</v>
      </c>
    </row>
    <row r="76" spans="1:16">
      <c r="A76" t="s">
        <v>118</v>
      </c>
      <c r="C76" s="26">
        <v>38</v>
      </c>
      <c r="D76" s="26">
        <v>0</v>
      </c>
      <c r="E76" s="26">
        <v>0</v>
      </c>
      <c r="F76" s="2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279.22000000000003</v>
      </c>
      <c r="L76" s="206">
        <v>0</v>
      </c>
      <c r="M76" s="206">
        <v>0</v>
      </c>
      <c r="N76" s="206">
        <v>0</v>
      </c>
      <c r="O76" s="206">
        <v>0</v>
      </c>
      <c r="P76" s="206">
        <v>0</v>
      </c>
    </row>
    <row r="77" spans="1:16">
      <c r="A77" t="s">
        <v>119</v>
      </c>
      <c r="C77" s="26">
        <v>38</v>
      </c>
      <c r="D77" s="26">
        <v>0</v>
      </c>
      <c r="E77" s="26">
        <v>0</v>
      </c>
      <c r="F77" s="2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279.22000000000003</v>
      </c>
      <c r="L77" s="206">
        <v>0</v>
      </c>
      <c r="M77" s="206">
        <v>0</v>
      </c>
      <c r="N77" s="206">
        <v>0</v>
      </c>
      <c r="O77" s="206">
        <v>0</v>
      </c>
      <c r="P77" s="206">
        <v>0</v>
      </c>
    </row>
    <row r="78" spans="1:16">
      <c r="A78" t="s">
        <v>120</v>
      </c>
      <c r="C78" s="26">
        <v>38</v>
      </c>
      <c r="D78" s="26">
        <v>0</v>
      </c>
      <c r="E78" s="26">
        <v>0</v>
      </c>
      <c r="F78" s="2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279.22000000000003</v>
      </c>
      <c r="L78" s="206">
        <v>0</v>
      </c>
      <c r="M78" s="206">
        <v>0</v>
      </c>
      <c r="N78" s="206">
        <v>0</v>
      </c>
      <c r="O78" s="206">
        <v>0</v>
      </c>
      <c r="P78" s="206">
        <v>0</v>
      </c>
    </row>
    <row r="79" spans="1:16">
      <c r="A79" t="s">
        <v>121</v>
      </c>
      <c r="C79" s="26">
        <v>38</v>
      </c>
      <c r="D79" s="26">
        <v>0</v>
      </c>
      <c r="E79" s="26">
        <v>0</v>
      </c>
      <c r="F79" s="2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286.22000000000003</v>
      </c>
      <c r="L79" s="206">
        <v>0</v>
      </c>
      <c r="M79" s="206">
        <v>0</v>
      </c>
      <c r="N79" s="206">
        <v>0</v>
      </c>
      <c r="O79" s="206">
        <v>0</v>
      </c>
      <c r="P79" s="206">
        <v>0</v>
      </c>
    </row>
    <row r="80" spans="1:16">
      <c r="A80" t="s">
        <v>122</v>
      </c>
      <c r="C80" s="26">
        <v>38</v>
      </c>
      <c r="D80" s="26">
        <v>0</v>
      </c>
      <c r="E80" s="26">
        <v>0</v>
      </c>
      <c r="F80" s="2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279.22000000000003</v>
      </c>
      <c r="L80" s="206">
        <v>0</v>
      </c>
      <c r="M80" s="206">
        <v>0</v>
      </c>
      <c r="N80" s="206">
        <v>0</v>
      </c>
      <c r="O80" s="206">
        <v>0</v>
      </c>
      <c r="P80" s="206">
        <v>0</v>
      </c>
    </row>
    <row r="81" spans="1:16">
      <c r="A81" t="s">
        <v>123</v>
      </c>
      <c r="C81" s="26">
        <v>38</v>
      </c>
      <c r="D81" s="26">
        <v>0</v>
      </c>
      <c r="E81" s="26">
        <v>0</v>
      </c>
      <c r="F81" s="2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270</v>
      </c>
      <c r="L81" s="206">
        <v>0</v>
      </c>
      <c r="M81" s="206">
        <v>0</v>
      </c>
      <c r="N81" s="206">
        <v>0</v>
      </c>
      <c r="O81" s="206">
        <v>0</v>
      </c>
      <c r="P81" s="206">
        <v>0</v>
      </c>
    </row>
    <row r="82" spans="1:16">
      <c r="A82" t="s">
        <v>124</v>
      </c>
      <c r="C82" s="26">
        <v>38</v>
      </c>
      <c r="D82" s="26">
        <v>0</v>
      </c>
      <c r="E82" s="26">
        <v>0</v>
      </c>
      <c r="F82" s="2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270</v>
      </c>
      <c r="L82" s="206">
        <v>0</v>
      </c>
      <c r="M82" s="206">
        <v>0</v>
      </c>
      <c r="N82" s="206">
        <v>0</v>
      </c>
      <c r="O82" s="206">
        <v>0</v>
      </c>
      <c r="P82" s="206">
        <v>0</v>
      </c>
    </row>
    <row r="83" spans="1:16">
      <c r="A83" t="s">
        <v>125</v>
      </c>
      <c r="C83" s="26">
        <v>38</v>
      </c>
      <c r="D83" s="26">
        <v>0</v>
      </c>
      <c r="E83" s="26">
        <v>0</v>
      </c>
      <c r="F83" s="2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270</v>
      </c>
      <c r="L83" s="206">
        <v>0</v>
      </c>
      <c r="M83" s="206">
        <v>0</v>
      </c>
      <c r="N83" s="206">
        <v>0</v>
      </c>
      <c r="O83" s="206">
        <v>0</v>
      </c>
      <c r="P83" s="206">
        <v>0</v>
      </c>
    </row>
    <row r="84" spans="1:16">
      <c r="A84" t="s">
        <v>126</v>
      </c>
      <c r="C84" s="26">
        <v>38</v>
      </c>
      <c r="D84" s="26">
        <v>0</v>
      </c>
      <c r="E84" s="26">
        <v>0</v>
      </c>
      <c r="F84" s="2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270</v>
      </c>
      <c r="L84" s="206">
        <v>0</v>
      </c>
      <c r="M84" s="206">
        <v>0</v>
      </c>
      <c r="N84" s="206">
        <v>0</v>
      </c>
      <c r="O84" s="206">
        <v>0</v>
      </c>
      <c r="P84" s="206">
        <v>0</v>
      </c>
    </row>
    <row r="85" spans="1:16">
      <c r="A85" t="s">
        <v>127</v>
      </c>
      <c r="C85" s="26">
        <v>38</v>
      </c>
      <c r="D85" s="26">
        <v>0</v>
      </c>
      <c r="E85" s="26">
        <v>0</v>
      </c>
      <c r="F85" s="2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270</v>
      </c>
      <c r="L85" s="206">
        <v>0</v>
      </c>
      <c r="M85" s="206">
        <v>0</v>
      </c>
      <c r="N85" s="206">
        <v>0</v>
      </c>
      <c r="O85" s="206">
        <v>0</v>
      </c>
      <c r="P85" s="206">
        <v>0</v>
      </c>
    </row>
    <row r="86" spans="1:16">
      <c r="A86" t="s">
        <v>128</v>
      </c>
      <c r="C86" s="26">
        <v>38</v>
      </c>
      <c r="D86" s="26">
        <v>0</v>
      </c>
      <c r="E86" s="26">
        <v>0</v>
      </c>
      <c r="F86" s="2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270</v>
      </c>
      <c r="L86" s="206">
        <v>0</v>
      </c>
      <c r="M86" s="206">
        <v>0</v>
      </c>
      <c r="N86" s="206">
        <v>0</v>
      </c>
      <c r="O86" s="206">
        <v>0</v>
      </c>
      <c r="P86" s="206">
        <v>0</v>
      </c>
    </row>
    <row r="87" spans="1:16">
      <c r="A87" t="s">
        <v>129</v>
      </c>
      <c r="C87" s="26">
        <v>38</v>
      </c>
      <c r="D87" s="26">
        <v>0</v>
      </c>
      <c r="E87" s="26">
        <v>0</v>
      </c>
      <c r="F87" s="2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270</v>
      </c>
      <c r="L87" s="206">
        <v>0</v>
      </c>
      <c r="M87" s="206">
        <v>0</v>
      </c>
      <c r="N87" s="206">
        <v>0</v>
      </c>
      <c r="O87" s="206">
        <v>0</v>
      </c>
      <c r="P87" s="206">
        <v>0</v>
      </c>
    </row>
    <row r="88" spans="1:16">
      <c r="A88" t="s">
        <v>130</v>
      </c>
      <c r="C88" s="26">
        <v>38</v>
      </c>
      <c r="D88" s="26">
        <v>0</v>
      </c>
      <c r="E88" s="26">
        <v>0</v>
      </c>
      <c r="F88" s="2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270</v>
      </c>
      <c r="L88" s="206">
        <v>0</v>
      </c>
      <c r="M88" s="206">
        <v>0</v>
      </c>
      <c r="N88" s="206">
        <v>0</v>
      </c>
      <c r="O88" s="206">
        <v>0</v>
      </c>
      <c r="P88" s="206">
        <v>0</v>
      </c>
    </row>
    <row r="89" spans="1:16">
      <c r="A89" t="s">
        <v>131</v>
      </c>
      <c r="C89" s="26">
        <v>38</v>
      </c>
      <c r="D89" s="26">
        <v>0</v>
      </c>
      <c r="E89" s="26">
        <v>0</v>
      </c>
      <c r="F89" s="2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270</v>
      </c>
      <c r="L89" s="206">
        <v>0</v>
      </c>
      <c r="M89" s="206">
        <v>0</v>
      </c>
      <c r="N89" s="206">
        <v>0</v>
      </c>
      <c r="O89" s="206">
        <v>0</v>
      </c>
      <c r="P89" s="206">
        <v>0</v>
      </c>
    </row>
    <row r="90" spans="1:16">
      <c r="A90" t="s">
        <v>132</v>
      </c>
      <c r="C90" s="26">
        <v>38</v>
      </c>
      <c r="D90" s="26">
        <v>0</v>
      </c>
      <c r="E90" s="26">
        <v>0</v>
      </c>
      <c r="F90" s="2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270</v>
      </c>
      <c r="L90" s="206">
        <v>0</v>
      </c>
      <c r="M90" s="206">
        <v>0</v>
      </c>
      <c r="N90" s="206">
        <v>0</v>
      </c>
      <c r="O90" s="206">
        <v>0</v>
      </c>
      <c r="P90" s="206">
        <v>0</v>
      </c>
    </row>
    <row r="91" spans="1:16">
      <c r="A91" t="s">
        <v>133</v>
      </c>
      <c r="C91" s="26">
        <v>38</v>
      </c>
      <c r="D91" s="26">
        <v>0</v>
      </c>
      <c r="E91" s="26">
        <v>0</v>
      </c>
      <c r="F91" s="2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270</v>
      </c>
      <c r="L91" s="206">
        <v>0</v>
      </c>
      <c r="M91" s="206">
        <v>0</v>
      </c>
      <c r="N91" s="206">
        <v>0</v>
      </c>
      <c r="O91" s="206">
        <v>0</v>
      </c>
      <c r="P91" s="206">
        <v>0</v>
      </c>
    </row>
    <row r="92" spans="1:16">
      <c r="A92" t="s">
        <v>134</v>
      </c>
      <c r="C92" s="26">
        <v>38</v>
      </c>
      <c r="D92" s="26">
        <v>0</v>
      </c>
      <c r="E92" s="26">
        <v>0</v>
      </c>
      <c r="F92" s="2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270</v>
      </c>
      <c r="L92" s="206">
        <v>0</v>
      </c>
      <c r="M92" s="206">
        <v>0</v>
      </c>
      <c r="N92" s="206">
        <v>0</v>
      </c>
      <c r="O92" s="206">
        <v>0</v>
      </c>
      <c r="P92" s="206">
        <v>0</v>
      </c>
    </row>
    <row r="93" spans="1:16">
      <c r="A93" t="s">
        <v>135</v>
      </c>
      <c r="C93" s="26">
        <v>38</v>
      </c>
      <c r="D93" s="26">
        <v>0</v>
      </c>
      <c r="E93" s="26">
        <v>0</v>
      </c>
      <c r="F93" s="2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270</v>
      </c>
      <c r="L93" s="206">
        <v>0</v>
      </c>
      <c r="M93" s="206">
        <v>0</v>
      </c>
      <c r="N93" s="206">
        <v>0</v>
      </c>
      <c r="O93" s="206">
        <v>0</v>
      </c>
      <c r="P93" s="206">
        <v>0</v>
      </c>
    </row>
    <row r="94" spans="1:16">
      <c r="A94" t="s">
        <v>136</v>
      </c>
      <c r="C94" s="26">
        <v>38</v>
      </c>
      <c r="D94" s="26">
        <v>0</v>
      </c>
      <c r="E94" s="26">
        <v>0</v>
      </c>
      <c r="F94" s="2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270</v>
      </c>
      <c r="L94" s="206">
        <v>0</v>
      </c>
      <c r="M94" s="206">
        <v>0</v>
      </c>
      <c r="N94" s="206">
        <v>0</v>
      </c>
      <c r="O94" s="206">
        <v>0</v>
      </c>
      <c r="P94" s="206">
        <v>0</v>
      </c>
    </row>
    <row r="95" spans="1:16">
      <c r="A95" t="s">
        <v>137</v>
      </c>
      <c r="C95" s="26">
        <v>38</v>
      </c>
      <c r="D95" s="26">
        <v>0</v>
      </c>
      <c r="E95" s="26">
        <v>0</v>
      </c>
      <c r="F95" s="2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270</v>
      </c>
      <c r="L95" s="206">
        <v>0</v>
      </c>
      <c r="M95" s="206">
        <v>0</v>
      </c>
      <c r="N95" s="206">
        <v>0</v>
      </c>
      <c r="O95" s="206">
        <v>0</v>
      </c>
      <c r="P95" s="206">
        <v>0</v>
      </c>
    </row>
    <row r="96" spans="1:16">
      <c r="A96" t="s">
        <v>138</v>
      </c>
      <c r="C96" s="26">
        <v>38</v>
      </c>
      <c r="D96" s="26">
        <v>0</v>
      </c>
      <c r="E96" s="26">
        <v>0</v>
      </c>
      <c r="F96" s="2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270</v>
      </c>
      <c r="L96" s="206">
        <v>0</v>
      </c>
      <c r="M96" s="206">
        <v>0</v>
      </c>
      <c r="N96" s="206">
        <v>0</v>
      </c>
      <c r="O96" s="206">
        <v>0</v>
      </c>
      <c r="P96" s="206">
        <v>0</v>
      </c>
    </row>
    <row r="97" spans="1:17">
      <c r="A97" t="s">
        <v>139</v>
      </c>
      <c r="C97" s="26">
        <v>38</v>
      </c>
      <c r="D97" s="26">
        <v>0</v>
      </c>
      <c r="E97" s="26">
        <v>0</v>
      </c>
      <c r="F97" s="2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270</v>
      </c>
      <c r="L97" s="206">
        <v>0</v>
      </c>
      <c r="M97" s="206">
        <v>0</v>
      </c>
      <c r="N97" s="206">
        <v>0</v>
      </c>
      <c r="O97" s="206">
        <v>0</v>
      </c>
      <c r="P97" s="206">
        <v>0</v>
      </c>
    </row>
    <row r="98" spans="1:17">
      <c r="A98" t="s">
        <v>140</v>
      </c>
      <c r="C98" s="26">
        <v>38</v>
      </c>
      <c r="D98" s="26">
        <v>0</v>
      </c>
      <c r="E98" s="26">
        <v>0</v>
      </c>
      <c r="F98" s="2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270</v>
      </c>
      <c r="L98" s="206">
        <v>0</v>
      </c>
      <c r="M98" s="206">
        <v>0</v>
      </c>
      <c r="N98" s="206">
        <v>0</v>
      </c>
      <c r="O98" s="206">
        <v>0</v>
      </c>
      <c r="P98" s="206">
        <v>0</v>
      </c>
    </row>
    <row r="99" spans="1:17">
      <c r="A99" s="156" t="s">
        <v>350</v>
      </c>
      <c r="B99" s="156">
        <f t="shared" ref="B99:Q99" si="0">SUM(B3:B98)/4000</f>
        <v>0</v>
      </c>
      <c r="C99" s="156">
        <f t="shared" si="0"/>
        <v>0.90600000000000003</v>
      </c>
      <c r="D99" s="156">
        <f t="shared" si="0"/>
        <v>0</v>
      </c>
      <c r="E99" s="156">
        <f t="shared" si="0"/>
        <v>0</v>
      </c>
      <c r="F99" s="156">
        <f t="shared" si="0"/>
        <v>0</v>
      </c>
      <c r="G99" s="156">
        <f t="shared" si="0"/>
        <v>0</v>
      </c>
      <c r="H99" s="156">
        <f t="shared" si="0"/>
        <v>0</v>
      </c>
      <c r="I99" s="156">
        <f t="shared" si="0"/>
        <v>0</v>
      </c>
      <c r="J99" s="156">
        <f t="shared" si="0"/>
        <v>0</v>
      </c>
      <c r="K99" s="156">
        <f t="shared" si="0"/>
        <v>6.514325000000003</v>
      </c>
      <c r="L99" s="156">
        <f t="shared" si="0"/>
        <v>0</v>
      </c>
      <c r="M99" s="156">
        <f t="shared" si="0"/>
        <v>0</v>
      </c>
      <c r="N99" s="156">
        <f t="shared" si="0"/>
        <v>0</v>
      </c>
      <c r="O99" s="156">
        <f t="shared" si="0"/>
        <v>0</v>
      </c>
      <c r="P99" s="156">
        <f t="shared" si="0"/>
        <v>0</v>
      </c>
      <c r="Q99" s="156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9"/>
    </row>
    <row r="3" spans="1:42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15.17</v>
      </c>
      <c r="H3" s="206">
        <v>0</v>
      </c>
      <c r="I3" s="206">
        <v>33.69</v>
      </c>
      <c r="J3" s="206">
        <v>0.72</v>
      </c>
      <c r="K3" s="206">
        <v>9.58</v>
      </c>
      <c r="L3" s="206">
        <v>6.28</v>
      </c>
      <c r="M3" s="206">
        <v>1.2</v>
      </c>
      <c r="N3" s="206">
        <v>1.94</v>
      </c>
      <c r="O3" s="206">
        <v>2.75</v>
      </c>
      <c r="P3" s="206">
        <v>0.93</v>
      </c>
      <c r="Q3" s="206">
        <v>10.029999999999999</v>
      </c>
      <c r="R3" s="206">
        <v>0.35</v>
      </c>
      <c r="S3" s="206">
        <v>0.43</v>
      </c>
      <c r="T3" s="206">
        <v>1.47</v>
      </c>
      <c r="U3" s="206">
        <v>1.53</v>
      </c>
      <c r="V3" s="206">
        <v>0.3</v>
      </c>
      <c r="W3" s="206">
        <v>0.76</v>
      </c>
      <c r="X3" s="206">
        <v>2.42</v>
      </c>
      <c r="Y3" s="206">
        <v>0</v>
      </c>
      <c r="Z3" s="206">
        <v>4.57</v>
      </c>
      <c r="AA3" s="206">
        <v>1.48</v>
      </c>
      <c r="AB3" s="206">
        <v>0</v>
      </c>
      <c r="AC3" s="206">
        <v>20.03</v>
      </c>
      <c r="AD3" s="206">
        <v>0</v>
      </c>
      <c r="AE3" s="206">
        <v>0</v>
      </c>
      <c r="AF3" s="206">
        <v>0</v>
      </c>
      <c r="AG3" s="206">
        <v>0</v>
      </c>
      <c r="AH3" s="206">
        <v>59.41</v>
      </c>
      <c r="AI3" s="206">
        <v>0</v>
      </c>
      <c r="AJ3" s="206">
        <v>0</v>
      </c>
      <c r="AK3" s="206">
        <v>16.14</v>
      </c>
      <c r="AL3" s="206">
        <v>0</v>
      </c>
      <c r="AM3" s="206">
        <v>0</v>
      </c>
      <c r="AN3" s="206">
        <v>0</v>
      </c>
      <c r="AO3" s="206">
        <v>199.23</v>
      </c>
      <c r="AP3" s="206">
        <v>0</v>
      </c>
    </row>
    <row r="4" spans="1:42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15.17</v>
      </c>
      <c r="H4" s="206">
        <v>0</v>
      </c>
      <c r="I4" s="206">
        <v>33.69</v>
      </c>
      <c r="J4" s="206">
        <v>0.72</v>
      </c>
      <c r="K4" s="206">
        <v>9.58</v>
      </c>
      <c r="L4" s="206">
        <v>6.28</v>
      </c>
      <c r="M4" s="206">
        <v>1.2</v>
      </c>
      <c r="N4" s="206">
        <v>1.94</v>
      </c>
      <c r="O4" s="206">
        <v>2.75</v>
      </c>
      <c r="P4" s="206">
        <v>0.93</v>
      </c>
      <c r="Q4" s="206">
        <v>10.029999999999999</v>
      </c>
      <c r="R4" s="206">
        <v>0.35</v>
      </c>
      <c r="S4" s="206">
        <v>0.43</v>
      </c>
      <c r="T4" s="206">
        <v>1.47</v>
      </c>
      <c r="U4" s="206">
        <v>1.53</v>
      </c>
      <c r="V4" s="206">
        <v>0.3</v>
      </c>
      <c r="W4" s="206">
        <v>0.76</v>
      </c>
      <c r="X4" s="206">
        <v>2.42</v>
      </c>
      <c r="Y4" s="206">
        <v>0</v>
      </c>
      <c r="Z4" s="206">
        <v>4.57</v>
      </c>
      <c r="AA4" s="206">
        <v>1.48</v>
      </c>
      <c r="AB4" s="206">
        <v>0</v>
      </c>
      <c r="AC4" s="206">
        <v>20.03</v>
      </c>
      <c r="AD4" s="206">
        <v>0</v>
      </c>
      <c r="AE4" s="206">
        <v>0</v>
      </c>
      <c r="AF4" s="206">
        <v>0</v>
      </c>
      <c r="AG4" s="206">
        <v>0</v>
      </c>
      <c r="AH4" s="206">
        <v>59.41</v>
      </c>
      <c r="AI4" s="206">
        <v>0</v>
      </c>
      <c r="AJ4" s="206">
        <v>0</v>
      </c>
      <c r="AK4" s="206">
        <v>16.14</v>
      </c>
      <c r="AL4" s="206">
        <v>0</v>
      </c>
      <c r="AM4" s="206">
        <v>0</v>
      </c>
      <c r="AN4" s="206">
        <v>0</v>
      </c>
      <c r="AO4" s="206">
        <v>199.23</v>
      </c>
      <c r="AP4" s="206">
        <v>0</v>
      </c>
    </row>
    <row r="5" spans="1:42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15.17</v>
      </c>
      <c r="H5" s="206">
        <v>0</v>
      </c>
      <c r="I5" s="206">
        <v>33.69</v>
      </c>
      <c r="J5" s="206">
        <v>0.72</v>
      </c>
      <c r="K5" s="206">
        <v>9.58</v>
      </c>
      <c r="L5" s="206">
        <v>6.28</v>
      </c>
      <c r="M5" s="206">
        <v>1.2</v>
      </c>
      <c r="N5" s="206">
        <v>1.94</v>
      </c>
      <c r="O5" s="206">
        <v>2.75</v>
      </c>
      <c r="P5" s="206">
        <v>0.93</v>
      </c>
      <c r="Q5" s="206">
        <v>10.029999999999999</v>
      </c>
      <c r="R5" s="206">
        <v>0.35</v>
      </c>
      <c r="S5" s="206">
        <v>0.43</v>
      </c>
      <c r="T5" s="206">
        <v>1.47</v>
      </c>
      <c r="U5" s="206">
        <v>1.53</v>
      </c>
      <c r="V5" s="206">
        <v>0.3</v>
      </c>
      <c r="W5" s="206">
        <v>0.76</v>
      </c>
      <c r="X5" s="206">
        <v>2.42</v>
      </c>
      <c r="Y5" s="206">
        <v>0</v>
      </c>
      <c r="Z5" s="206">
        <v>4.57</v>
      </c>
      <c r="AA5" s="206">
        <v>1.48</v>
      </c>
      <c r="AB5" s="206">
        <v>0</v>
      </c>
      <c r="AC5" s="206">
        <v>20.03</v>
      </c>
      <c r="AD5" s="206">
        <v>0</v>
      </c>
      <c r="AE5" s="206">
        <v>0</v>
      </c>
      <c r="AF5" s="206">
        <v>0</v>
      </c>
      <c r="AG5" s="206">
        <v>0</v>
      </c>
      <c r="AH5" s="206">
        <v>59.41</v>
      </c>
      <c r="AI5" s="206">
        <v>0</v>
      </c>
      <c r="AJ5" s="206">
        <v>0</v>
      </c>
      <c r="AK5" s="206">
        <v>16.14</v>
      </c>
      <c r="AL5" s="206">
        <v>0</v>
      </c>
      <c r="AM5" s="206">
        <v>0</v>
      </c>
      <c r="AN5" s="206">
        <v>0</v>
      </c>
      <c r="AO5" s="206">
        <v>199.23</v>
      </c>
      <c r="AP5" s="206">
        <v>0</v>
      </c>
    </row>
    <row r="6" spans="1:42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15.17</v>
      </c>
      <c r="H6" s="206">
        <v>0</v>
      </c>
      <c r="I6" s="206">
        <v>33.69</v>
      </c>
      <c r="J6" s="206">
        <v>0.72</v>
      </c>
      <c r="K6" s="206">
        <v>9.58</v>
      </c>
      <c r="L6" s="206">
        <v>6.28</v>
      </c>
      <c r="M6" s="206">
        <v>1.2</v>
      </c>
      <c r="N6" s="206">
        <v>1.94</v>
      </c>
      <c r="O6" s="206">
        <v>2.75</v>
      </c>
      <c r="P6" s="206">
        <v>0.93</v>
      </c>
      <c r="Q6" s="206">
        <v>10.029999999999999</v>
      </c>
      <c r="R6" s="206">
        <v>0.35</v>
      </c>
      <c r="S6" s="206">
        <v>0</v>
      </c>
      <c r="T6" s="206">
        <v>1.47</v>
      </c>
      <c r="U6" s="206">
        <v>1.53</v>
      </c>
      <c r="V6" s="206">
        <v>0.3</v>
      </c>
      <c r="W6" s="206">
        <v>0.76</v>
      </c>
      <c r="X6" s="206">
        <v>2.42</v>
      </c>
      <c r="Y6" s="206">
        <v>0</v>
      </c>
      <c r="Z6" s="206">
        <v>4.57</v>
      </c>
      <c r="AA6" s="206">
        <v>1.48</v>
      </c>
      <c r="AB6" s="206">
        <v>0</v>
      </c>
      <c r="AC6" s="206">
        <v>20.03</v>
      </c>
      <c r="AD6" s="206">
        <v>0</v>
      </c>
      <c r="AE6" s="206">
        <v>0</v>
      </c>
      <c r="AF6" s="206">
        <v>0</v>
      </c>
      <c r="AG6" s="206">
        <v>0</v>
      </c>
      <c r="AH6" s="206">
        <v>59.41</v>
      </c>
      <c r="AI6" s="206">
        <v>0</v>
      </c>
      <c r="AJ6" s="206">
        <v>0</v>
      </c>
      <c r="AK6" s="206">
        <v>16.14</v>
      </c>
      <c r="AL6" s="206">
        <v>0</v>
      </c>
      <c r="AM6" s="206">
        <v>0</v>
      </c>
      <c r="AN6" s="206">
        <v>0</v>
      </c>
      <c r="AO6" s="206">
        <v>199.23</v>
      </c>
      <c r="AP6" s="206">
        <v>0</v>
      </c>
    </row>
    <row r="7" spans="1:42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15.17</v>
      </c>
      <c r="H7" s="206">
        <v>0</v>
      </c>
      <c r="I7" s="206">
        <v>33.69</v>
      </c>
      <c r="J7" s="206">
        <v>0.72</v>
      </c>
      <c r="K7" s="206">
        <v>51.13</v>
      </c>
      <c r="L7" s="206">
        <v>6.28</v>
      </c>
      <c r="M7" s="206">
        <v>1.2</v>
      </c>
      <c r="N7" s="206">
        <v>1.94</v>
      </c>
      <c r="O7" s="206">
        <v>2.75</v>
      </c>
      <c r="P7" s="206">
        <v>0.93</v>
      </c>
      <c r="Q7" s="206">
        <v>10.029999999999999</v>
      </c>
      <c r="R7" s="206">
        <v>0.35</v>
      </c>
      <c r="S7" s="206">
        <v>0</v>
      </c>
      <c r="T7" s="206">
        <v>1.47</v>
      </c>
      <c r="U7" s="206">
        <v>1.56</v>
      </c>
      <c r="V7" s="206">
        <v>0.3</v>
      </c>
      <c r="W7" s="206">
        <v>0.76</v>
      </c>
      <c r="X7" s="206">
        <v>2.42</v>
      </c>
      <c r="Y7" s="206">
        <v>0</v>
      </c>
      <c r="Z7" s="206">
        <v>4.57</v>
      </c>
      <c r="AA7" s="206">
        <v>1.48</v>
      </c>
      <c r="AB7" s="206">
        <v>0</v>
      </c>
      <c r="AC7" s="206">
        <v>20.03</v>
      </c>
      <c r="AD7" s="206">
        <v>0</v>
      </c>
      <c r="AE7" s="206">
        <v>0</v>
      </c>
      <c r="AF7" s="206">
        <v>0</v>
      </c>
      <c r="AG7" s="206">
        <v>0</v>
      </c>
      <c r="AH7" s="206">
        <v>59.41</v>
      </c>
      <c r="AI7" s="206">
        <v>0</v>
      </c>
      <c r="AJ7" s="206">
        <v>0</v>
      </c>
      <c r="AK7" s="206">
        <v>16.14</v>
      </c>
      <c r="AL7" s="206">
        <v>0</v>
      </c>
      <c r="AM7" s="206">
        <v>0</v>
      </c>
      <c r="AN7" s="206">
        <v>0</v>
      </c>
      <c r="AO7" s="206">
        <v>199.23</v>
      </c>
      <c r="AP7" s="206">
        <v>0</v>
      </c>
    </row>
    <row r="8" spans="1:42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15.17</v>
      </c>
      <c r="H8" s="206">
        <v>0</v>
      </c>
      <c r="I8" s="206">
        <v>33.69</v>
      </c>
      <c r="J8" s="206">
        <v>0.72</v>
      </c>
      <c r="K8" s="206">
        <v>51.13</v>
      </c>
      <c r="L8" s="206">
        <v>6.28</v>
      </c>
      <c r="M8" s="206">
        <v>1.2</v>
      </c>
      <c r="N8" s="206">
        <v>1.94</v>
      </c>
      <c r="O8" s="206">
        <v>2.75</v>
      </c>
      <c r="P8" s="206">
        <v>0.93</v>
      </c>
      <c r="Q8" s="206">
        <v>10.029999999999999</v>
      </c>
      <c r="R8" s="206">
        <v>0.35</v>
      </c>
      <c r="S8" s="206">
        <v>0</v>
      </c>
      <c r="T8" s="206">
        <v>1.47</v>
      </c>
      <c r="U8" s="206">
        <v>1.59</v>
      </c>
      <c r="V8" s="206">
        <v>0.3</v>
      </c>
      <c r="W8" s="206">
        <v>0.76</v>
      </c>
      <c r="X8" s="206">
        <v>2.42</v>
      </c>
      <c r="Y8" s="206">
        <v>0</v>
      </c>
      <c r="Z8" s="206">
        <v>4.57</v>
      </c>
      <c r="AA8" s="206">
        <v>1.48</v>
      </c>
      <c r="AB8" s="206">
        <v>0</v>
      </c>
      <c r="AC8" s="206">
        <v>20.03</v>
      </c>
      <c r="AD8" s="206">
        <v>0</v>
      </c>
      <c r="AE8" s="206">
        <v>0</v>
      </c>
      <c r="AF8" s="206">
        <v>0</v>
      </c>
      <c r="AG8" s="206">
        <v>0</v>
      </c>
      <c r="AH8" s="206">
        <v>59.41</v>
      </c>
      <c r="AI8" s="206">
        <v>0</v>
      </c>
      <c r="AJ8" s="206">
        <v>0</v>
      </c>
      <c r="AK8" s="206">
        <v>16.14</v>
      </c>
      <c r="AL8" s="206">
        <v>0</v>
      </c>
      <c r="AM8" s="206">
        <v>0</v>
      </c>
      <c r="AN8" s="206">
        <v>0</v>
      </c>
      <c r="AO8" s="206">
        <v>199.23</v>
      </c>
      <c r="AP8" s="206">
        <v>0</v>
      </c>
    </row>
    <row r="9" spans="1:42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15.17</v>
      </c>
      <c r="H9" s="206">
        <v>0</v>
      </c>
      <c r="I9" s="206">
        <v>33.69</v>
      </c>
      <c r="J9" s="206">
        <v>0.72</v>
      </c>
      <c r="K9" s="206">
        <v>51.13</v>
      </c>
      <c r="L9" s="206">
        <v>6.28</v>
      </c>
      <c r="M9" s="206">
        <v>1.2</v>
      </c>
      <c r="N9" s="206">
        <v>1.94</v>
      </c>
      <c r="O9" s="206">
        <v>2.75</v>
      </c>
      <c r="P9" s="206">
        <v>0.93</v>
      </c>
      <c r="Q9" s="206">
        <v>10.029999999999999</v>
      </c>
      <c r="R9" s="206">
        <v>0.35</v>
      </c>
      <c r="S9" s="206">
        <v>0</v>
      </c>
      <c r="T9" s="206">
        <v>1.47</v>
      </c>
      <c r="U9" s="206">
        <v>1.62</v>
      </c>
      <c r="V9" s="206">
        <v>0.3</v>
      </c>
      <c r="W9" s="206">
        <v>0.76</v>
      </c>
      <c r="X9" s="206">
        <v>2.42</v>
      </c>
      <c r="Y9" s="206">
        <v>0</v>
      </c>
      <c r="Z9" s="206">
        <v>4.57</v>
      </c>
      <c r="AA9" s="206">
        <v>1.48</v>
      </c>
      <c r="AB9" s="206">
        <v>0</v>
      </c>
      <c r="AC9" s="206">
        <v>20.03</v>
      </c>
      <c r="AD9" s="206">
        <v>0</v>
      </c>
      <c r="AE9" s="206">
        <v>0</v>
      </c>
      <c r="AF9" s="206">
        <v>0</v>
      </c>
      <c r="AG9" s="206">
        <v>0</v>
      </c>
      <c r="AH9" s="206">
        <v>59.41</v>
      </c>
      <c r="AI9" s="206">
        <v>0</v>
      </c>
      <c r="AJ9" s="206">
        <v>0</v>
      </c>
      <c r="AK9" s="206">
        <v>16.14</v>
      </c>
      <c r="AL9" s="206">
        <v>0</v>
      </c>
      <c r="AM9" s="206">
        <v>0</v>
      </c>
      <c r="AN9" s="206">
        <v>0</v>
      </c>
      <c r="AO9" s="206">
        <v>199.23</v>
      </c>
      <c r="AP9" s="206">
        <v>0</v>
      </c>
    </row>
    <row r="10" spans="1:42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15.17</v>
      </c>
      <c r="H10" s="206">
        <v>0</v>
      </c>
      <c r="I10" s="206">
        <v>33.69</v>
      </c>
      <c r="J10" s="206">
        <v>0.72</v>
      </c>
      <c r="K10" s="206">
        <v>51.13</v>
      </c>
      <c r="L10" s="206">
        <v>6.28</v>
      </c>
      <c r="M10" s="206">
        <v>1.2</v>
      </c>
      <c r="N10" s="206">
        <v>1.94</v>
      </c>
      <c r="O10" s="206">
        <v>2.75</v>
      </c>
      <c r="P10" s="206">
        <v>0.93</v>
      </c>
      <c r="Q10" s="206">
        <v>10.029999999999999</v>
      </c>
      <c r="R10" s="206">
        <v>0.35</v>
      </c>
      <c r="S10" s="206">
        <v>0</v>
      </c>
      <c r="T10" s="206">
        <v>1.47</v>
      </c>
      <c r="U10" s="206">
        <v>1.62</v>
      </c>
      <c r="V10" s="206">
        <v>0.3</v>
      </c>
      <c r="W10" s="206">
        <v>0.76</v>
      </c>
      <c r="X10" s="206">
        <v>2.42</v>
      </c>
      <c r="Y10" s="206">
        <v>0</v>
      </c>
      <c r="Z10" s="206">
        <v>4.57</v>
      </c>
      <c r="AA10" s="206">
        <v>1.48</v>
      </c>
      <c r="AB10" s="206">
        <v>0</v>
      </c>
      <c r="AC10" s="206">
        <v>20.03</v>
      </c>
      <c r="AD10" s="206">
        <v>0</v>
      </c>
      <c r="AE10" s="206">
        <v>0</v>
      </c>
      <c r="AF10" s="206">
        <v>0</v>
      </c>
      <c r="AG10" s="206">
        <v>0</v>
      </c>
      <c r="AH10" s="206">
        <v>59.41</v>
      </c>
      <c r="AI10" s="206">
        <v>0</v>
      </c>
      <c r="AJ10" s="206">
        <v>0</v>
      </c>
      <c r="AK10" s="206">
        <v>16.14</v>
      </c>
      <c r="AL10" s="206">
        <v>0</v>
      </c>
      <c r="AM10" s="206">
        <v>0</v>
      </c>
      <c r="AN10" s="206">
        <v>0</v>
      </c>
      <c r="AO10" s="206">
        <v>199.23</v>
      </c>
      <c r="AP10" s="206">
        <v>0</v>
      </c>
    </row>
    <row r="11" spans="1:42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15.17</v>
      </c>
      <c r="H11" s="206">
        <v>0</v>
      </c>
      <c r="I11" s="206">
        <v>33.69</v>
      </c>
      <c r="J11" s="206">
        <v>0.72</v>
      </c>
      <c r="K11" s="206">
        <v>51.13</v>
      </c>
      <c r="L11" s="206">
        <v>6.28</v>
      </c>
      <c r="M11" s="206">
        <v>1.2</v>
      </c>
      <c r="N11" s="206">
        <v>1.94</v>
      </c>
      <c r="O11" s="206">
        <v>2.75</v>
      </c>
      <c r="P11" s="206">
        <v>0.93</v>
      </c>
      <c r="Q11" s="206">
        <v>10.029999999999999</v>
      </c>
      <c r="R11" s="206">
        <v>5.31</v>
      </c>
      <c r="S11" s="206">
        <v>6.64</v>
      </c>
      <c r="T11" s="206">
        <v>1.47</v>
      </c>
      <c r="U11" s="206">
        <v>1.62</v>
      </c>
      <c r="V11" s="206">
        <v>7.97</v>
      </c>
      <c r="W11" s="206">
        <v>0.76</v>
      </c>
      <c r="X11" s="206">
        <v>2.42</v>
      </c>
      <c r="Y11" s="206">
        <v>0</v>
      </c>
      <c r="Z11" s="206">
        <v>4.57</v>
      </c>
      <c r="AA11" s="206">
        <v>1.48</v>
      </c>
      <c r="AB11" s="206">
        <v>0</v>
      </c>
      <c r="AC11" s="206">
        <v>20.03</v>
      </c>
      <c r="AD11" s="206">
        <v>0</v>
      </c>
      <c r="AE11" s="206">
        <v>0</v>
      </c>
      <c r="AF11" s="206">
        <v>0</v>
      </c>
      <c r="AG11" s="206">
        <v>0</v>
      </c>
      <c r="AH11" s="206">
        <v>59.41</v>
      </c>
      <c r="AI11" s="206">
        <v>0</v>
      </c>
      <c r="AJ11" s="206">
        <v>0</v>
      </c>
      <c r="AK11" s="206">
        <v>16.14</v>
      </c>
      <c r="AL11" s="206">
        <v>0</v>
      </c>
      <c r="AM11" s="206">
        <v>0</v>
      </c>
      <c r="AN11" s="206">
        <v>0</v>
      </c>
      <c r="AO11" s="206">
        <v>199.23</v>
      </c>
      <c r="AP11" s="206">
        <v>0</v>
      </c>
    </row>
    <row r="12" spans="1:42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15.17</v>
      </c>
      <c r="H12" s="206">
        <v>0</v>
      </c>
      <c r="I12" s="206">
        <v>33.69</v>
      </c>
      <c r="J12" s="206">
        <v>0.72</v>
      </c>
      <c r="K12" s="206">
        <v>51.13</v>
      </c>
      <c r="L12" s="206">
        <v>6.28</v>
      </c>
      <c r="M12" s="206">
        <v>1.2</v>
      </c>
      <c r="N12" s="206">
        <v>1.94</v>
      </c>
      <c r="O12" s="206">
        <v>2.75</v>
      </c>
      <c r="P12" s="206">
        <v>0.93</v>
      </c>
      <c r="Q12" s="206">
        <v>10.029999999999999</v>
      </c>
      <c r="R12" s="206">
        <v>5.31</v>
      </c>
      <c r="S12" s="206">
        <v>6.64</v>
      </c>
      <c r="T12" s="206">
        <v>1.47</v>
      </c>
      <c r="U12" s="206">
        <v>1.62</v>
      </c>
      <c r="V12" s="206">
        <v>7.97</v>
      </c>
      <c r="W12" s="206">
        <v>0.76</v>
      </c>
      <c r="X12" s="206">
        <v>2.42</v>
      </c>
      <c r="Y12" s="206">
        <v>0</v>
      </c>
      <c r="Z12" s="206">
        <v>4.57</v>
      </c>
      <c r="AA12" s="206">
        <v>1.48</v>
      </c>
      <c r="AB12" s="206">
        <v>0</v>
      </c>
      <c r="AC12" s="206">
        <v>20.03</v>
      </c>
      <c r="AD12" s="206">
        <v>0</v>
      </c>
      <c r="AE12" s="206">
        <v>0</v>
      </c>
      <c r="AF12" s="206">
        <v>0</v>
      </c>
      <c r="AG12" s="206">
        <v>0</v>
      </c>
      <c r="AH12" s="206">
        <v>59.41</v>
      </c>
      <c r="AI12" s="206">
        <v>0</v>
      </c>
      <c r="AJ12" s="206">
        <v>0</v>
      </c>
      <c r="AK12" s="206">
        <v>16.14</v>
      </c>
      <c r="AL12" s="206">
        <v>0</v>
      </c>
      <c r="AM12" s="206">
        <v>0</v>
      </c>
      <c r="AN12" s="206">
        <v>0</v>
      </c>
      <c r="AO12" s="206">
        <v>199.23</v>
      </c>
      <c r="AP12" s="206">
        <v>0</v>
      </c>
    </row>
    <row r="13" spans="1:42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15.17</v>
      </c>
      <c r="H13" s="206">
        <v>0</v>
      </c>
      <c r="I13" s="206">
        <v>33.69</v>
      </c>
      <c r="J13" s="206">
        <v>0.72</v>
      </c>
      <c r="K13" s="206">
        <v>51.13</v>
      </c>
      <c r="L13" s="206">
        <v>6.28</v>
      </c>
      <c r="M13" s="206">
        <v>1.2</v>
      </c>
      <c r="N13" s="206">
        <v>1.94</v>
      </c>
      <c r="O13" s="206">
        <v>2.75</v>
      </c>
      <c r="P13" s="206">
        <v>0.93</v>
      </c>
      <c r="Q13" s="206">
        <v>10.029999999999999</v>
      </c>
      <c r="R13" s="206">
        <v>5.31</v>
      </c>
      <c r="S13" s="206">
        <v>6.64</v>
      </c>
      <c r="T13" s="206">
        <v>1.47</v>
      </c>
      <c r="U13" s="206">
        <v>1.72</v>
      </c>
      <c r="V13" s="206">
        <v>7.97</v>
      </c>
      <c r="W13" s="206">
        <v>0.76</v>
      </c>
      <c r="X13" s="206">
        <v>2.42</v>
      </c>
      <c r="Y13" s="206">
        <v>0</v>
      </c>
      <c r="Z13" s="206">
        <v>4.57</v>
      </c>
      <c r="AA13" s="206">
        <v>1.48</v>
      </c>
      <c r="AB13" s="206">
        <v>0</v>
      </c>
      <c r="AC13" s="206">
        <v>20.03</v>
      </c>
      <c r="AD13" s="206">
        <v>0</v>
      </c>
      <c r="AE13" s="206">
        <v>0</v>
      </c>
      <c r="AF13" s="206">
        <v>0</v>
      </c>
      <c r="AG13" s="206">
        <v>0</v>
      </c>
      <c r="AH13" s="206">
        <v>59.41</v>
      </c>
      <c r="AI13" s="206">
        <v>0</v>
      </c>
      <c r="AJ13" s="206">
        <v>0</v>
      </c>
      <c r="AK13" s="206">
        <v>15.59</v>
      </c>
      <c r="AL13" s="206">
        <v>0</v>
      </c>
      <c r="AM13" s="206">
        <v>0</v>
      </c>
      <c r="AN13" s="206">
        <v>0</v>
      </c>
      <c r="AO13" s="206">
        <v>199.23</v>
      </c>
      <c r="AP13" s="206">
        <v>0</v>
      </c>
    </row>
    <row r="14" spans="1:42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15.17</v>
      </c>
      <c r="H14" s="206">
        <v>0</v>
      </c>
      <c r="I14" s="206">
        <v>33.69</v>
      </c>
      <c r="J14" s="206">
        <v>0.72</v>
      </c>
      <c r="K14" s="206">
        <v>51.13</v>
      </c>
      <c r="L14" s="206">
        <v>6.28</v>
      </c>
      <c r="M14" s="206">
        <v>1.2</v>
      </c>
      <c r="N14" s="206">
        <v>1.94</v>
      </c>
      <c r="O14" s="206">
        <v>2.75</v>
      </c>
      <c r="P14" s="206">
        <v>0.93</v>
      </c>
      <c r="Q14" s="206">
        <v>10.029999999999999</v>
      </c>
      <c r="R14" s="206">
        <v>5.31</v>
      </c>
      <c r="S14" s="206">
        <v>6.64</v>
      </c>
      <c r="T14" s="206">
        <v>1.47</v>
      </c>
      <c r="U14" s="206">
        <v>1.78</v>
      </c>
      <c r="V14" s="206">
        <v>7.97</v>
      </c>
      <c r="W14" s="206">
        <v>0.76</v>
      </c>
      <c r="X14" s="206">
        <v>2.42</v>
      </c>
      <c r="Y14" s="206">
        <v>0</v>
      </c>
      <c r="Z14" s="206">
        <v>4.57</v>
      </c>
      <c r="AA14" s="206">
        <v>1.48</v>
      </c>
      <c r="AB14" s="206">
        <v>0</v>
      </c>
      <c r="AC14" s="206">
        <v>20.03</v>
      </c>
      <c r="AD14" s="206">
        <v>0</v>
      </c>
      <c r="AE14" s="206">
        <v>0</v>
      </c>
      <c r="AF14" s="206">
        <v>0</v>
      </c>
      <c r="AG14" s="206">
        <v>0</v>
      </c>
      <c r="AH14" s="206">
        <v>59.41</v>
      </c>
      <c r="AI14" s="206">
        <v>0</v>
      </c>
      <c r="AJ14" s="206">
        <v>0</v>
      </c>
      <c r="AK14" s="206">
        <v>15.59</v>
      </c>
      <c r="AL14" s="206">
        <v>0</v>
      </c>
      <c r="AM14" s="206">
        <v>0</v>
      </c>
      <c r="AN14" s="206">
        <v>0</v>
      </c>
      <c r="AO14" s="206">
        <v>199.23</v>
      </c>
      <c r="AP14" s="206">
        <v>0</v>
      </c>
    </row>
    <row r="15" spans="1:42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15.17</v>
      </c>
      <c r="H15" s="206">
        <v>0</v>
      </c>
      <c r="I15" s="206">
        <v>33.69</v>
      </c>
      <c r="J15" s="206">
        <v>0.72</v>
      </c>
      <c r="K15" s="206">
        <v>51.13</v>
      </c>
      <c r="L15" s="206">
        <v>6.28</v>
      </c>
      <c r="M15" s="206">
        <v>1.2</v>
      </c>
      <c r="N15" s="206">
        <v>1.94</v>
      </c>
      <c r="O15" s="206">
        <v>2.75</v>
      </c>
      <c r="P15" s="206">
        <v>0.93</v>
      </c>
      <c r="Q15" s="206">
        <v>10.029999999999999</v>
      </c>
      <c r="R15" s="206">
        <v>5.31</v>
      </c>
      <c r="S15" s="206">
        <v>6.64</v>
      </c>
      <c r="T15" s="206">
        <v>1.47</v>
      </c>
      <c r="U15" s="206">
        <v>1.82</v>
      </c>
      <c r="V15" s="206">
        <v>7.97</v>
      </c>
      <c r="W15" s="206">
        <v>0.76</v>
      </c>
      <c r="X15" s="206">
        <v>2.42</v>
      </c>
      <c r="Y15" s="206">
        <v>0</v>
      </c>
      <c r="Z15" s="206">
        <v>4.57</v>
      </c>
      <c r="AA15" s="206">
        <v>1.48</v>
      </c>
      <c r="AB15" s="206">
        <v>0</v>
      </c>
      <c r="AC15" s="206">
        <v>20.03</v>
      </c>
      <c r="AD15" s="206">
        <v>0</v>
      </c>
      <c r="AE15" s="206">
        <v>0</v>
      </c>
      <c r="AF15" s="206">
        <v>0</v>
      </c>
      <c r="AG15" s="206">
        <v>0</v>
      </c>
      <c r="AH15" s="206">
        <v>59.41</v>
      </c>
      <c r="AI15" s="206">
        <v>0</v>
      </c>
      <c r="AJ15" s="206">
        <v>0</v>
      </c>
      <c r="AK15" s="206">
        <v>15.59</v>
      </c>
      <c r="AL15" s="206">
        <v>0</v>
      </c>
      <c r="AM15" s="206">
        <v>0</v>
      </c>
      <c r="AN15" s="206">
        <v>0</v>
      </c>
      <c r="AO15" s="206">
        <v>199.23</v>
      </c>
      <c r="AP15" s="206">
        <v>0</v>
      </c>
    </row>
    <row r="16" spans="1:42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15.17</v>
      </c>
      <c r="H16" s="206">
        <v>0</v>
      </c>
      <c r="I16" s="206">
        <v>33.69</v>
      </c>
      <c r="J16" s="206">
        <v>0.72</v>
      </c>
      <c r="K16" s="206">
        <v>51.13</v>
      </c>
      <c r="L16" s="206">
        <v>6.28</v>
      </c>
      <c r="M16" s="206">
        <v>1.2</v>
      </c>
      <c r="N16" s="206">
        <v>1.94</v>
      </c>
      <c r="O16" s="206">
        <v>2.75</v>
      </c>
      <c r="P16" s="206">
        <v>0.93</v>
      </c>
      <c r="Q16" s="206">
        <v>10.029999999999999</v>
      </c>
      <c r="R16" s="206">
        <v>5.31</v>
      </c>
      <c r="S16" s="206">
        <v>6.64</v>
      </c>
      <c r="T16" s="206">
        <v>1.47</v>
      </c>
      <c r="U16" s="206">
        <v>1.85</v>
      </c>
      <c r="V16" s="206">
        <v>7.97</v>
      </c>
      <c r="W16" s="206">
        <v>0.76</v>
      </c>
      <c r="X16" s="206">
        <v>2.42</v>
      </c>
      <c r="Y16" s="206">
        <v>0</v>
      </c>
      <c r="Z16" s="206">
        <v>4.57</v>
      </c>
      <c r="AA16" s="206">
        <v>1.48</v>
      </c>
      <c r="AB16" s="206">
        <v>0</v>
      </c>
      <c r="AC16" s="206">
        <v>20.03</v>
      </c>
      <c r="AD16" s="206">
        <v>0</v>
      </c>
      <c r="AE16" s="206">
        <v>0</v>
      </c>
      <c r="AF16" s="206">
        <v>0</v>
      </c>
      <c r="AG16" s="206">
        <v>0</v>
      </c>
      <c r="AH16" s="206">
        <v>59.41</v>
      </c>
      <c r="AI16" s="206">
        <v>0</v>
      </c>
      <c r="AJ16" s="206">
        <v>0</v>
      </c>
      <c r="AK16" s="206">
        <v>15.59</v>
      </c>
      <c r="AL16" s="206">
        <v>0</v>
      </c>
      <c r="AM16" s="206">
        <v>0</v>
      </c>
      <c r="AN16" s="206">
        <v>0</v>
      </c>
      <c r="AO16" s="206">
        <v>199.23</v>
      </c>
      <c r="AP16" s="206">
        <v>0</v>
      </c>
    </row>
    <row r="17" spans="1:42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15.17</v>
      </c>
      <c r="H17" s="206">
        <v>0</v>
      </c>
      <c r="I17" s="206">
        <v>33.69</v>
      </c>
      <c r="J17" s="206">
        <v>0.72</v>
      </c>
      <c r="K17" s="206">
        <v>51.13</v>
      </c>
      <c r="L17" s="206">
        <v>6.28</v>
      </c>
      <c r="M17" s="206">
        <v>1.2</v>
      </c>
      <c r="N17" s="206">
        <v>1.94</v>
      </c>
      <c r="O17" s="206">
        <v>2.75</v>
      </c>
      <c r="P17" s="206">
        <v>0.93</v>
      </c>
      <c r="Q17" s="206">
        <v>10.029999999999999</v>
      </c>
      <c r="R17" s="206">
        <v>5.31</v>
      </c>
      <c r="S17" s="206">
        <v>6.64</v>
      </c>
      <c r="T17" s="206">
        <v>1.47</v>
      </c>
      <c r="U17" s="206">
        <v>1.88</v>
      </c>
      <c r="V17" s="206">
        <v>7.97</v>
      </c>
      <c r="W17" s="206">
        <v>0.76</v>
      </c>
      <c r="X17" s="206">
        <v>2.42</v>
      </c>
      <c r="Y17" s="206">
        <v>0</v>
      </c>
      <c r="Z17" s="206">
        <v>4.57</v>
      </c>
      <c r="AA17" s="206">
        <v>1.48</v>
      </c>
      <c r="AB17" s="206">
        <v>0</v>
      </c>
      <c r="AC17" s="206">
        <v>20.03</v>
      </c>
      <c r="AD17" s="206">
        <v>0</v>
      </c>
      <c r="AE17" s="206">
        <v>0</v>
      </c>
      <c r="AF17" s="206">
        <v>0</v>
      </c>
      <c r="AG17" s="206">
        <v>0</v>
      </c>
      <c r="AH17" s="206">
        <v>59.41</v>
      </c>
      <c r="AI17" s="206">
        <v>0</v>
      </c>
      <c r="AJ17" s="206">
        <v>0</v>
      </c>
      <c r="AK17" s="206">
        <v>15.59</v>
      </c>
      <c r="AL17" s="206">
        <v>0</v>
      </c>
      <c r="AM17" s="206">
        <v>0</v>
      </c>
      <c r="AN17" s="206">
        <v>0</v>
      </c>
      <c r="AO17" s="206">
        <v>199.23</v>
      </c>
      <c r="AP17" s="206">
        <v>0</v>
      </c>
    </row>
    <row r="18" spans="1:42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15.17</v>
      </c>
      <c r="H18" s="206">
        <v>0</v>
      </c>
      <c r="I18" s="206">
        <v>33.69</v>
      </c>
      <c r="J18" s="206">
        <v>0.72</v>
      </c>
      <c r="K18" s="206">
        <v>51.13</v>
      </c>
      <c r="L18" s="206">
        <v>6.28</v>
      </c>
      <c r="M18" s="206">
        <v>1.2</v>
      </c>
      <c r="N18" s="206">
        <v>1.94</v>
      </c>
      <c r="O18" s="206">
        <v>2.75</v>
      </c>
      <c r="P18" s="206">
        <v>0.93</v>
      </c>
      <c r="Q18" s="206">
        <v>10.029999999999999</v>
      </c>
      <c r="R18" s="206">
        <v>5.31</v>
      </c>
      <c r="S18" s="206">
        <v>6.64</v>
      </c>
      <c r="T18" s="206">
        <v>1.47</v>
      </c>
      <c r="U18" s="206">
        <v>1.91</v>
      </c>
      <c r="V18" s="206">
        <v>7.97</v>
      </c>
      <c r="W18" s="206">
        <v>0.76</v>
      </c>
      <c r="X18" s="206">
        <v>2.42</v>
      </c>
      <c r="Y18" s="206">
        <v>0</v>
      </c>
      <c r="Z18" s="206">
        <v>4.57</v>
      </c>
      <c r="AA18" s="206">
        <v>1.48</v>
      </c>
      <c r="AB18" s="206">
        <v>0</v>
      </c>
      <c r="AC18" s="206">
        <v>20.03</v>
      </c>
      <c r="AD18" s="206">
        <v>0</v>
      </c>
      <c r="AE18" s="206">
        <v>0</v>
      </c>
      <c r="AF18" s="206">
        <v>0</v>
      </c>
      <c r="AG18" s="206">
        <v>0</v>
      </c>
      <c r="AH18" s="206">
        <v>59.41</v>
      </c>
      <c r="AI18" s="206">
        <v>0</v>
      </c>
      <c r="AJ18" s="206">
        <v>0</v>
      </c>
      <c r="AK18" s="206">
        <v>15.59</v>
      </c>
      <c r="AL18" s="206">
        <v>0</v>
      </c>
      <c r="AM18" s="206">
        <v>0</v>
      </c>
      <c r="AN18" s="206">
        <v>0</v>
      </c>
      <c r="AO18" s="206">
        <v>199.23</v>
      </c>
      <c r="AP18" s="206">
        <v>0</v>
      </c>
    </row>
    <row r="19" spans="1:42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15.17</v>
      </c>
      <c r="H19" s="206">
        <v>0</v>
      </c>
      <c r="I19" s="206">
        <v>33.69</v>
      </c>
      <c r="J19" s="206">
        <v>0.72</v>
      </c>
      <c r="K19" s="206">
        <v>51.13</v>
      </c>
      <c r="L19" s="206">
        <v>6.28</v>
      </c>
      <c r="M19" s="206">
        <v>1.2</v>
      </c>
      <c r="N19" s="206">
        <v>1.94</v>
      </c>
      <c r="O19" s="206">
        <v>2.75</v>
      </c>
      <c r="P19" s="206">
        <v>0.93</v>
      </c>
      <c r="Q19" s="206">
        <v>10.029999999999999</v>
      </c>
      <c r="R19" s="206">
        <v>5.31</v>
      </c>
      <c r="S19" s="206">
        <v>6.64</v>
      </c>
      <c r="T19" s="206">
        <v>1.47</v>
      </c>
      <c r="U19" s="206">
        <v>1.94</v>
      </c>
      <c r="V19" s="206">
        <v>7.97</v>
      </c>
      <c r="W19" s="206">
        <v>0.76</v>
      </c>
      <c r="X19" s="206">
        <v>2.42</v>
      </c>
      <c r="Y19" s="206">
        <v>0</v>
      </c>
      <c r="Z19" s="206">
        <v>4.57</v>
      </c>
      <c r="AA19" s="206">
        <v>1.48</v>
      </c>
      <c r="AB19" s="206">
        <v>0</v>
      </c>
      <c r="AC19" s="206">
        <v>20.03</v>
      </c>
      <c r="AD19" s="206">
        <v>0</v>
      </c>
      <c r="AE19" s="206">
        <v>0</v>
      </c>
      <c r="AF19" s="206">
        <v>0</v>
      </c>
      <c r="AG19" s="206">
        <v>0</v>
      </c>
      <c r="AH19" s="206">
        <v>59.41</v>
      </c>
      <c r="AI19" s="206">
        <v>0</v>
      </c>
      <c r="AJ19" s="206">
        <v>0</v>
      </c>
      <c r="AK19" s="206">
        <v>15.59</v>
      </c>
      <c r="AL19" s="206">
        <v>0</v>
      </c>
      <c r="AM19" s="206">
        <v>0</v>
      </c>
      <c r="AN19" s="206">
        <v>0</v>
      </c>
      <c r="AO19" s="206">
        <v>199.23</v>
      </c>
      <c r="AP19" s="206">
        <v>0</v>
      </c>
    </row>
    <row r="20" spans="1:42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15.17</v>
      </c>
      <c r="H20" s="206">
        <v>0</v>
      </c>
      <c r="I20" s="206">
        <v>33.69</v>
      </c>
      <c r="J20" s="206">
        <v>0.72</v>
      </c>
      <c r="K20" s="206">
        <v>51.13</v>
      </c>
      <c r="L20" s="206">
        <v>6.28</v>
      </c>
      <c r="M20" s="206">
        <v>1.2</v>
      </c>
      <c r="N20" s="206">
        <v>1.94</v>
      </c>
      <c r="O20" s="206">
        <v>2.75</v>
      </c>
      <c r="P20" s="206">
        <v>0.93</v>
      </c>
      <c r="Q20" s="206">
        <v>10.029999999999999</v>
      </c>
      <c r="R20" s="206">
        <v>5.31</v>
      </c>
      <c r="S20" s="206">
        <v>6.64</v>
      </c>
      <c r="T20" s="206">
        <v>1.47</v>
      </c>
      <c r="U20" s="206">
        <v>1.94</v>
      </c>
      <c r="V20" s="206">
        <v>7.97</v>
      </c>
      <c r="W20" s="206">
        <v>0.76</v>
      </c>
      <c r="X20" s="206">
        <v>2.42</v>
      </c>
      <c r="Y20" s="206">
        <v>0</v>
      </c>
      <c r="Z20" s="206">
        <v>4.57</v>
      </c>
      <c r="AA20" s="206">
        <v>1.48</v>
      </c>
      <c r="AB20" s="206">
        <v>0</v>
      </c>
      <c r="AC20" s="206">
        <v>20.03</v>
      </c>
      <c r="AD20" s="206">
        <v>0</v>
      </c>
      <c r="AE20" s="206">
        <v>0</v>
      </c>
      <c r="AF20" s="206">
        <v>0</v>
      </c>
      <c r="AG20" s="206">
        <v>0</v>
      </c>
      <c r="AH20" s="206">
        <v>59.41</v>
      </c>
      <c r="AI20" s="206">
        <v>0</v>
      </c>
      <c r="AJ20" s="206">
        <v>0</v>
      </c>
      <c r="AK20" s="206">
        <v>15.59</v>
      </c>
      <c r="AL20" s="206">
        <v>0</v>
      </c>
      <c r="AM20" s="206">
        <v>0</v>
      </c>
      <c r="AN20" s="206">
        <v>0</v>
      </c>
      <c r="AO20" s="206">
        <v>199.23</v>
      </c>
      <c r="AP20" s="206">
        <v>0</v>
      </c>
    </row>
    <row r="21" spans="1:42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15.17</v>
      </c>
      <c r="H21" s="206">
        <v>0</v>
      </c>
      <c r="I21" s="206">
        <v>33.69</v>
      </c>
      <c r="J21" s="206">
        <v>0.72</v>
      </c>
      <c r="K21" s="206">
        <v>51.13</v>
      </c>
      <c r="L21" s="206">
        <v>6.28</v>
      </c>
      <c r="M21" s="206">
        <v>1.2</v>
      </c>
      <c r="N21" s="206">
        <v>1.94</v>
      </c>
      <c r="O21" s="206">
        <v>2.75</v>
      </c>
      <c r="P21" s="206">
        <v>0.93</v>
      </c>
      <c r="Q21" s="206">
        <v>10.029999999999999</v>
      </c>
      <c r="R21" s="206">
        <v>5.31</v>
      </c>
      <c r="S21" s="206">
        <v>6.64</v>
      </c>
      <c r="T21" s="206">
        <v>1.47</v>
      </c>
      <c r="U21" s="206">
        <v>1.94</v>
      </c>
      <c r="V21" s="206">
        <v>7.97</v>
      </c>
      <c r="W21" s="206">
        <v>0.76</v>
      </c>
      <c r="X21" s="206">
        <v>3.26</v>
      </c>
      <c r="Y21" s="206">
        <v>0</v>
      </c>
      <c r="Z21" s="206">
        <v>4.57</v>
      </c>
      <c r="AA21" s="206">
        <v>1.48</v>
      </c>
      <c r="AB21" s="206">
        <v>0</v>
      </c>
      <c r="AC21" s="206">
        <v>20.03</v>
      </c>
      <c r="AD21" s="206">
        <v>0</v>
      </c>
      <c r="AE21" s="206">
        <v>0</v>
      </c>
      <c r="AF21" s="206">
        <v>0</v>
      </c>
      <c r="AG21" s="206">
        <v>0</v>
      </c>
      <c r="AH21" s="206">
        <v>59.41</v>
      </c>
      <c r="AI21" s="206">
        <v>0</v>
      </c>
      <c r="AJ21" s="206">
        <v>0</v>
      </c>
      <c r="AK21" s="206">
        <v>15.59</v>
      </c>
      <c r="AL21" s="206">
        <v>0</v>
      </c>
      <c r="AM21" s="206">
        <v>0</v>
      </c>
      <c r="AN21" s="206">
        <v>0</v>
      </c>
      <c r="AO21" s="206">
        <v>199.23</v>
      </c>
      <c r="AP21" s="206">
        <v>0</v>
      </c>
    </row>
    <row r="22" spans="1:42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15.17</v>
      </c>
      <c r="H22" s="206">
        <v>0</v>
      </c>
      <c r="I22" s="206">
        <v>33.69</v>
      </c>
      <c r="J22" s="206">
        <v>0.72</v>
      </c>
      <c r="K22" s="206">
        <v>51.13</v>
      </c>
      <c r="L22" s="206">
        <v>6.28</v>
      </c>
      <c r="M22" s="206">
        <v>1.2</v>
      </c>
      <c r="N22" s="206">
        <v>1.94</v>
      </c>
      <c r="O22" s="206">
        <v>2.75</v>
      </c>
      <c r="P22" s="206">
        <v>0.93</v>
      </c>
      <c r="Q22" s="206">
        <v>10.029999999999999</v>
      </c>
      <c r="R22" s="206">
        <v>5.31</v>
      </c>
      <c r="S22" s="206">
        <v>6.64</v>
      </c>
      <c r="T22" s="206">
        <v>1.47</v>
      </c>
      <c r="U22" s="206">
        <v>1.94</v>
      </c>
      <c r="V22" s="206">
        <v>7.97</v>
      </c>
      <c r="W22" s="206">
        <v>0.76</v>
      </c>
      <c r="X22" s="206">
        <v>2.42</v>
      </c>
      <c r="Y22" s="206">
        <v>0</v>
      </c>
      <c r="Z22" s="206">
        <v>4.57</v>
      </c>
      <c r="AA22" s="206">
        <v>1.48</v>
      </c>
      <c r="AB22" s="206">
        <v>0</v>
      </c>
      <c r="AC22" s="206">
        <v>20.03</v>
      </c>
      <c r="AD22" s="206">
        <v>0</v>
      </c>
      <c r="AE22" s="206">
        <v>0</v>
      </c>
      <c r="AF22" s="206">
        <v>0</v>
      </c>
      <c r="AG22" s="206">
        <v>0</v>
      </c>
      <c r="AH22" s="206">
        <v>59.41</v>
      </c>
      <c r="AI22" s="206">
        <v>0</v>
      </c>
      <c r="AJ22" s="206">
        <v>0</v>
      </c>
      <c r="AK22" s="206">
        <v>15.59</v>
      </c>
      <c r="AL22" s="206">
        <v>0</v>
      </c>
      <c r="AM22" s="206">
        <v>0</v>
      </c>
      <c r="AN22" s="206">
        <v>0</v>
      </c>
      <c r="AO22" s="206">
        <v>199.23</v>
      </c>
      <c r="AP22" s="206">
        <v>0</v>
      </c>
    </row>
    <row r="23" spans="1:42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15.17</v>
      </c>
      <c r="H23" s="206">
        <v>0</v>
      </c>
      <c r="I23" s="206">
        <v>33.69</v>
      </c>
      <c r="J23" s="206">
        <v>0.72</v>
      </c>
      <c r="K23" s="206">
        <v>51.13</v>
      </c>
      <c r="L23" s="206">
        <v>6.28</v>
      </c>
      <c r="M23" s="206">
        <v>1.2</v>
      </c>
      <c r="N23" s="206">
        <v>1.94</v>
      </c>
      <c r="O23" s="206">
        <v>2.75</v>
      </c>
      <c r="P23" s="206">
        <v>0.93</v>
      </c>
      <c r="Q23" s="206">
        <v>10.029999999999999</v>
      </c>
      <c r="R23" s="206">
        <v>5.31</v>
      </c>
      <c r="S23" s="206">
        <v>7.58</v>
      </c>
      <c r="T23" s="206">
        <v>1.47</v>
      </c>
      <c r="U23" s="206">
        <v>1.94</v>
      </c>
      <c r="V23" s="206">
        <v>7.97</v>
      </c>
      <c r="W23" s="206">
        <v>0.76</v>
      </c>
      <c r="X23" s="206">
        <v>2.42</v>
      </c>
      <c r="Y23" s="206">
        <v>0</v>
      </c>
      <c r="Z23" s="206">
        <v>4.57</v>
      </c>
      <c r="AA23" s="206">
        <v>1.48</v>
      </c>
      <c r="AB23" s="206">
        <v>0</v>
      </c>
      <c r="AC23" s="206">
        <v>20.03</v>
      </c>
      <c r="AD23" s="206">
        <v>0</v>
      </c>
      <c r="AE23" s="206">
        <v>0</v>
      </c>
      <c r="AF23" s="206">
        <v>0</v>
      </c>
      <c r="AG23" s="206">
        <v>0</v>
      </c>
      <c r="AH23" s="206">
        <v>59.41</v>
      </c>
      <c r="AI23" s="206">
        <v>0</v>
      </c>
      <c r="AJ23" s="206">
        <v>0</v>
      </c>
      <c r="AK23" s="206">
        <v>16.14</v>
      </c>
      <c r="AL23" s="206">
        <v>0</v>
      </c>
      <c r="AM23" s="206">
        <v>0</v>
      </c>
      <c r="AN23" s="206">
        <v>0</v>
      </c>
      <c r="AO23" s="206">
        <v>199.23</v>
      </c>
      <c r="AP23" s="206">
        <v>0</v>
      </c>
    </row>
    <row r="24" spans="1:42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15.17</v>
      </c>
      <c r="H24" s="206">
        <v>0</v>
      </c>
      <c r="I24" s="206">
        <v>33.69</v>
      </c>
      <c r="J24" s="206">
        <v>0.72</v>
      </c>
      <c r="K24" s="206">
        <v>51.13</v>
      </c>
      <c r="L24" s="206">
        <v>6.28</v>
      </c>
      <c r="M24" s="206">
        <v>1.2</v>
      </c>
      <c r="N24" s="206">
        <v>1.94</v>
      </c>
      <c r="O24" s="206">
        <v>2.75</v>
      </c>
      <c r="P24" s="206">
        <v>0.93</v>
      </c>
      <c r="Q24" s="206">
        <v>10.029999999999999</v>
      </c>
      <c r="R24" s="206">
        <v>5.31</v>
      </c>
      <c r="S24" s="206">
        <v>7.58</v>
      </c>
      <c r="T24" s="206">
        <v>1.47</v>
      </c>
      <c r="U24" s="206">
        <v>1.94</v>
      </c>
      <c r="V24" s="206">
        <v>7.97</v>
      </c>
      <c r="W24" s="206">
        <v>0.76</v>
      </c>
      <c r="X24" s="206">
        <v>2.42</v>
      </c>
      <c r="Y24" s="206">
        <v>0</v>
      </c>
      <c r="Z24" s="206">
        <v>4.57</v>
      </c>
      <c r="AA24" s="206">
        <v>1.48</v>
      </c>
      <c r="AB24" s="206">
        <v>0</v>
      </c>
      <c r="AC24" s="206">
        <v>20.03</v>
      </c>
      <c r="AD24" s="206">
        <v>0</v>
      </c>
      <c r="AE24" s="206">
        <v>0</v>
      </c>
      <c r="AF24" s="206">
        <v>0</v>
      </c>
      <c r="AG24" s="206">
        <v>0</v>
      </c>
      <c r="AH24" s="206">
        <v>59.41</v>
      </c>
      <c r="AI24" s="206">
        <v>0</v>
      </c>
      <c r="AJ24" s="206">
        <v>0</v>
      </c>
      <c r="AK24" s="206">
        <v>16.14</v>
      </c>
      <c r="AL24" s="206">
        <v>0</v>
      </c>
      <c r="AM24" s="206">
        <v>0</v>
      </c>
      <c r="AN24" s="206">
        <v>0</v>
      </c>
      <c r="AO24" s="206">
        <v>199.23</v>
      </c>
      <c r="AP24" s="206">
        <v>0</v>
      </c>
    </row>
    <row r="25" spans="1:42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15.17</v>
      </c>
      <c r="H25" s="206">
        <v>0</v>
      </c>
      <c r="I25" s="206">
        <v>33.69</v>
      </c>
      <c r="J25" s="206">
        <v>0.72</v>
      </c>
      <c r="K25" s="206">
        <v>51.13</v>
      </c>
      <c r="L25" s="206">
        <v>6.28</v>
      </c>
      <c r="M25" s="206">
        <v>1.2</v>
      </c>
      <c r="N25" s="206">
        <v>1.94</v>
      </c>
      <c r="O25" s="206">
        <v>2.75</v>
      </c>
      <c r="P25" s="206">
        <v>0.93</v>
      </c>
      <c r="Q25" s="206">
        <v>10.029999999999999</v>
      </c>
      <c r="R25" s="206">
        <v>0.35</v>
      </c>
      <c r="S25" s="206">
        <v>0.43</v>
      </c>
      <c r="T25" s="206">
        <v>1.47</v>
      </c>
      <c r="U25" s="206">
        <v>1.94</v>
      </c>
      <c r="V25" s="206">
        <v>0.3</v>
      </c>
      <c r="W25" s="206">
        <v>0.76</v>
      </c>
      <c r="X25" s="206">
        <v>2.42</v>
      </c>
      <c r="Y25" s="206">
        <v>0</v>
      </c>
      <c r="Z25" s="206">
        <v>4.57</v>
      </c>
      <c r="AA25" s="206">
        <v>1.48</v>
      </c>
      <c r="AB25" s="206">
        <v>0</v>
      </c>
      <c r="AC25" s="206">
        <v>20.03</v>
      </c>
      <c r="AD25" s="206">
        <v>0</v>
      </c>
      <c r="AE25" s="206">
        <v>0</v>
      </c>
      <c r="AF25" s="206">
        <v>0</v>
      </c>
      <c r="AG25" s="206">
        <v>0</v>
      </c>
      <c r="AH25" s="206">
        <v>59.41</v>
      </c>
      <c r="AI25" s="206">
        <v>0</v>
      </c>
      <c r="AJ25" s="206">
        <v>0</v>
      </c>
      <c r="AK25" s="206">
        <v>16.14</v>
      </c>
      <c r="AL25" s="206">
        <v>0</v>
      </c>
      <c r="AM25" s="206">
        <v>0</v>
      </c>
      <c r="AN25" s="206">
        <v>0</v>
      </c>
      <c r="AO25" s="206">
        <v>199.23</v>
      </c>
      <c r="AP25" s="206">
        <v>0</v>
      </c>
    </row>
    <row r="26" spans="1:42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15.17</v>
      </c>
      <c r="H26" s="206">
        <v>0</v>
      </c>
      <c r="I26" s="206">
        <v>33.69</v>
      </c>
      <c r="J26" s="206">
        <v>0.72</v>
      </c>
      <c r="K26" s="206">
        <v>51.13</v>
      </c>
      <c r="L26" s="206">
        <v>6.28</v>
      </c>
      <c r="M26" s="206">
        <v>1.2</v>
      </c>
      <c r="N26" s="206">
        <v>1.94</v>
      </c>
      <c r="O26" s="206">
        <v>2.75</v>
      </c>
      <c r="P26" s="206">
        <v>0.93</v>
      </c>
      <c r="Q26" s="206">
        <v>10.029999999999999</v>
      </c>
      <c r="R26" s="206">
        <v>0.35</v>
      </c>
      <c r="S26" s="206">
        <v>0.43</v>
      </c>
      <c r="T26" s="206">
        <v>1.47</v>
      </c>
      <c r="U26" s="206">
        <v>1.94</v>
      </c>
      <c r="V26" s="206">
        <v>0.3</v>
      </c>
      <c r="W26" s="206">
        <v>0.76</v>
      </c>
      <c r="X26" s="206">
        <v>2.42</v>
      </c>
      <c r="Y26" s="206">
        <v>0</v>
      </c>
      <c r="Z26" s="206">
        <v>4.57</v>
      </c>
      <c r="AA26" s="206">
        <v>1.48</v>
      </c>
      <c r="AB26" s="206">
        <v>0</v>
      </c>
      <c r="AC26" s="206">
        <v>20.03</v>
      </c>
      <c r="AD26" s="206">
        <v>0</v>
      </c>
      <c r="AE26" s="206">
        <v>0</v>
      </c>
      <c r="AF26" s="206">
        <v>0</v>
      </c>
      <c r="AG26" s="206">
        <v>0</v>
      </c>
      <c r="AH26" s="206">
        <v>59.41</v>
      </c>
      <c r="AI26" s="206">
        <v>0</v>
      </c>
      <c r="AJ26" s="206">
        <v>0</v>
      </c>
      <c r="AK26" s="206">
        <v>16.14</v>
      </c>
      <c r="AL26" s="206">
        <v>0</v>
      </c>
      <c r="AM26" s="206">
        <v>0</v>
      </c>
      <c r="AN26" s="206">
        <v>0</v>
      </c>
      <c r="AO26" s="206">
        <v>199.23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3.23</v>
      </c>
      <c r="E27" s="206">
        <v>0</v>
      </c>
      <c r="F27" s="206">
        <v>0</v>
      </c>
      <c r="G27" s="206">
        <v>15.17</v>
      </c>
      <c r="H27" s="206">
        <v>0</v>
      </c>
      <c r="I27" s="206">
        <v>33.69</v>
      </c>
      <c r="J27" s="206">
        <v>0.72</v>
      </c>
      <c r="K27" s="206">
        <v>9.58</v>
      </c>
      <c r="L27" s="206">
        <v>6.28</v>
      </c>
      <c r="M27" s="206">
        <v>1.2</v>
      </c>
      <c r="N27" s="206">
        <v>1.94</v>
      </c>
      <c r="O27" s="206">
        <v>2.75</v>
      </c>
      <c r="P27" s="206">
        <v>0.93</v>
      </c>
      <c r="Q27" s="206">
        <v>10.029999999999999</v>
      </c>
      <c r="R27" s="206">
        <v>0.35</v>
      </c>
      <c r="S27" s="206">
        <v>0.43</v>
      </c>
      <c r="T27" s="206">
        <v>1.47</v>
      </c>
      <c r="U27" s="206">
        <v>1.94</v>
      </c>
      <c r="V27" s="206">
        <v>2.58</v>
      </c>
      <c r="W27" s="206">
        <v>0.76</v>
      </c>
      <c r="X27" s="206">
        <v>2.42</v>
      </c>
      <c r="Y27" s="206">
        <v>0</v>
      </c>
      <c r="Z27" s="206">
        <v>4.57</v>
      </c>
      <c r="AA27" s="206">
        <v>1.48</v>
      </c>
      <c r="AB27" s="206">
        <v>0</v>
      </c>
      <c r="AC27" s="206">
        <v>20.03</v>
      </c>
      <c r="AD27" s="206">
        <v>0</v>
      </c>
      <c r="AE27" s="206">
        <v>0</v>
      </c>
      <c r="AF27" s="206">
        <v>0</v>
      </c>
      <c r="AG27" s="206">
        <v>0</v>
      </c>
      <c r="AH27" s="206">
        <v>59.41</v>
      </c>
      <c r="AI27" s="206">
        <v>0</v>
      </c>
      <c r="AJ27" s="206">
        <v>0</v>
      </c>
      <c r="AK27" s="206">
        <v>22.15</v>
      </c>
      <c r="AL27" s="206">
        <v>0</v>
      </c>
      <c r="AM27" s="206">
        <v>0</v>
      </c>
      <c r="AN27" s="206">
        <v>0</v>
      </c>
      <c r="AO27" s="206">
        <v>199.23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3.23</v>
      </c>
      <c r="E28" s="206">
        <v>0</v>
      </c>
      <c r="F28" s="206">
        <v>0</v>
      </c>
      <c r="G28" s="206">
        <v>15.17</v>
      </c>
      <c r="H28" s="206">
        <v>0</v>
      </c>
      <c r="I28" s="206">
        <v>33.69</v>
      </c>
      <c r="J28" s="206">
        <v>0.72</v>
      </c>
      <c r="K28" s="206">
        <v>9.58</v>
      </c>
      <c r="L28" s="206">
        <v>6.28</v>
      </c>
      <c r="M28" s="206">
        <v>1.2</v>
      </c>
      <c r="N28" s="206">
        <v>1.94</v>
      </c>
      <c r="O28" s="206">
        <v>2.75</v>
      </c>
      <c r="P28" s="206">
        <v>0.93</v>
      </c>
      <c r="Q28" s="206">
        <v>10.029999999999999</v>
      </c>
      <c r="R28" s="206">
        <v>0.35</v>
      </c>
      <c r="S28" s="206">
        <v>0.43</v>
      </c>
      <c r="T28" s="206">
        <v>1.47</v>
      </c>
      <c r="U28" s="206">
        <v>1.94</v>
      </c>
      <c r="V28" s="206">
        <v>2.58</v>
      </c>
      <c r="W28" s="206">
        <v>0.76</v>
      </c>
      <c r="X28" s="206">
        <v>2.42</v>
      </c>
      <c r="Y28" s="206">
        <v>0</v>
      </c>
      <c r="Z28" s="206">
        <v>4.57</v>
      </c>
      <c r="AA28" s="206">
        <v>1.48</v>
      </c>
      <c r="AB28" s="206">
        <v>0</v>
      </c>
      <c r="AC28" s="206">
        <v>20.03</v>
      </c>
      <c r="AD28" s="206">
        <v>0</v>
      </c>
      <c r="AE28" s="206">
        <v>0</v>
      </c>
      <c r="AF28" s="206">
        <v>0</v>
      </c>
      <c r="AG28" s="206">
        <v>0</v>
      </c>
      <c r="AH28" s="206">
        <v>59.41</v>
      </c>
      <c r="AI28" s="206">
        <v>0</v>
      </c>
      <c r="AJ28" s="206">
        <v>0</v>
      </c>
      <c r="AK28" s="206">
        <v>22.15</v>
      </c>
      <c r="AL28" s="206">
        <v>0</v>
      </c>
      <c r="AM28" s="206">
        <v>0</v>
      </c>
      <c r="AN28" s="206">
        <v>0</v>
      </c>
      <c r="AO28" s="206">
        <v>199.23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3.23</v>
      </c>
      <c r="E29" s="206">
        <v>0</v>
      </c>
      <c r="F29" s="206">
        <v>0</v>
      </c>
      <c r="G29" s="206">
        <v>15.17</v>
      </c>
      <c r="H29" s="206">
        <v>0</v>
      </c>
      <c r="I29" s="206">
        <v>33.69</v>
      </c>
      <c r="J29" s="206">
        <v>0.72</v>
      </c>
      <c r="K29" s="206">
        <v>9.58</v>
      </c>
      <c r="L29" s="206">
        <v>6.28</v>
      </c>
      <c r="M29" s="206">
        <v>1.2</v>
      </c>
      <c r="N29" s="206">
        <v>1.94</v>
      </c>
      <c r="O29" s="206">
        <v>2.75</v>
      </c>
      <c r="P29" s="206">
        <v>0.93</v>
      </c>
      <c r="Q29" s="206">
        <v>10.029999999999999</v>
      </c>
      <c r="R29" s="206">
        <v>0.35</v>
      </c>
      <c r="S29" s="206">
        <v>0.43</v>
      </c>
      <c r="T29" s="206">
        <v>1.47</v>
      </c>
      <c r="U29" s="206">
        <v>1.94</v>
      </c>
      <c r="V29" s="206">
        <v>1.76</v>
      </c>
      <c r="W29" s="206">
        <v>0.76</v>
      </c>
      <c r="X29" s="206">
        <v>2.42</v>
      </c>
      <c r="Y29" s="206">
        <v>0</v>
      </c>
      <c r="Z29" s="206">
        <v>4.57</v>
      </c>
      <c r="AA29" s="206">
        <v>1.48</v>
      </c>
      <c r="AB29" s="206">
        <v>0</v>
      </c>
      <c r="AC29" s="206">
        <v>20.03</v>
      </c>
      <c r="AD29" s="206">
        <v>0</v>
      </c>
      <c r="AE29" s="206">
        <v>0</v>
      </c>
      <c r="AF29" s="206">
        <v>0</v>
      </c>
      <c r="AG29" s="206">
        <v>0</v>
      </c>
      <c r="AH29" s="206">
        <v>59.41</v>
      </c>
      <c r="AI29" s="206">
        <v>0</v>
      </c>
      <c r="AJ29" s="206">
        <v>0</v>
      </c>
      <c r="AK29" s="206">
        <v>24.62</v>
      </c>
      <c r="AL29" s="206">
        <v>0</v>
      </c>
      <c r="AM29" s="206">
        <v>0</v>
      </c>
      <c r="AN29" s="206">
        <v>0</v>
      </c>
      <c r="AO29" s="206">
        <v>199.23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3.23</v>
      </c>
      <c r="E30" s="206">
        <v>0</v>
      </c>
      <c r="F30" s="206">
        <v>0</v>
      </c>
      <c r="G30" s="206">
        <v>15.17</v>
      </c>
      <c r="H30" s="206">
        <v>0</v>
      </c>
      <c r="I30" s="206">
        <v>33.69</v>
      </c>
      <c r="J30" s="206">
        <v>0.72</v>
      </c>
      <c r="K30" s="206">
        <v>9.58</v>
      </c>
      <c r="L30" s="206">
        <v>6.28</v>
      </c>
      <c r="M30" s="206">
        <v>1.2</v>
      </c>
      <c r="N30" s="206">
        <v>1.94</v>
      </c>
      <c r="O30" s="206">
        <v>2.75</v>
      </c>
      <c r="P30" s="206">
        <v>0.93</v>
      </c>
      <c r="Q30" s="206">
        <v>10.029999999999999</v>
      </c>
      <c r="R30" s="206">
        <v>0.35</v>
      </c>
      <c r="S30" s="206">
        <v>0.43</v>
      </c>
      <c r="T30" s="206">
        <v>1.47</v>
      </c>
      <c r="U30" s="206">
        <v>1.94</v>
      </c>
      <c r="V30" s="206">
        <v>1.76</v>
      </c>
      <c r="W30" s="206">
        <v>0.76</v>
      </c>
      <c r="X30" s="206">
        <v>2.42</v>
      </c>
      <c r="Y30" s="206">
        <v>0</v>
      </c>
      <c r="Z30" s="206">
        <v>4.57</v>
      </c>
      <c r="AA30" s="206">
        <v>1.48</v>
      </c>
      <c r="AB30" s="206">
        <v>0</v>
      </c>
      <c r="AC30" s="206">
        <v>20.03</v>
      </c>
      <c r="AD30" s="206">
        <v>0</v>
      </c>
      <c r="AE30" s="206">
        <v>0</v>
      </c>
      <c r="AF30" s="206">
        <v>0</v>
      </c>
      <c r="AG30" s="206">
        <v>0</v>
      </c>
      <c r="AH30" s="206">
        <v>59.41</v>
      </c>
      <c r="AI30" s="206">
        <v>0</v>
      </c>
      <c r="AJ30" s="206">
        <v>0</v>
      </c>
      <c r="AK30" s="206">
        <v>24.62</v>
      </c>
      <c r="AL30" s="206">
        <v>0</v>
      </c>
      <c r="AM30" s="206">
        <v>0</v>
      </c>
      <c r="AN30" s="206">
        <v>0</v>
      </c>
      <c r="AO30" s="206">
        <v>199.23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3.23</v>
      </c>
      <c r="E31" s="206">
        <v>0</v>
      </c>
      <c r="F31" s="206">
        <v>0</v>
      </c>
      <c r="G31" s="206">
        <v>15.17</v>
      </c>
      <c r="H31" s="206">
        <v>0</v>
      </c>
      <c r="I31" s="206">
        <v>33.69</v>
      </c>
      <c r="J31" s="206">
        <v>0.72</v>
      </c>
      <c r="K31" s="206">
        <v>9.58</v>
      </c>
      <c r="L31" s="206">
        <v>6.28</v>
      </c>
      <c r="M31" s="206">
        <v>1.2</v>
      </c>
      <c r="N31" s="206">
        <v>1.94</v>
      </c>
      <c r="O31" s="206">
        <v>2.75</v>
      </c>
      <c r="P31" s="206">
        <v>0.93</v>
      </c>
      <c r="Q31" s="206">
        <v>10.029999999999999</v>
      </c>
      <c r="R31" s="206">
        <v>0.35</v>
      </c>
      <c r="S31" s="206">
        <v>0.43</v>
      </c>
      <c r="T31" s="206">
        <v>1.47</v>
      </c>
      <c r="U31" s="206">
        <v>1.94</v>
      </c>
      <c r="V31" s="206">
        <v>2.72</v>
      </c>
      <c r="W31" s="206">
        <v>0.76</v>
      </c>
      <c r="X31" s="206">
        <v>2.42</v>
      </c>
      <c r="Y31" s="206">
        <v>0</v>
      </c>
      <c r="Z31" s="206">
        <v>4.57</v>
      </c>
      <c r="AA31" s="206">
        <v>1.48</v>
      </c>
      <c r="AB31" s="206">
        <v>0</v>
      </c>
      <c r="AC31" s="206">
        <v>20.03</v>
      </c>
      <c r="AD31" s="206">
        <v>0</v>
      </c>
      <c r="AE31" s="206">
        <v>0</v>
      </c>
      <c r="AF31" s="206">
        <v>0</v>
      </c>
      <c r="AG31" s="206">
        <v>0</v>
      </c>
      <c r="AH31" s="206">
        <v>59.41</v>
      </c>
      <c r="AI31" s="206">
        <v>0</v>
      </c>
      <c r="AJ31" s="206">
        <v>0</v>
      </c>
      <c r="AK31" s="206">
        <v>24.62</v>
      </c>
      <c r="AL31" s="206">
        <v>0</v>
      </c>
      <c r="AM31" s="206">
        <v>0</v>
      </c>
      <c r="AN31" s="206">
        <v>0</v>
      </c>
      <c r="AO31" s="206">
        <v>199.23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3.23</v>
      </c>
      <c r="E32" s="206">
        <v>0</v>
      </c>
      <c r="F32" s="206">
        <v>0</v>
      </c>
      <c r="G32" s="206">
        <v>15.17</v>
      </c>
      <c r="H32" s="206">
        <v>0</v>
      </c>
      <c r="I32" s="206">
        <v>33.69</v>
      </c>
      <c r="J32" s="206">
        <v>0.72</v>
      </c>
      <c r="K32" s="206">
        <v>9.58</v>
      </c>
      <c r="L32" s="206">
        <v>6.28</v>
      </c>
      <c r="M32" s="206">
        <v>1.2</v>
      </c>
      <c r="N32" s="206">
        <v>1.94</v>
      </c>
      <c r="O32" s="206">
        <v>2.75</v>
      </c>
      <c r="P32" s="206">
        <v>0.93</v>
      </c>
      <c r="Q32" s="206">
        <v>10.029999999999999</v>
      </c>
      <c r="R32" s="206">
        <v>0.35</v>
      </c>
      <c r="S32" s="206">
        <v>0.43</v>
      </c>
      <c r="T32" s="206">
        <v>1.47</v>
      </c>
      <c r="U32" s="206">
        <v>1.94</v>
      </c>
      <c r="V32" s="206">
        <v>2.72</v>
      </c>
      <c r="W32" s="206">
        <v>0.76</v>
      </c>
      <c r="X32" s="206">
        <v>2.42</v>
      </c>
      <c r="Y32" s="206">
        <v>0</v>
      </c>
      <c r="Z32" s="206">
        <v>4.57</v>
      </c>
      <c r="AA32" s="206">
        <v>1.48</v>
      </c>
      <c r="AB32" s="206">
        <v>0</v>
      </c>
      <c r="AC32" s="206">
        <v>20.03</v>
      </c>
      <c r="AD32" s="206">
        <v>0</v>
      </c>
      <c r="AE32" s="206">
        <v>0</v>
      </c>
      <c r="AF32" s="206">
        <v>0</v>
      </c>
      <c r="AG32" s="206">
        <v>0</v>
      </c>
      <c r="AH32" s="206">
        <v>59.41</v>
      </c>
      <c r="AI32" s="206">
        <v>0</v>
      </c>
      <c r="AJ32" s="206">
        <v>0</v>
      </c>
      <c r="AK32" s="206">
        <v>24.62</v>
      </c>
      <c r="AL32" s="206">
        <v>0</v>
      </c>
      <c r="AM32" s="206">
        <v>0</v>
      </c>
      <c r="AN32" s="206">
        <v>0</v>
      </c>
      <c r="AO32" s="206">
        <v>199.23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3.23</v>
      </c>
      <c r="E33" s="206">
        <v>0</v>
      </c>
      <c r="F33" s="206">
        <v>0</v>
      </c>
      <c r="G33" s="206">
        <v>15.17</v>
      </c>
      <c r="H33" s="206">
        <v>0</v>
      </c>
      <c r="I33" s="206">
        <v>33.69</v>
      </c>
      <c r="J33" s="206">
        <v>0.72</v>
      </c>
      <c r="K33" s="206">
        <v>9.58</v>
      </c>
      <c r="L33" s="206">
        <v>6.28</v>
      </c>
      <c r="M33" s="206">
        <v>1.2</v>
      </c>
      <c r="N33" s="206">
        <v>1.94</v>
      </c>
      <c r="O33" s="206">
        <v>2.75</v>
      </c>
      <c r="P33" s="206">
        <v>0.9</v>
      </c>
      <c r="Q33" s="206">
        <v>10.029999999999999</v>
      </c>
      <c r="R33" s="206">
        <v>0.35</v>
      </c>
      <c r="S33" s="206">
        <v>0.43</v>
      </c>
      <c r="T33" s="206">
        <v>1.47</v>
      </c>
      <c r="U33" s="206">
        <v>1.94</v>
      </c>
      <c r="V33" s="206">
        <v>2.72</v>
      </c>
      <c r="W33" s="206">
        <v>0.76</v>
      </c>
      <c r="X33" s="206">
        <v>2.42</v>
      </c>
      <c r="Y33" s="206">
        <v>0</v>
      </c>
      <c r="Z33" s="206">
        <v>4.57</v>
      </c>
      <c r="AA33" s="206">
        <v>1.48</v>
      </c>
      <c r="AB33" s="206">
        <v>0</v>
      </c>
      <c r="AC33" s="206">
        <v>20.03</v>
      </c>
      <c r="AD33" s="206">
        <v>0</v>
      </c>
      <c r="AE33" s="206">
        <v>0</v>
      </c>
      <c r="AF33" s="206">
        <v>0</v>
      </c>
      <c r="AG33" s="206">
        <v>0</v>
      </c>
      <c r="AH33" s="206">
        <v>59.41</v>
      </c>
      <c r="AI33" s="206">
        <v>0</v>
      </c>
      <c r="AJ33" s="206">
        <v>0</v>
      </c>
      <c r="AK33" s="206">
        <v>0</v>
      </c>
      <c r="AL33" s="206">
        <v>0</v>
      </c>
      <c r="AM33" s="206">
        <v>0</v>
      </c>
      <c r="AN33" s="206">
        <v>0</v>
      </c>
      <c r="AO33" s="206">
        <v>199.23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3.23</v>
      </c>
      <c r="E34" s="206">
        <v>0</v>
      </c>
      <c r="F34" s="206">
        <v>0</v>
      </c>
      <c r="G34" s="206">
        <v>15.17</v>
      </c>
      <c r="H34" s="206">
        <v>0</v>
      </c>
      <c r="I34" s="206">
        <v>33.69</v>
      </c>
      <c r="J34" s="206">
        <v>0.72</v>
      </c>
      <c r="K34" s="206">
        <v>9.58</v>
      </c>
      <c r="L34" s="206">
        <v>6.28</v>
      </c>
      <c r="M34" s="206">
        <v>1.2</v>
      </c>
      <c r="N34" s="206">
        <v>1.94</v>
      </c>
      <c r="O34" s="206">
        <v>2.75</v>
      </c>
      <c r="P34" s="206">
        <v>0.9</v>
      </c>
      <c r="Q34" s="206">
        <v>10.029999999999999</v>
      </c>
      <c r="R34" s="206">
        <v>0.35</v>
      </c>
      <c r="S34" s="206">
        <v>0.43</v>
      </c>
      <c r="T34" s="206">
        <v>1.47</v>
      </c>
      <c r="U34" s="206">
        <v>1.94</v>
      </c>
      <c r="V34" s="206">
        <v>2.72</v>
      </c>
      <c r="W34" s="206">
        <v>0.76</v>
      </c>
      <c r="X34" s="206">
        <v>2.42</v>
      </c>
      <c r="Y34" s="206">
        <v>0</v>
      </c>
      <c r="Z34" s="206">
        <v>4.57</v>
      </c>
      <c r="AA34" s="206">
        <v>1.48</v>
      </c>
      <c r="AB34" s="206">
        <v>0</v>
      </c>
      <c r="AC34" s="206">
        <v>20.03</v>
      </c>
      <c r="AD34" s="206">
        <v>0</v>
      </c>
      <c r="AE34" s="206">
        <v>0</v>
      </c>
      <c r="AF34" s="206">
        <v>0</v>
      </c>
      <c r="AG34" s="206">
        <v>0</v>
      </c>
      <c r="AH34" s="206">
        <v>59.41</v>
      </c>
      <c r="AI34" s="206">
        <v>0</v>
      </c>
      <c r="AJ34" s="206">
        <v>0</v>
      </c>
      <c r="AK34" s="206">
        <v>0</v>
      </c>
      <c r="AL34" s="206">
        <v>0</v>
      </c>
      <c r="AM34" s="206">
        <v>0</v>
      </c>
      <c r="AN34" s="206">
        <v>0</v>
      </c>
      <c r="AO34" s="206">
        <v>199.23</v>
      </c>
      <c r="AP34" s="206">
        <v>0</v>
      </c>
    </row>
    <row r="35" spans="1:42">
      <c r="A35" t="s">
        <v>77</v>
      </c>
      <c r="B35" s="206">
        <v>0</v>
      </c>
      <c r="C35" s="206">
        <v>0</v>
      </c>
      <c r="D35" s="206">
        <v>3.23</v>
      </c>
      <c r="E35" s="206">
        <v>0</v>
      </c>
      <c r="F35" s="206">
        <v>0</v>
      </c>
      <c r="G35" s="206">
        <v>15.17</v>
      </c>
      <c r="H35" s="206">
        <v>0</v>
      </c>
      <c r="I35" s="206">
        <v>33.69</v>
      </c>
      <c r="J35" s="206">
        <v>0.72</v>
      </c>
      <c r="K35" s="206">
        <v>9.58</v>
      </c>
      <c r="L35" s="206">
        <v>6.28</v>
      </c>
      <c r="M35" s="206">
        <v>1.2</v>
      </c>
      <c r="N35" s="206">
        <v>1.94</v>
      </c>
      <c r="O35" s="206">
        <v>2.75</v>
      </c>
      <c r="P35" s="206">
        <v>0.9</v>
      </c>
      <c r="Q35" s="206">
        <v>10.029999999999999</v>
      </c>
      <c r="R35" s="206">
        <v>0.35</v>
      </c>
      <c r="S35" s="206">
        <v>0.43</v>
      </c>
      <c r="T35" s="206">
        <v>1.47</v>
      </c>
      <c r="U35" s="206">
        <v>1.94</v>
      </c>
      <c r="V35" s="206">
        <v>2.58</v>
      </c>
      <c r="W35" s="206">
        <v>0.76</v>
      </c>
      <c r="X35" s="206">
        <v>2.42</v>
      </c>
      <c r="Y35" s="206">
        <v>0</v>
      </c>
      <c r="Z35" s="206">
        <v>4.57</v>
      </c>
      <c r="AA35" s="206">
        <v>1.48</v>
      </c>
      <c r="AB35" s="206">
        <v>0</v>
      </c>
      <c r="AC35" s="206">
        <v>20.03</v>
      </c>
      <c r="AD35" s="206">
        <v>0</v>
      </c>
      <c r="AE35" s="206">
        <v>0</v>
      </c>
      <c r="AF35" s="206">
        <v>0</v>
      </c>
      <c r="AG35" s="206">
        <v>0</v>
      </c>
      <c r="AH35" s="206">
        <v>59.41</v>
      </c>
      <c r="AI35" s="206">
        <v>0</v>
      </c>
      <c r="AJ35" s="206">
        <v>0</v>
      </c>
      <c r="AK35" s="206">
        <v>0</v>
      </c>
      <c r="AL35" s="206">
        <v>0</v>
      </c>
      <c r="AM35" s="206">
        <v>0</v>
      </c>
      <c r="AN35" s="206">
        <v>0</v>
      </c>
      <c r="AO35" s="206">
        <v>199.23</v>
      </c>
      <c r="AP35" s="206">
        <v>0</v>
      </c>
    </row>
    <row r="36" spans="1:42">
      <c r="A36" t="s">
        <v>78</v>
      </c>
      <c r="B36" s="206">
        <v>0</v>
      </c>
      <c r="C36" s="206">
        <v>0</v>
      </c>
      <c r="D36" s="206">
        <v>3.23</v>
      </c>
      <c r="E36" s="206">
        <v>0</v>
      </c>
      <c r="F36" s="206">
        <v>0</v>
      </c>
      <c r="G36" s="206">
        <v>15.17</v>
      </c>
      <c r="H36" s="206">
        <v>0</v>
      </c>
      <c r="I36" s="206">
        <v>33.69</v>
      </c>
      <c r="J36" s="206">
        <v>0.72</v>
      </c>
      <c r="K36" s="206">
        <v>9.58</v>
      </c>
      <c r="L36" s="206">
        <v>6.28</v>
      </c>
      <c r="M36" s="206">
        <v>1.2</v>
      </c>
      <c r="N36" s="206">
        <v>1.94</v>
      </c>
      <c r="O36" s="206">
        <v>2.75</v>
      </c>
      <c r="P36" s="206">
        <v>0.9</v>
      </c>
      <c r="Q36" s="206">
        <v>10.029999999999999</v>
      </c>
      <c r="R36" s="206">
        <v>0.35</v>
      </c>
      <c r="S36" s="206">
        <v>0.43</v>
      </c>
      <c r="T36" s="206">
        <v>1.47</v>
      </c>
      <c r="U36" s="206">
        <v>1.94</v>
      </c>
      <c r="V36" s="206">
        <v>2.58</v>
      </c>
      <c r="W36" s="206">
        <v>0.76</v>
      </c>
      <c r="X36" s="206">
        <v>2.42</v>
      </c>
      <c r="Y36" s="206">
        <v>0</v>
      </c>
      <c r="Z36" s="206">
        <v>4.57</v>
      </c>
      <c r="AA36" s="206">
        <v>1.48</v>
      </c>
      <c r="AB36" s="206">
        <v>0</v>
      </c>
      <c r="AC36" s="206">
        <v>20.03</v>
      </c>
      <c r="AD36" s="206">
        <v>0</v>
      </c>
      <c r="AE36" s="206">
        <v>0</v>
      </c>
      <c r="AF36" s="206">
        <v>0</v>
      </c>
      <c r="AG36" s="206">
        <v>0</v>
      </c>
      <c r="AH36" s="206">
        <v>59.41</v>
      </c>
      <c r="AI36" s="206">
        <v>0</v>
      </c>
      <c r="AJ36" s="206">
        <v>0</v>
      </c>
      <c r="AK36" s="206">
        <v>19.62</v>
      </c>
      <c r="AL36" s="206">
        <v>0</v>
      </c>
      <c r="AM36" s="206">
        <v>0</v>
      </c>
      <c r="AN36" s="206">
        <v>0</v>
      </c>
      <c r="AO36" s="206">
        <v>199.23</v>
      </c>
      <c r="AP36" s="206">
        <v>0</v>
      </c>
    </row>
    <row r="37" spans="1:42">
      <c r="A37" t="s">
        <v>79</v>
      </c>
      <c r="B37" s="206">
        <v>0</v>
      </c>
      <c r="C37" s="206">
        <v>0</v>
      </c>
      <c r="D37" s="206">
        <v>3.23</v>
      </c>
      <c r="E37" s="206">
        <v>0</v>
      </c>
      <c r="F37" s="206">
        <v>0</v>
      </c>
      <c r="G37" s="206">
        <v>15.17</v>
      </c>
      <c r="H37" s="206">
        <v>0</v>
      </c>
      <c r="I37" s="206">
        <v>33.69</v>
      </c>
      <c r="J37" s="206">
        <v>0.72</v>
      </c>
      <c r="K37" s="206">
        <v>9.58</v>
      </c>
      <c r="L37" s="206">
        <v>6.28</v>
      </c>
      <c r="M37" s="206">
        <v>1.2</v>
      </c>
      <c r="N37" s="206">
        <v>1.94</v>
      </c>
      <c r="O37" s="206">
        <v>2.75</v>
      </c>
      <c r="P37" s="206">
        <v>0.9</v>
      </c>
      <c r="Q37" s="206">
        <v>10.029999999999999</v>
      </c>
      <c r="R37" s="206">
        <v>0.35</v>
      </c>
      <c r="S37" s="206">
        <v>0.43</v>
      </c>
      <c r="T37" s="206">
        <v>1.47</v>
      </c>
      <c r="U37" s="206">
        <v>1.94</v>
      </c>
      <c r="V37" s="206">
        <v>2.58</v>
      </c>
      <c r="W37" s="206">
        <v>0.76</v>
      </c>
      <c r="X37" s="206">
        <v>2.42</v>
      </c>
      <c r="Y37" s="206">
        <v>0</v>
      </c>
      <c r="Z37" s="206">
        <v>4.57</v>
      </c>
      <c r="AA37" s="206">
        <v>1.48</v>
      </c>
      <c r="AB37" s="206">
        <v>0</v>
      </c>
      <c r="AC37" s="206">
        <v>20.03</v>
      </c>
      <c r="AD37" s="206">
        <v>0</v>
      </c>
      <c r="AE37" s="206">
        <v>0</v>
      </c>
      <c r="AF37" s="206">
        <v>0</v>
      </c>
      <c r="AG37" s="206">
        <v>0</v>
      </c>
      <c r="AH37" s="206">
        <v>59.41</v>
      </c>
      <c r="AI37" s="206">
        <v>0</v>
      </c>
      <c r="AJ37" s="206">
        <v>0</v>
      </c>
      <c r="AK37" s="206">
        <v>22.15</v>
      </c>
      <c r="AL37" s="206">
        <v>0</v>
      </c>
      <c r="AM37" s="206">
        <v>0</v>
      </c>
      <c r="AN37" s="206">
        <v>0</v>
      </c>
      <c r="AO37" s="206">
        <v>199.23</v>
      </c>
      <c r="AP37" s="206">
        <v>0</v>
      </c>
    </row>
    <row r="38" spans="1:42">
      <c r="A38" t="s">
        <v>80</v>
      </c>
      <c r="B38" s="206">
        <v>0</v>
      </c>
      <c r="C38" s="206">
        <v>0</v>
      </c>
      <c r="D38" s="206">
        <v>3.23</v>
      </c>
      <c r="E38" s="206">
        <v>0</v>
      </c>
      <c r="F38" s="206">
        <v>0</v>
      </c>
      <c r="G38" s="206">
        <v>15.17</v>
      </c>
      <c r="H38" s="206">
        <v>0</v>
      </c>
      <c r="I38" s="206">
        <v>33.69</v>
      </c>
      <c r="J38" s="206">
        <v>0.72</v>
      </c>
      <c r="K38" s="206">
        <v>9.58</v>
      </c>
      <c r="L38" s="206">
        <v>6.28</v>
      </c>
      <c r="M38" s="206">
        <v>1.2</v>
      </c>
      <c r="N38" s="206">
        <v>1.94</v>
      </c>
      <c r="O38" s="206">
        <v>2.75</v>
      </c>
      <c r="P38" s="206">
        <v>0.9</v>
      </c>
      <c r="Q38" s="206">
        <v>10.029999999999999</v>
      </c>
      <c r="R38" s="206">
        <v>0.35</v>
      </c>
      <c r="S38" s="206">
        <v>0.43</v>
      </c>
      <c r="T38" s="206">
        <v>1.47</v>
      </c>
      <c r="U38" s="206">
        <v>1.94</v>
      </c>
      <c r="V38" s="206">
        <v>2.58</v>
      </c>
      <c r="W38" s="206">
        <v>0.76</v>
      </c>
      <c r="X38" s="206">
        <v>2.42</v>
      </c>
      <c r="Y38" s="206">
        <v>0</v>
      </c>
      <c r="Z38" s="206">
        <v>4.57</v>
      </c>
      <c r="AA38" s="206">
        <v>1.48</v>
      </c>
      <c r="AB38" s="206">
        <v>0</v>
      </c>
      <c r="AC38" s="206">
        <v>20.03</v>
      </c>
      <c r="AD38" s="206">
        <v>0</v>
      </c>
      <c r="AE38" s="206">
        <v>0</v>
      </c>
      <c r="AF38" s="206">
        <v>0</v>
      </c>
      <c r="AG38" s="206">
        <v>0</v>
      </c>
      <c r="AH38" s="206">
        <v>59.41</v>
      </c>
      <c r="AI38" s="206">
        <v>0</v>
      </c>
      <c r="AJ38" s="206">
        <v>0</v>
      </c>
      <c r="AK38" s="206">
        <v>22.15</v>
      </c>
      <c r="AL38" s="206">
        <v>0</v>
      </c>
      <c r="AM38" s="206">
        <v>0</v>
      </c>
      <c r="AN38" s="206">
        <v>0</v>
      </c>
      <c r="AO38" s="206">
        <v>199.23</v>
      </c>
      <c r="AP38" s="206">
        <v>0</v>
      </c>
    </row>
    <row r="39" spans="1:42">
      <c r="A39" t="s">
        <v>81</v>
      </c>
      <c r="B39" s="206">
        <v>0</v>
      </c>
      <c r="C39" s="206">
        <v>0</v>
      </c>
      <c r="D39" s="206">
        <v>3.23</v>
      </c>
      <c r="E39" s="206">
        <v>0</v>
      </c>
      <c r="F39" s="206">
        <v>0</v>
      </c>
      <c r="G39" s="206">
        <v>15.17</v>
      </c>
      <c r="H39" s="206">
        <v>0</v>
      </c>
      <c r="I39" s="206">
        <v>33.69</v>
      </c>
      <c r="J39" s="206">
        <v>0.72</v>
      </c>
      <c r="K39" s="206">
        <v>9.58</v>
      </c>
      <c r="L39" s="206">
        <v>6.28</v>
      </c>
      <c r="M39" s="206">
        <v>1.2</v>
      </c>
      <c r="N39" s="206">
        <v>1.94</v>
      </c>
      <c r="O39" s="206">
        <v>2.75</v>
      </c>
      <c r="P39" s="206">
        <v>0.9</v>
      </c>
      <c r="Q39" s="206">
        <v>10.029999999999999</v>
      </c>
      <c r="R39" s="206">
        <v>0.35</v>
      </c>
      <c r="S39" s="206">
        <v>0.43</v>
      </c>
      <c r="T39" s="206">
        <v>1.47</v>
      </c>
      <c r="U39" s="206">
        <v>1.94</v>
      </c>
      <c r="V39" s="206">
        <v>2.66</v>
      </c>
      <c r="W39" s="206">
        <v>0.76</v>
      </c>
      <c r="X39" s="206">
        <v>2.42</v>
      </c>
      <c r="Y39" s="206">
        <v>0</v>
      </c>
      <c r="Z39" s="206">
        <v>4.57</v>
      </c>
      <c r="AA39" s="206">
        <v>1.48</v>
      </c>
      <c r="AB39" s="206">
        <v>0</v>
      </c>
      <c r="AC39" s="206">
        <v>20.03</v>
      </c>
      <c r="AD39" s="206">
        <v>0</v>
      </c>
      <c r="AE39" s="206">
        <v>0</v>
      </c>
      <c r="AF39" s="206">
        <v>0</v>
      </c>
      <c r="AG39" s="206">
        <v>0</v>
      </c>
      <c r="AH39" s="206">
        <v>59.41</v>
      </c>
      <c r="AI39" s="206">
        <v>0</v>
      </c>
      <c r="AJ39" s="206">
        <v>0</v>
      </c>
      <c r="AK39" s="206">
        <v>22.15</v>
      </c>
      <c r="AL39" s="206">
        <v>0</v>
      </c>
      <c r="AM39" s="206">
        <v>0</v>
      </c>
      <c r="AN39" s="206">
        <v>0</v>
      </c>
      <c r="AO39" s="206">
        <v>199.23</v>
      </c>
      <c r="AP39" s="206">
        <v>0</v>
      </c>
    </row>
    <row r="40" spans="1:42">
      <c r="A40" t="s">
        <v>82</v>
      </c>
      <c r="B40" s="206">
        <v>0</v>
      </c>
      <c r="C40" s="206">
        <v>0</v>
      </c>
      <c r="D40" s="206">
        <v>3.23</v>
      </c>
      <c r="E40" s="206">
        <v>0</v>
      </c>
      <c r="F40" s="206">
        <v>0</v>
      </c>
      <c r="G40" s="206">
        <v>15.17</v>
      </c>
      <c r="H40" s="206">
        <v>0</v>
      </c>
      <c r="I40" s="206">
        <v>33.69</v>
      </c>
      <c r="J40" s="206">
        <v>0.72</v>
      </c>
      <c r="K40" s="206">
        <v>9.58</v>
      </c>
      <c r="L40" s="206">
        <v>6.28</v>
      </c>
      <c r="M40" s="206">
        <v>1.2</v>
      </c>
      <c r="N40" s="206">
        <v>1.94</v>
      </c>
      <c r="O40" s="206">
        <v>2.75</v>
      </c>
      <c r="P40" s="206">
        <v>0.9</v>
      </c>
      <c r="Q40" s="206">
        <v>10.029999999999999</v>
      </c>
      <c r="R40" s="206">
        <v>0.35</v>
      </c>
      <c r="S40" s="206">
        <v>0.43</v>
      </c>
      <c r="T40" s="206">
        <v>1.47</v>
      </c>
      <c r="U40" s="206">
        <v>1.94</v>
      </c>
      <c r="V40" s="206">
        <v>2.66</v>
      </c>
      <c r="W40" s="206">
        <v>0.76</v>
      </c>
      <c r="X40" s="206">
        <v>2.42</v>
      </c>
      <c r="Y40" s="206">
        <v>0</v>
      </c>
      <c r="Z40" s="206">
        <v>4.57</v>
      </c>
      <c r="AA40" s="206">
        <v>1.48</v>
      </c>
      <c r="AB40" s="206">
        <v>0</v>
      </c>
      <c r="AC40" s="206">
        <v>20.03</v>
      </c>
      <c r="AD40" s="206">
        <v>0</v>
      </c>
      <c r="AE40" s="206">
        <v>0</v>
      </c>
      <c r="AF40" s="206">
        <v>0</v>
      </c>
      <c r="AG40" s="206">
        <v>0</v>
      </c>
      <c r="AH40" s="206">
        <v>59.41</v>
      </c>
      <c r="AI40" s="206">
        <v>0</v>
      </c>
      <c r="AJ40" s="206">
        <v>0</v>
      </c>
      <c r="AK40" s="206">
        <v>22.15</v>
      </c>
      <c r="AL40" s="206">
        <v>0</v>
      </c>
      <c r="AM40" s="206">
        <v>0</v>
      </c>
      <c r="AN40" s="206">
        <v>0</v>
      </c>
      <c r="AO40" s="206">
        <v>199.23</v>
      </c>
      <c r="AP40" s="206">
        <v>0</v>
      </c>
    </row>
    <row r="41" spans="1:42">
      <c r="A41" t="s">
        <v>83</v>
      </c>
      <c r="B41" s="206">
        <v>0</v>
      </c>
      <c r="C41" s="206">
        <v>0</v>
      </c>
      <c r="D41" s="206">
        <v>3.23</v>
      </c>
      <c r="E41" s="206">
        <v>0</v>
      </c>
      <c r="F41" s="206">
        <v>0</v>
      </c>
      <c r="G41" s="206">
        <v>15.17</v>
      </c>
      <c r="H41" s="206">
        <v>0</v>
      </c>
      <c r="I41" s="206">
        <v>33.69</v>
      </c>
      <c r="J41" s="206">
        <v>0.72</v>
      </c>
      <c r="K41" s="206">
        <v>9.58</v>
      </c>
      <c r="L41" s="206">
        <v>6.28</v>
      </c>
      <c r="M41" s="206">
        <v>1.2</v>
      </c>
      <c r="N41" s="206">
        <v>1.94</v>
      </c>
      <c r="O41" s="206">
        <v>2.75</v>
      </c>
      <c r="P41" s="206">
        <v>0.9</v>
      </c>
      <c r="Q41" s="206">
        <v>10.029999999999999</v>
      </c>
      <c r="R41" s="206">
        <v>0.35</v>
      </c>
      <c r="S41" s="206">
        <v>0.43</v>
      </c>
      <c r="T41" s="206">
        <v>1.47</v>
      </c>
      <c r="U41" s="206">
        <v>1.94</v>
      </c>
      <c r="V41" s="206">
        <v>2.56</v>
      </c>
      <c r="W41" s="206">
        <v>0.76</v>
      </c>
      <c r="X41" s="206">
        <v>2.42</v>
      </c>
      <c r="Y41" s="206">
        <v>0</v>
      </c>
      <c r="Z41" s="206">
        <v>4.57</v>
      </c>
      <c r="AA41" s="206">
        <v>1.48</v>
      </c>
      <c r="AB41" s="206">
        <v>0</v>
      </c>
      <c r="AC41" s="206">
        <v>20.03</v>
      </c>
      <c r="AD41" s="206">
        <v>0</v>
      </c>
      <c r="AE41" s="206">
        <v>0</v>
      </c>
      <c r="AF41" s="206">
        <v>0</v>
      </c>
      <c r="AG41" s="206">
        <v>0</v>
      </c>
      <c r="AH41" s="206">
        <v>59.41</v>
      </c>
      <c r="AI41" s="206">
        <v>0</v>
      </c>
      <c r="AJ41" s="206">
        <v>0</v>
      </c>
      <c r="AK41" s="206">
        <v>0</v>
      </c>
      <c r="AL41" s="206">
        <v>0</v>
      </c>
      <c r="AM41" s="206">
        <v>0</v>
      </c>
      <c r="AN41" s="206">
        <v>0</v>
      </c>
      <c r="AO41" s="206">
        <v>199.23</v>
      </c>
      <c r="AP41" s="206">
        <v>0</v>
      </c>
    </row>
    <row r="42" spans="1:42">
      <c r="A42" t="s">
        <v>84</v>
      </c>
      <c r="B42" s="206">
        <v>0</v>
      </c>
      <c r="C42" s="206">
        <v>0</v>
      </c>
      <c r="D42" s="206">
        <v>3.23</v>
      </c>
      <c r="E42" s="206">
        <v>0</v>
      </c>
      <c r="F42" s="206">
        <v>0</v>
      </c>
      <c r="G42" s="206">
        <v>15.17</v>
      </c>
      <c r="H42" s="206">
        <v>0</v>
      </c>
      <c r="I42" s="206">
        <v>33.69</v>
      </c>
      <c r="J42" s="206">
        <v>0.72</v>
      </c>
      <c r="K42" s="206">
        <v>9.58</v>
      </c>
      <c r="L42" s="206">
        <v>6.28</v>
      </c>
      <c r="M42" s="206">
        <v>1.2</v>
      </c>
      <c r="N42" s="206">
        <v>1.94</v>
      </c>
      <c r="O42" s="206">
        <v>2.75</v>
      </c>
      <c r="P42" s="206">
        <v>0.9</v>
      </c>
      <c r="Q42" s="206">
        <v>10.029999999999999</v>
      </c>
      <c r="R42" s="206">
        <v>0.35</v>
      </c>
      <c r="S42" s="206">
        <v>0.43</v>
      </c>
      <c r="T42" s="206">
        <v>1.47</v>
      </c>
      <c r="U42" s="206">
        <v>1.94</v>
      </c>
      <c r="V42" s="206">
        <v>2.56</v>
      </c>
      <c r="W42" s="206">
        <v>0.76</v>
      </c>
      <c r="X42" s="206">
        <v>2.42</v>
      </c>
      <c r="Y42" s="206">
        <v>0</v>
      </c>
      <c r="Z42" s="206">
        <v>4.57</v>
      </c>
      <c r="AA42" s="206">
        <v>1.48</v>
      </c>
      <c r="AB42" s="206">
        <v>0</v>
      </c>
      <c r="AC42" s="206">
        <v>20.03</v>
      </c>
      <c r="AD42" s="206">
        <v>0</v>
      </c>
      <c r="AE42" s="206">
        <v>0</v>
      </c>
      <c r="AF42" s="206">
        <v>0</v>
      </c>
      <c r="AG42" s="206">
        <v>0</v>
      </c>
      <c r="AH42" s="206">
        <v>59.41</v>
      </c>
      <c r="AI42" s="206">
        <v>0</v>
      </c>
      <c r="AJ42" s="206">
        <v>0</v>
      </c>
      <c r="AK42" s="206">
        <v>0</v>
      </c>
      <c r="AL42" s="206">
        <v>0</v>
      </c>
      <c r="AM42" s="206">
        <v>0</v>
      </c>
      <c r="AN42" s="206">
        <v>0</v>
      </c>
      <c r="AO42" s="206">
        <v>199.23</v>
      </c>
      <c r="AP42" s="206">
        <v>0</v>
      </c>
    </row>
    <row r="43" spans="1:42">
      <c r="A43" t="s">
        <v>85</v>
      </c>
      <c r="B43" s="206">
        <v>0</v>
      </c>
      <c r="C43" s="206">
        <v>0</v>
      </c>
      <c r="D43" s="206">
        <v>3.23</v>
      </c>
      <c r="E43" s="206">
        <v>0</v>
      </c>
      <c r="F43" s="206">
        <v>0</v>
      </c>
      <c r="G43" s="206">
        <v>15.17</v>
      </c>
      <c r="H43" s="206">
        <v>0</v>
      </c>
      <c r="I43" s="206">
        <v>33.69</v>
      </c>
      <c r="J43" s="206">
        <v>0.72</v>
      </c>
      <c r="K43" s="206">
        <v>9.58</v>
      </c>
      <c r="L43" s="206">
        <v>6.28</v>
      </c>
      <c r="M43" s="206">
        <v>1.2</v>
      </c>
      <c r="N43" s="206">
        <v>1.94</v>
      </c>
      <c r="O43" s="206">
        <v>2.75</v>
      </c>
      <c r="P43" s="206">
        <v>0.9</v>
      </c>
      <c r="Q43" s="206">
        <v>10.029999999999999</v>
      </c>
      <c r="R43" s="206">
        <v>0.35</v>
      </c>
      <c r="S43" s="206">
        <v>0.43</v>
      </c>
      <c r="T43" s="206">
        <v>1.47</v>
      </c>
      <c r="U43" s="206">
        <v>1.94</v>
      </c>
      <c r="V43" s="206">
        <v>2.3199999999999998</v>
      </c>
      <c r="W43" s="206">
        <v>0.76</v>
      </c>
      <c r="X43" s="206">
        <v>2.42</v>
      </c>
      <c r="Y43" s="206">
        <v>0</v>
      </c>
      <c r="Z43" s="206">
        <v>4.57</v>
      </c>
      <c r="AA43" s="206">
        <v>1.48</v>
      </c>
      <c r="AB43" s="206">
        <v>0</v>
      </c>
      <c r="AC43" s="206">
        <v>20.03</v>
      </c>
      <c r="AD43" s="206">
        <v>0</v>
      </c>
      <c r="AE43" s="206">
        <v>0</v>
      </c>
      <c r="AF43" s="206">
        <v>0</v>
      </c>
      <c r="AG43" s="206">
        <v>0</v>
      </c>
      <c r="AH43" s="206">
        <v>59.41</v>
      </c>
      <c r="AI43" s="206">
        <v>0</v>
      </c>
      <c r="AJ43" s="206">
        <v>0</v>
      </c>
      <c r="AK43" s="206">
        <v>22.15</v>
      </c>
      <c r="AL43" s="206">
        <v>0</v>
      </c>
      <c r="AM43" s="206">
        <v>0</v>
      </c>
      <c r="AN43" s="206">
        <v>0</v>
      </c>
      <c r="AO43" s="206">
        <v>199.23</v>
      </c>
      <c r="AP43" s="206">
        <v>0</v>
      </c>
    </row>
    <row r="44" spans="1:42">
      <c r="A44" t="s">
        <v>86</v>
      </c>
      <c r="B44" s="206">
        <v>0</v>
      </c>
      <c r="C44" s="206">
        <v>0</v>
      </c>
      <c r="D44" s="206">
        <v>3.23</v>
      </c>
      <c r="E44" s="206">
        <v>0</v>
      </c>
      <c r="F44" s="206">
        <v>0</v>
      </c>
      <c r="G44" s="206">
        <v>15.17</v>
      </c>
      <c r="H44" s="206">
        <v>0</v>
      </c>
      <c r="I44" s="206">
        <v>33.69</v>
      </c>
      <c r="J44" s="206">
        <v>0.72</v>
      </c>
      <c r="K44" s="206">
        <v>9.58</v>
      </c>
      <c r="L44" s="206">
        <v>6.28</v>
      </c>
      <c r="M44" s="206">
        <v>1.2</v>
      </c>
      <c r="N44" s="206">
        <v>1.94</v>
      </c>
      <c r="O44" s="206">
        <v>2.75</v>
      </c>
      <c r="P44" s="206">
        <v>0.9</v>
      </c>
      <c r="Q44" s="206">
        <v>10.029999999999999</v>
      </c>
      <c r="R44" s="206">
        <v>0.35</v>
      </c>
      <c r="S44" s="206">
        <v>0.43</v>
      </c>
      <c r="T44" s="206">
        <v>1.47</v>
      </c>
      <c r="U44" s="206">
        <v>1.94</v>
      </c>
      <c r="V44" s="206">
        <v>2.3199999999999998</v>
      </c>
      <c r="W44" s="206">
        <v>0.76</v>
      </c>
      <c r="X44" s="206">
        <v>2.42</v>
      </c>
      <c r="Y44" s="206">
        <v>0</v>
      </c>
      <c r="Z44" s="206">
        <v>4.57</v>
      </c>
      <c r="AA44" s="206">
        <v>1.48</v>
      </c>
      <c r="AB44" s="206">
        <v>0</v>
      </c>
      <c r="AC44" s="206">
        <v>20.03</v>
      </c>
      <c r="AD44" s="206">
        <v>0</v>
      </c>
      <c r="AE44" s="206">
        <v>0</v>
      </c>
      <c r="AF44" s="206">
        <v>0</v>
      </c>
      <c r="AG44" s="206">
        <v>0</v>
      </c>
      <c r="AH44" s="206">
        <v>59.41</v>
      </c>
      <c r="AI44" s="206">
        <v>0</v>
      </c>
      <c r="AJ44" s="206">
        <v>0</v>
      </c>
      <c r="AK44" s="206">
        <v>22.15</v>
      </c>
      <c r="AL44" s="206">
        <v>0</v>
      </c>
      <c r="AM44" s="206">
        <v>0</v>
      </c>
      <c r="AN44" s="206">
        <v>0</v>
      </c>
      <c r="AO44" s="206">
        <v>199.23</v>
      </c>
      <c r="AP44" s="206">
        <v>0</v>
      </c>
    </row>
    <row r="45" spans="1:42">
      <c r="A45" t="s">
        <v>87</v>
      </c>
      <c r="B45" s="206">
        <v>0</v>
      </c>
      <c r="C45" s="206">
        <v>0</v>
      </c>
      <c r="D45" s="206">
        <v>3.23</v>
      </c>
      <c r="E45" s="206">
        <v>0</v>
      </c>
      <c r="F45" s="206">
        <v>0</v>
      </c>
      <c r="G45" s="206">
        <v>15.17</v>
      </c>
      <c r="H45" s="206">
        <v>0</v>
      </c>
      <c r="I45" s="206">
        <v>33.69</v>
      </c>
      <c r="J45" s="206">
        <v>0.72</v>
      </c>
      <c r="K45" s="206">
        <v>51.13</v>
      </c>
      <c r="L45" s="206">
        <v>6.28</v>
      </c>
      <c r="M45" s="206">
        <v>1.2</v>
      </c>
      <c r="N45" s="206">
        <v>1.94</v>
      </c>
      <c r="O45" s="206">
        <v>2.75</v>
      </c>
      <c r="P45" s="206">
        <v>0.9</v>
      </c>
      <c r="Q45" s="206">
        <v>10.029999999999999</v>
      </c>
      <c r="R45" s="206">
        <v>0.35</v>
      </c>
      <c r="S45" s="206">
        <v>0.43</v>
      </c>
      <c r="T45" s="206">
        <v>1.47</v>
      </c>
      <c r="U45" s="206">
        <v>1.94</v>
      </c>
      <c r="V45" s="206">
        <v>2.3199999999999998</v>
      </c>
      <c r="W45" s="206">
        <v>0.76</v>
      </c>
      <c r="X45" s="206">
        <v>2.42</v>
      </c>
      <c r="Y45" s="206">
        <v>0</v>
      </c>
      <c r="Z45" s="206">
        <v>4.57</v>
      </c>
      <c r="AA45" s="206">
        <v>1.48</v>
      </c>
      <c r="AB45" s="206">
        <v>0</v>
      </c>
      <c r="AC45" s="206">
        <v>20.67</v>
      </c>
      <c r="AD45" s="206">
        <v>0</v>
      </c>
      <c r="AE45" s="206">
        <v>0</v>
      </c>
      <c r="AF45" s="206">
        <v>0</v>
      </c>
      <c r="AG45" s="206">
        <v>0</v>
      </c>
      <c r="AH45" s="206">
        <v>59.41</v>
      </c>
      <c r="AI45" s="206">
        <v>0</v>
      </c>
      <c r="AJ45" s="206">
        <v>0</v>
      </c>
      <c r="AK45" s="206">
        <v>22.15</v>
      </c>
      <c r="AL45" s="206">
        <v>0</v>
      </c>
      <c r="AM45" s="206">
        <v>0</v>
      </c>
      <c r="AN45" s="206">
        <v>0</v>
      </c>
      <c r="AO45" s="206">
        <v>199.23</v>
      </c>
      <c r="AP45" s="206">
        <v>0</v>
      </c>
    </row>
    <row r="46" spans="1:42">
      <c r="A46" t="s">
        <v>88</v>
      </c>
      <c r="B46" s="206">
        <v>0</v>
      </c>
      <c r="C46" s="206">
        <v>0</v>
      </c>
      <c r="D46" s="206">
        <v>3.23</v>
      </c>
      <c r="E46" s="206">
        <v>0</v>
      </c>
      <c r="F46" s="206">
        <v>0</v>
      </c>
      <c r="G46" s="206">
        <v>15.17</v>
      </c>
      <c r="H46" s="206">
        <v>0</v>
      </c>
      <c r="I46" s="206">
        <v>33.69</v>
      </c>
      <c r="J46" s="206">
        <v>0.72</v>
      </c>
      <c r="K46" s="206">
        <v>51.13</v>
      </c>
      <c r="L46" s="206">
        <v>6.28</v>
      </c>
      <c r="M46" s="206">
        <v>1.2</v>
      </c>
      <c r="N46" s="206">
        <v>1.94</v>
      </c>
      <c r="O46" s="206">
        <v>2.75</v>
      </c>
      <c r="P46" s="206">
        <v>0.9</v>
      </c>
      <c r="Q46" s="206">
        <v>10.029999999999999</v>
      </c>
      <c r="R46" s="206">
        <v>0.35</v>
      </c>
      <c r="S46" s="206">
        <v>0.43</v>
      </c>
      <c r="T46" s="206">
        <v>1.47</v>
      </c>
      <c r="U46" s="206">
        <v>1.94</v>
      </c>
      <c r="V46" s="206">
        <v>2.3199999999999998</v>
      </c>
      <c r="W46" s="206">
        <v>0.76</v>
      </c>
      <c r="X46" s="206">
        <v>2.42</v>
      </c>
      <c r="Y46" s="206">
        <v>0</v>
      </c>
      <c r="Z46" s="206">
        <v>4.57</v>
      </c>
      <c r="AA46" s="206">
        <v>1.48</v>
      </c>
      <c r="AB46" s="206">
        <v>0</v>
      </c>
      <c r="AC46" s="206">
        <v>20.67</v>
      </c>
      <c r="AD46" s="206">
        <v>0</v>
      </c>
      <c r="AE46" s="206">
        <v>0</v>
      </c>
      <c r="AF46" s="206">
        <v>0</v>
      </c>
      <c r="AG46" s="206">
        <v>0</v>
      </c>
      <c r="AH46" s="206">
        <v>59.41</v>
      </c>
      <c r="AI46" s="206">
        <v>0</v>
      </c>
      <c r="AJ46" s="206">
        <v>0</v>
      </c>
      <c r="AK46" s="206">
        <v>22.15</v>
      </c>
      <c r="AL46" s="206">
        <v>0</v>
      </c>
      <c r="AM46" s="206">
        <v>0</v>
      </c>
      <c r="AN46" s="206">
        <v>0</v>
      </c>
      <c r="AO46" s="206">
        <v>199.23</v>
      </c>
      <c r="AP46" s="206">
        <v>0</v>
      </c>
    </row>
    <row r="47" spans="1:42">
      <c r="A47" t="s">
        <v>89</v>
      </c>
      <c r="B47" s="206">
        <v>0</v>
      </c>
      <c r="C47" s="206">
        <v>0</v>
      </c>
      <c r="D47" s="206">
        <v>3.23</v>
      </c>
      <c r="E47" s="206">
        <v>0</v>
      </c>
      <c r="F47" s="206">
        <v>0</v>
      </c>
      <c r="G47" s="206">
        <v>15.17</v>
      </c>
      <c r="H47" s="206">
        <v>0</v>
      </c>
      <c r="I47" s="206">
        <v>33.69</v>
      </c>
      <c r="J47" s="206">
        <v>0.72</v>
      </c>
      <c r="K47" s="206">
        <v>51.13</v>
      </c>
      <c r="L47" s="206">
        <v>6.28</v>
      </c>
      <c r="M47" s="206">
        <v>1.2</v>
      </c>
      <c r="N47" s="206">
        <v>1.94</v>
      </c>
      <c r="O47" s="206">
        <v>2.75</v>
      </c>
      <c r="P47" s="206">
        <v>0.9</v>
      </c>
      <c r="Q47" s="206">
        <v>10.029999999999999</v>
      </c>
      <c r="R47" s="206">
        <v>0.35</v>
      </c>
      <c r="S47" s="206">
        <v>0.43</v>
      </c>
      <c r="T47" s="206">
        <v>1.47</v>
      </c>
      <c r="U47" s="206">
        <v>1.94</v>
      </c>
      <c r="V47" s="206">
        <v>0.3</v>
      </c>
      <c r="W47" s="206">
        <v>0.76</v>
      </c>
      <c r="X47" s="206">
        <v>2.42</v>
      </c>
      <c r="Y47" s="206">
        <v>0</v>
      </c>
      <c r="Z47" s="206">
        <v>4.57</v>
      </c>
      <c r="AA47" s="206">
        <v>1.48</v>
      </c>
      <c r="AB47" s="206">
        <v>0</v>
      </c>
      <c r="AC47" s="206">
        <v>20.67</v>
      </c>
      <c r="AD47" s="206">
        <v>0</v>
      </c>
      <c r="AE47" s="206">
        <v>0</v>
      </c>
      <c r="AF47" s="206">
        <v>0</v>
      </c>
      <c r="AG47" s="206">
        <v>0</v>
      </c>
      <c r="AH47" s="206">
        <v>59.41</v>
      </c>
      <c r="AI47" s="206">
        <v>0</v>
      </c>
      <c r="AJ47" s="206">
        <v>0</v>
      </c>
      <c r="AK47" s="206">
        <v>22.15</v>
      </c>
      <c r="AL47" s="206">
        <v>0</v>
      </c>
      <c r="AM47" s="206">
        <v>0</v>
      </c>
      <c r="AN47" s="206">
        <v>0</v>
      </c>
      <c r="AO47" s="206">
        <v>199.23</v>
      </c>
      <c r="AP47" s="206">
        <v>0</v>
      </c>
    </row>
    <row r="48" spans="1:42">
      <c r="A48" t="s">
        <v>90</v>
      </c>
      <c r="B48" s="206">
        <v>0</v>
      </c>
      <c r="C48" s="206">
        <v>0</v>
      </c>
      <c r="D48" s="206">
        <v>3.23</v>
      </c>
      <c r="E48" s="206">
        <v>0</v>
      </c>
      <c r="F48" s="206">
        <v>0</v>
      </c>
      <c r="G48" s="206">
        <v>15.17</v>
      </c>
      <c r="H48" s="206">
        <v>0</v>
      </c>
      <c r="I48" s="206">
        <v>33.69</v>
      </c>
      <c r="J48" s="206">
        <v>0.72</v>
      </c>
      <c r="K48" s="206">
        <v>51.13</v>
      </c>
      <c r="L48" s="206">
        <v>6.28</v>
      </c>
      <c r="M48" s="206">
        <v>1.2</v>
      </c>
      <c r="N48" s="206">
        <v>1.94</v>
      </c>
      <c r="O48" s="206">
        <v>2.75</v>
      </c>
      <c r="P48" s="206">
        <v>0.9</v>
      </c>
      <c r="Q48" s="206">
        <v>10.029999999999999</v>
      </c>
      <c r="R48" s="206">
        <v>0.35</v>
      </c>
      <c r="S48" s="206">
        <v>0.43</v>
      </c>
      <c r="T48" s="206">
        <v>1.47</v>
      </c>
      <c r="U48" s="206">
        <v>1.94</v>
      </c>
      <c r="V48" s="206">
        <v>0.3</v>
      </c>
      <c r="W48" s="206">
        <v>0.76</v>
      </c>
      <c r="X48" s="206">
        <v>2.42</v>
      </c>
      <c r="Y48" s="206">
        <v>0</v>
      </c>
      <c r="Z48" s="206">
        <v>4.57</v>
      </c>
      <c r="AA48" s="206">
        <v>1.48</v>
      </c>
      <c r="AB48" s="206">
        <v>0</v>
      </c>
      <c r="AC48" s="206">
        <v>20.67</v>
      </c>
      <c r="AD48" s="206">
        <v>0</v>
      </c>
      <c r="AE48" s="206">
        <v>0</v>
      </c>
      <c r="AF48" s="206">
        <v>0</v>
      </c>
      <c r="AG48" s="206">
        <v>0</v>
      </c>
      <c r="AH48" s="206">
        <v>59.41</v>
      </c>
      <c r="AI48" s="206">
        <v>0</v>
      </c>
      <c r="AJ48" s="206">
        <v>0</v>
      </c>
      <c r="AK48" s="206">
        <v>22.15</v>
      </c>
      <c r="AL48" s="206">
        <v>0</v>
      </c>
      <c r="AM48" s="206">
        <v>0</v>
      </c>
      <c r="AN48" s="206">
        <v>0</v>
      </c>
      <c r="AO48" s="206">
        <v>199.23</v>
      </c>
      <c r="AP48" s="206">
        <v>0</v>
      </c>
    </row>
    <row r="49" spans="1:42">
      <c r="A49" t="s">
        <v>91</v>
      </c>
      <c r="B49" s="206">
        <v>0</v>
      </c>
      <c r="C49" s="206">
        <v>0</v>
      </c>
      <c r="D49" s="206">
        <v>3.23</v>
      </c>
      <c r="E49" s="206">
        <v>0</v>
      </c>
      <c r="F49" s="206">
        <v>0</v>
      </c>
      <c r="G49" s="206">
        <v>15.17</v>
      </c>
      <c r="H49" s="206">
        <v>0</v>
      </c>
      <c r="I49" s="206">
        <v>33.69</v>
      </c>
      <c r="J49" s="206">
        <v>0.72</v>
      </c>
      <c r="K49" s="206">
        <v>19.37</v>
      </c>
      <c r="L49" s="206">
        <v>6.28</v>
      </c>
      <c r="M49" s="206">
        <v>1.2</v>
      </c>
      <c r="N49" s="206">
        <v>1.94</v>
      </c>
      <c r="O49" s="206">
        <v>2.75</v>
      </c>
      <c r="P49" s="206">
        <v>0.9</v>
      </c>
      <c r="Q49" s="206">
        <v>10.029999999999999</v>
      </c>
      <c r="R49" s="206">
        <v>0.35</v>
      </c>
      <c r="S49" s="206">
        <v>0.44</v>
      </c>
      <c r="T49" s="206">
        <v>1.47</v>
      </c>
      <c r="U49" s="206">
        <v>1.94</v>
      </c>
      <c r="V49" s="206">
        <v>7.0000000000000007E-2</v>
      </c>
      <c r="W49" s="206">
        <v>0.76</v>
      </c>
      <c r="X49" s="206">
        <v>2.42</v>
      </c>
      <c r="Y49" s="206">
        <v>0</v>
      </c>
      <c r="Z49" s="206">
        <v>4.57</v>
      </c>
      <c r="AA49" s="206">
        <v>1.48</v>
      </c>
      <c r="AB49" s="206">
        <v>0</v>
      </c>
      <c r="AC49" s="206">
        <v>20.67</v>
      </c>
      <c r="AD49" s="206">
        <v>0</v>
      </c>
      <c r="AE49" s="206">
        <v>0</v>
      </c>
      <c r="AF49" s="206">
        <v>0</v>
      </c>
      <c r="AG49" s="206">
        <v>0</v>
      </c>
      <c r="AH49" s="206">
        <v>59.41</v>
      </c>
      <c r="AI49" s="206">
        <v>0</v>
      </c>
      <c r="AJ49" s="206">
        <v>0</v>
      </c>
      <c r="AK49" s="206">
        <v>22.15</v>
      </c>
      <c r="AL49" s="206">
        <v>0</v>
      </c>
      <c r="AM49" s="206">
        <v>0</v>
      </c>
      <c r="AN49" s="206">
        <v>0</v>
      </c>
      <c r="AO49" s="206">
        <v>199.23</v>
      </c>
      <c r="AP49" s="206">
        <v>0</v>
      </c>
    </row>
    <row r="50" spans="1:42">
      <c r="A50" t="s">
        <v>92</v>
      </c>
      <c r="B50" s="206">
        <v>0</v>
      </c>
      <c r="C50" s="206">
        <v>0</v>
      </c>
      <c r="D50" s="206">
        <v>3.23</v>
      </c>
      <c r="E50" s="206">
        <v>0</v>
      </c>
      <c r="F50" s="206">
        <v>0</v>
      </c>
      <c r="G50" s="206">
        <v>15.17</v>
      </c>
      <c r="H50" s="206">
        <v>0</v>
      </c>
      <c r="I50" s="206">
        <v>33.69</v>
      </c>
      <c r="J50" s="206">
        <v>0.72</v>
      </c>
      <c r="K50" s="206">
        <v>30.92</v>
      </c>
      <c r="L50" s="206">
        <v>6.28</v>
      </c>
      <c r="M50" s="206">
        <v>1.2</v>
      </c>
      <c r="N50" s="206">
        <v>1.94</v>
      </c>
      <c r="O50" s="206">
        <v>2.75</v>
      </c>
      <c r="P50" s="206">
        <v>0.9</v>
      </c>
      <c r="Q50" s="206">
        <v>10.029999999999999</v>
      </c>
      <c r="R50" s="206">
        <v>0.35</v>
      </c>
      <c r="S50" s="206">
        <v>0.44</v>
      </c>
      <c r="T50" s="206">
        <v>1.47</v>
      </c>
      <c r="U50" s="206">
        <v>1.94</v>
      </c>
      <c r="V50" s="206">
        <v>0.28999999999999998</v>
      </c>
      <c r="W50" s="206">
        <v>0.76</v>
      </c>
      <c r="X50" s="206">
        <v>2.42</v>
      </c>
      <c r="Y50" s="206">
        <v>0</v>
      </c>
      <c r="Z50" s="206">
        <v>4.57</v>
      </c>
      <c r="AA50" s="206">
        <v>1.48</v>
      </c>
      <c r="AB50" s="206">
        <v>0</v>
      </c>
      <c r="AC50" s="206">
        <v>20.67</v>
      </c>
      <c r="AD50" s="206">
        <v>0</v>
      </c>
      <c r="AE50" s="206">
        <v>0</v>
      </c>
      <c r="AF50" s="206">
        <v>0</v>
      </c>
      <c r="AG50" s="206">
        <v>0</v>
      </c>
      <c r="AH50" s="206">
        <v>59.41</v>
      </c>
      <c r="AI50" s="206">
        <v>0</v>
      </c>
      <c r="AJ50" s="206">
        <v>0</v>
      </c>
      <c r="AK50" s="206">
        <v>22.15</v>
      </c>
      <c r="AL50" s="206">
        <v>0</v>
      </c>
      <c r="AM50" s="206">
        <v>0</v>
      </c>
      <c r="AN50" s="206">
        <v>0</v>
      </c>
      <c r="AO50" s="206">
        <v>199.23</v>
      </c>
      <c r="AP50" s="206">
        <v>0</v>
      </c>
    </row>
    <row r="51" spans="1:42">
      <c r="A51" t="s">
        <v>93</v>
      </c>
      <c r="B51" s="206">
        <v>0</v>
      </c>
      <c r="C51" s="206">
        <v>0</v>
      </c>
      <c r="D51" s="206">
        <v>3.23</v>
      </c>
      <c r="E51" s="206">
        <v>0</v>
      </c>
      <c r="F51" s="206">
        <v>0</v>
      </c>
      <c r="G51" s="206">
        <v>15.17</v>
      </c>
      <c r="H51" s="206">
        <v>0</v>
      </c>
      <c r="I51" s="206">
        <v>33.69</v>
      </c>
      <c r="J51" s="206">
        <v>0.72</v>
      </c>
      <c r="K51" s="206">
        <v>41.52</v>
      </c>
      <c r="L51" s="206">
        <v>6.28</v>
      </c>
      <c r="M51" s="206">
        <v>1.2</v>
      </c>
      <c r="N51" s="206">
        <v>1.94</v>
      </c>
      <c r="O51" s="206">
        <v>2.75</v>
      </c>
      <c r="P51" s="206">
        <v>0.9</v>
      </c>
      <c r="Q51" s="206">
        <v>10.029999999999999</v>
      </c>
      <c r="R51" s="206">
        <v>0.35</v>
      </c>
      <c r="S51" s="206">
        <v>0.43</v>
      </c>
      <c r="T51" s="206">
        <v>1.47</v>
      </c>
      <c r="U51" s="206">
        <v>1.94</v>
      </c>
      <c r="V51" s="206">
        <v>0.28999999999999998</v>
      </c>
      <c r="W51" s="206">
        <v>0.76</v>
      </c>
      <c r="X51" s="206">
        <v>2.42</v>
      </c>
      <c r="Y51" s="206">
        <v>0</v>
      </c>
      <c r="Z51" s="206">
        <v>4.57</v>
      </c>
      <c r="AA51" s="206">
        <v>1.48</v>
      </c>
      <c r="AB51" s="206">
        <v>0</v>
      </c>
      <c r="AC51" s="206">
        <v>20.67</v>
      </c>
      <c r="AD51" s="206">
        <v>0</v>
      </c>
      <c r="AE51" s="206">
        <v>0</v>
      </c>
      <c r="AF51" s="206">
        <v>0</v>
      </c>
      <c r="AG51" s="206">
        <v>0</v>
      </c>
      <c r="AH51" s="206">
        <v>59.41</v>
      </c>
      <c r="AI51" s="206">
        <v>0</v>
      </c>
      <c r="AJ51" s="206">
        <v>0</v>
      </c>
      <c r="AK51" s="206">
        <v>22.15</v>
      </c>
      <c r="AL51" s="206">
        <v>0</v>
      </c>
      <c r="AM51" s="206">
        <v>0</v>
      </c>
      <c r="AN51" s="206">
        <v>0</v>
      </c>
      <c r="AO51" s="206">
        <v>193.01</v>
      </c>
      <c r="AP51" s="206">
        <v>0</v>
      </c>
    </row>
    <row r="52" spans="1:42">
      <c r="A52" t="s">
        <v>94</v>
      </c>
      <c r="B52" s="206">
        <v>0</v>
      </c>
      <c r="C52" s="206">
        <v>0</v>
      </c>
      <c r="D52" s="206">
        <v>3.23</v>
      </c>
      <c r="E52" s="206">
        <v>0</v>
      </c>
      <c r="F52" s="206">
        <v>0</v>
      </c>
      <c r="G52" s="206">
        <v>15.17</v>
      </c>
      <c r="H52" s="206">
        <v>0</v>
      </c>
      <c r="I52" s="206">
        <v>33.69</v>
      </c>
      <c r="J52" s="206">
        <v>0.72</v>
      </c>
      <c r="K52" s="206">
        <v>38.630000000000003</v>
      </c>
      <c r="L52" s="206">
        <v>6.28</v>
      </c>
      <c r="M52" s="206">
        <v>1.2</v>
      </c>
      <c r="N52" s="206">
        <v>1.94</v>
      </c>
      <c r="O52" s="206">
        <v>2.75</v>
      </c>
      <c r="P52" s="206">
        <v>0.9</v>
      </c>
      <c r="Q52" s="206">
        <v>10.029999999999999</v>
      </c>
      <c r="R52" s="206">
        <v>0.35</v>
      </c>
      <c r="S52" s="206">
        <v>0.43</v>
      </c>
      <c r="T52" s="206">
        <v>1.47</v>
      </c>
      <c r="U52" s="206">
        <v>1.94</v>
      </c>
      <c r="V52" s="206">
        <v>0.28999999999999998</v>
      </c>
      <c r="W52" s="206">
        <v>0.76</v>
      </c>
      <c r="X52" s="206">
        <v>2.42</v>
      </c>
      <c r="Y52" s="206">
        <v>0</v>
      </c>
      <c r="Z52" s="206">
        <v>4.57</v>
      </c>
      <c r="AA52" s="206">
        <v>1.48</v>
      </c>
      <c r="AB52" s="206">
        <v>0</v>
      </c>
      <c r="AC52" s="206">
        <v>20.67</v>
      </c>
      <c r="AD52" s="206">
        <v>0</v>
      </c>
      <c r="AE52" s="206">
        <v>0</v>
      </c>
      <c r="AF52" s="206">
        <v>0</v>
      </c>
      <c r="AG52" s="206">
        <v>0</v>
      </c>
      <c r="AH52" s="206">
        <v>59.41</v>
      </c>
      <c r="AI52" s="206">
        <v>0</v>
      </c>
      <c r="AJ52" s="206">
        <v>0</v>
      </c>
      <c r="AK52" s="206">
        <v>22.15</v>
      </c>
      <c r="AL52" s="206">
        <v>0</v>
      </c>
      <c r="AM52" s="206">
        <v>0</v>
      </c>
      <c r="AN52" s="206">
        <v>0</v>
      </c>
      <c r="AO52" s="206">
        <v>193.01</v>
      </c>
      <c r="AP52" s="206">
        <v>0</v>
      </c>
    </row>
    <row r="53" spans="1:42">
      <c r="A53" t="s">
        <v>95</v>
      </c>
      <c r="B53" s="206">
        <v>0</v>
      </c>
      <c r="C53" s="206">
        <v>0</v>
      </c>
      <c r="D53" s="206">
        <v>3.23</v>
      </c>
      <c r="E53" s="206">
        <v>0</v>
      </c>
      <c r="F53" s="206">
        <v>0</v>
      </c>
      <c r="G53" s="206">
        <v>15.17</v>
      </c>
      <c r="H53" s="206">
        <v>0</v>
      </c>
      <c r="I53" s="206">
        <v>33.69</v>
      </c>
      <c r="J53" s="206">
        <v>0.72</v>
      </c>
      <c r="K53" s="206">
        <v>32.85</v>
      </c>
      <c r="L53" s="206">
        <v>6.28</v>
      </c>
      <c r="M53" s="206">
        <v>1.2</v>
      </c>
      <c r="N53" s="206">
        <v>1.94</v>
      </c>
      <c r="O53" s="206">
        <v>2.75</v>
      </c>
      <c r="P53" s="206">
        <v>0.9</v>
      </c>
      <c r="Q53" s="206">
        <v>10.029999999999999</v>
      </c>
      <c r="R53" s="206">
        <v>0.35</v>
      </c>
      <c r="S53" s="206">
        <v>0.43</v>
      </c>
      <c r="T53" s="206">
        <v>1.47</v>
      </c>
      <c r="U53" s="206">
        <v>1.94</v>
      </c>
      <c r="V53" s="206">
        <v>0.28999999999999998</v>
      </c>
      <c r="W53" s="206">
        <v>0.76</v>
      </c>
      <c r="X53" s="206">
        <v>2.42</v>
      </c>
      <c r="Y53" s="206">
        <v>0</v>
      </c>
      <c r="Z53" s="206">
        <v>4.57</v>
      </c>
      <c r="AA53" s="206">
        <v>1.48</v>
      </c>
      <c r="AB53" s="206">
        <v>0</v>
      </c>
      <c r="AC53" s="206">
        <v>20.67</v>
      </c>
      <c r="AD53" s="206">
        <v>0</v>
      </c>
      <c r="AE53" s="206">
        <v>0</v>
      </c>
      <c r="AF53" s="206">
        <v>0</v>
      </c>
      <c r="AG53" s="206">
        <v>0</v>
      </c>
      <c r="AH53" s="206">
        <v>59.41</v>
      </c>
      <c r="AI53" s="206">
        <v>0</v>
      </c>
      <c r="AJ53" s="206">
        <v>0</v>
      </c>
      <c r="AK53" s="206">
        <v>22.15</v>
      </c>
      <c r="AL53" s="206">
        <v>0</v>
      </c>
      <c r="AM53" s="206">
        <v>0</v>
      </c>
      <c r="AN53" s="206">
        <v>0</v>
      </c>
      <c r="AO53" s="206">
        <v>193.01</v>
      </c>
      <c r="AP53" s="206">
        <v>0</v>
      </c>
    </row>
    <row r="54" spans="1:42">
      <c r="A54" t="s">
        <v>96</v>
      </c>
      <c r="B54" s="206">
        <v>0</v>
      </c>
      <c r="C54" s="206">
        <v>0</v>
      </c>
      <c r="D54" s="206">
        <v>3.23</v>
      </c>
      <c r="E54" s="206">
        <v>0</v>
      </c>
      <c r="F54" s="206">
        <v>0</v>
      </c>
      <c r="G54" s="206">
        <v>15.17</v>
      </c>
      <c r="H54" s="206">
        <v>0</v>
      </c>
      <c r="I54" s="206">
        <v>33.69</v>
      </c>
      <c r="J54" s="206">
        <v>0.72</v>
      </c>
      <c r="K54" s="206">
        <v>34.78</v>
      </c>
      <c r="L54" s="206">
        <v>6.28</v>
      </c>
      <c r="M54" s="206">
        <v>1.2</v>
      </c>
      <c r="N54" s="206">
        <v>1.94</v>
      </c>
      <c r="O54" s="206">
        <v>2.75</v>
      </c>
      <c r="P54" s="206">
        <v>0.9</v>
      </c>
      <c r="Q54" s="206">
        <v>10.029999999999999</v>
      </c>
      <c r="R54" s="206">
        <v>0.35</v>
      </c>
      <c r="S54" s="206">
        <v>0.43</v>
      </c>
      <c r="T54" s="206">
        <v>1.47</v>
      </c>
      <c r="U54" s="206">
        <v>1.94</v>
      </c>
      <c r="V54" s="206">
        <v>0.28999999999999998</v>
      </c>
      <c r="W54" s="206">
        <v>0.76</v>
      </c>
      <c r="X54" s="206">
        <v>2.42</v>
      </c>
      <c r="Y54" s="206">
        <v>0</v>
      </c>
      <c r="Z54" s="206">
        <v>4.57</v>
      </c>
      <c r="AA54" s="206">
        <v>1.48</v>
      </c>
      <c r="AB54" s="206">
        <v>0</v>
      </c>
      <c r="AC54" s="206">
        <v>20.67</v>
      </c>
      <c r="AD54" s="206">
        <v>0</v>
      </c>
      <c r="AE54" s="206">
        <v>0</v>
      </c>
      <c r="AF54" s="206">
        <v>0</v>
      </c>
      <c r="AG54" s="206">
        <v>0</v>
      </c>
      <c r="AH54" s="206">
        <v>59.41</v>
      </c>
      <c r="AI54" s="206">
        <v>0</v>
      </c>
      <c r="AJ54" s="206">
        <v>0</v>
      </c>
      <c r="AK54" s="206">
        <v>22.15</v>
      </c>
      <c r="AL54" s="206">
        <v>0</v>
      </c>
      <c r="AM54" s="206">
        <v>0</v>
      </c>
      <c r="AN54" s="206">
        <v>0</v>
      </c>
      <c r="AO54" s="206">
        <v>193.01</v>
      </c>
      <c r="AP54" s="206">
        <v>0</v>
      </c>
    </row>
    <row r="55" spans="1:42">
      <c r="A55" t="s">
        <v>97</v>
      </c>
      <c r="B55" s="206">
        <v>0</v>
      </c>
      <c r="C55" s="206">
        <v>0</v>
      </c>
      <c r="D55" s="206">
        <v>3.23</v>
      </c>
      <c r="E55" s="206">
        <v>0</v>
      </c>
      <c r="F55" s="206">
        <v>0</v>
      </c>
      <c r="G55" s="206">
        <v>15.17</v>
      </c>
      <c r="H55" s="206">
        <v>0</v>
      </c>
      <c r="I55" s="206">
        <v>33.69</v>
      </c>
      <c r="J55" s="206">
        <v>0.72</v>
      </c>
      <c r="K55" s="206">
        <v>42.47</v>
      </c>
      <c r="L55" s="206">
        <v>6.28</v>
      </c>
      <c r="M55" s="206">
        <v>1.2</v>
      </c>
      <c r="N55" s="206">
        <v>1.94</v>
      </c>
      <c r="O55" s="206">
        <v>2.75</v>
      </c>
      <c r="P55" s="206">
        <v>0.9</v>
      </c>
      <c r="Q55" s="206">
        <v>10.029999999999999</v>
      </c>
      <c r="R55" s="206">
        <v>0.35</v>
      </c>
      <c r="S55" s="206">
        <v>0.43</v>
      </c>
      <c r="T55" s="206">
        <v>1.47</v>
      </c>
      <c r="U55" s="206">
        <v>1.94</v>
      </c>
      <c r="V55" s="206">
        <v>0.28999999999999998</v>
      </c>
      <c r="W55" s="206">
        <v>0.76</v>
      </c>
      <c r="X55" s="206">
        <v>2.42</v>
      </c>
      <c r="Y55" s="206">
        <v>0</v>
      </c>
      <c r="Z55" s="206">
        <v>4.57</v>
      </c>
      <c r="AA55" s="206">
        <v>1.48</v>
      </c>
      <c r="AB55" s="206">
        <v>0</v>
      </c>
      <c r="AC55" s="206">
        <v>20.67</v>
      </c>
      <c r="AD55" s="206">
        <v>0</v>
      </c>
      <c r="AE55" s="206">
        <v>0</v>
      </c>
      <c r="AF55" s="206">
        <v>0</v>
      </c>
      <c r="AG55" s="206">
        <v>0</v>
      </c>
      <c r="AH55" s="206">
        <v>59.41</v>
      </c>
      <c r="AI55" s="206">
        <v>0</v>
      </c>
      <c r="AJ55" s="206">
        <v>0</v>
      </c>
      <c r="AK55" s="206">
        <v>16.149999999999999</v>
      </c>
      <c r="AL55" s="206">
        <v>0</v>
      </c>
      <c r="AM55" s="206">
        <v>0</v>
      </c>
      <c r="AN55" s="206">
        <v>0</v>
      </c>
      <c r="AO55" s="206">
        <v>193.01</v>
      </c>
      <c r="AP55" s="206">
        <v>0</v>
      </c>
    </row>
    <row r="56" spans="1:42">
      <c r="A56" t="s">
        <v>98</v>
      </c>
      <c r="B56" s="206">
        <v>0</v>
      </c>
      <c r="C56" s="206">
        <v>0</v>
      </c>
      <c r="D56" s="206">
        <v>3.23</v>
      </c>
      <c r="E56" s="206">
        <v>0</v>
      </c>
      <c r="F56" s="206">
        <v>0</v>
      </c>
      <c r="G56" s="206">
        <v>15.17</v>
      </c>
      <c r="H56" s="206">
        <v>0</v>
      </c>
      <c r="I56" s="206">
        <v>33.69</v>
      </c>
      <c r="J56" s="206">
        <v>0.72</v>
      </c>
      <c r="K56" s="206">
        <v>41.51</v>
      </c>
      <c r="L56" s="206">
        <v>6.28</v>
      </c>
      <c r="M56" s="206">
        <v>1.2</v>
      </c>
      <c r="N56" s="206">
        <v>1.94</v>
      </c>
      <c r="O56" s="206">
        <v>2.75</v>
      </c>
      <c r="P56" s="206">
        <v>0.9</v>
      </c>
      <c r="Q56" s="206">
        <v>10.029999999999999</v>
      </c>
      <c r="R56" s="206">
        <v>0.35</v>
      </c>
      <c r="S56" s="206">
        <v>0.43</v>
      </c>
      <c r="T56" s="206">
        <v>1.47</v>
      </c>
      <c r="U56" s="206">
        <v>1.94</v>
      </c>
      <c r="V56" s="206">
        <v>0.28999999999999998</v>
      </c>
      <c r="W56" s="206">
        <v>0.76</v>
      </c>
      <c r="X56" s="206">
        <v>2.42</v>
      </c>
      <c r="Y56" s="206">
        <v>0</v>
      </c>
      <c r="Z56" s="206">
        <v>4.57</v>
      </c>
      <c r="AA56" s="206">
        <v>1.48</v>
      </c>
      <c r="AB56" s="206">
        <v>0</v>
      </c>
      <c r="AC56" s="206">
        <v>20.67</v>
      </c>
      <c r="AD56" s="206">
        <v>0</v>
      </c>
      <c r="AE56" s="206">
        <v>0</v>
      </c>
      <c r="AF56" s="206">
        <v>0</v>
      </c>
      <c r="AG56" s="206">
        <v>0</v>
      </c>
      <c r="AH56" s="206">
        <v>59.41</v>
      </c>
      <c r="AI56" s="206">
        <v>0</v>
      </c>
      <c r="AJ56" s="206">
        <v>0</v>
      </c>
      <c r="AK56" s="206">
        <v>16.149999999999999</v>
      </c>
      <c r="AL56" s="206">
        <v>0</v>
      </c>
      <c r="AM56" s="206">
        <v>0</v>
      </c>
      <c r="AN56" s="206">
        <v>0</v>
      </c>
      <c r="AO56" s="206">
        <v>193.01</v>
      </c>
      <c r="AP56" s="206">
        <v>0</v>
      </c>
    </row>
    <row r="57" spans="1:42">
      <c r="A57" t="s">
        <v>99</v>
      </c>
      <c r="B57" s="206">
        <v>0</v>
      </c>
      <c r="C57" s="206">
        <v>0</v>
      </c>
      <c r="D57" s="206">
        <v>3.23</v>
      </c>
      <c r="E57" s="206">
        <v>0</v>
      </c>
      <c r="F57" s="206">
        <v>0</v>
      </c>
      <c r="G57" s="206">
        <v>15.17</v>
      </c>
      <c r="H57" s="206">
        <v>0</v>
      </c>
      <c r="I57" s="206">
        <v>33.69</v>
      </c>
      <c r="J57" s="206">
        <v>0.72</v>
      </c>
      <c r="K57" s="206">
        <v>51.13</v>
      </c>
      <c r="L57" s="206">
        <v>6.28</v>
      </c>
      <c r="M57" s="206">
        <v>1.2</v>
      </c>
      <c r="N57" s="206">
        <v>1.94</v>
      </c>
      <c r="O57" s="206">
        <v>2.75</v>
      </c>
      <c r="P57" s="206">
        <v>0.9</v>
      </c>
      <c r="Q57" s="206">
        <v>10.029999999999999</v>
      </c>
      <c r="R57" s="206">
        <v>0.35</v>
      </c>
      <c r="S57" s="206">
        <v>0.43</v>
      </c>
      <c r="T57" s="206">
        <v>1.47</v>
      </c>
      <c r="U57" s="206">
        <v>1.94</v>
      </c>
      <c r="V57" s="206">
        <v>0.28999999999999998</v>
      </c>
      <c r="W57" s="206">
        <v>0.76</v>
      </c>
      <c r="X57" s="206">
        <v>2.42</v>
      </c>
      <c r="Y57" s="206">
        <v>0</v>
      </c>
      <c r="Z57" s="206">
        <v>4.57</v>
      </c>
      <c r="AA57" s="206">
        <v>1.48</v>
      </c>
      <c r="AB57" s="206">
        <v>0</v>
      </c>
      <c r="AC57" s="206">
        <v>20.67</v>
      </c>
      <c r="AD57" s="206">
        <v>0</v>
      </c>
      <c r="AE57" s="206">
        <v>0</v>
      </c>
      <c r="AF57" s="206">
        <v>0</v>
      </c>
      <c r="AG57" s="206">
        <v>0</v>
      </c>
      <c r="AH57" s="206">
        <v>59.41</v>
      </c>
      <c r="AI57" s="206">
        <v>0</v>
      </c>
      <c r="AJ57" s="206">
        <v>0</v>
      </c>
      <c r="AK57" s="206">
        <v>16.149999999999999</v>
      </c>
      <c r="AL57" s="206">
        <v>0</v>
      </c>
      <c r="AM57" s="206">
        <v>0</v>
      </c>
      <c r="AN57" s="206">
        <v>0</v>
      </c>
      <c r="AO57" s="206">
        <v>193.01</v>
      </c>
      <c r="AP57" s="206">
        <v>0</v>
      </c>
    </row>
    <row r="58" spans="1:42">
      <c r="A58" t="s">
        <v>100</v>
      </c>
      <c r="B58" s="206">
        <v>0</v>
      </c>
      <c r="C58" s="206">
        <v>0</v>
      </c>
      <c r="D58" s="206">
        <v>3.23</v>
      </c>
      <c r="E58" s="206">
        <v>0</v>
      </c>
      <c r="F58" s="206">
        <v>0</v>
      </c>
      <c r="G58" s="206">
        <v>15.17</v>
      </c>
      <c r="H58" s="206">
        <v>0</v>
      </c>
      <c r="I58" s="206">
        <v>33.69</v>
      </c>
      <c r="J58" s="206">
        <v>0.72</v>
      </c>
      <c r="K58" s="206">
        <v>51.14</v>
      </c>
      <c r="L58" s="206">
        <v>6.28</v>
      </c>
      <c r="M58" s="206">
        <v>1.2</v>
      </c>
      <c r="N58" s="206">
        <v>1.94</v>
      </c>
      <c r="O58" s="206">
        <v>2.75</v>
      </c>
      <c r="P58" s="206">
        <v>0.9</v>
      </c>
      <c r="Q58" s="206">
        <v>10.029999999999999</v>
      </c>
      <c r="R58" s="206">
        <v>0.35</v>
      </c>
      <c r="S58" s="206">
        <v>0.43</v>
      </c>
      <c r="T58" s="206">
        <v>1.47</v>
      </c>
      <c r="U58" s="206">
        <v>1.94</v>
      </c>
      <c r="V58" s="206">
        <v>0.28999999999999998</v>
      </c>
      <c r="W58" s="206">
        <v>0.76</v>
      </c>
      <c r="X58" s="206">
        <v>2.42</v>
      </c>
      <c r="Y58" s="206">
        <v>0</v>
      </c>
      <c r="Z58" s="206">
        <v>4.57</v>
      </c>
      <c r="AA58" s="206">
        <v>1.48</v>
      </c>
      <c r="AB58" s="206">
        <v>0</v>
      </c>
      <c r="AC58" s="206">
        <v>20.67</v>
      </c>
      <c r="AD58" s="206">
        <v>0</v>
      </c>
      <c r="AE58" s="206">
        <v>0</v>
      </c>
      <c r="AF58" s="206">
        <v>0</v>
      </c>
      <c r="AG58" s="206">
        <v>0</v>
      </c>
      <c r="AH58" s="206">
        <v>59.41</v>
      </c>
      <c r="AI58" s="206">
        <v>0</v>
      </c>
      <c r="AJ58" s="206">
        <v>0</v>
      </c>
      <c r="AK58" s="206">
        <v>22.15</v>
      </c>
      <c r="AL58" s="206">
        <v>0</v>
      </c>
      <c r="AM58" s="206">
        <v>0</v>
      </c>
      <c r="AN58" s="206">
        <v>0</v>
      </c>
      <c r="AO58" s="206">
        <v>193.01</v>
      </c>
      <c r="AP58" s="206">
        <v>0</v>
      </c>
    </row>
    <row r="59" spans="1:42">
      <c r="A59" t="s">
        <v>101</v>
      </c>
      <c r="B59" s="206">
        <v>0</v>
      </c>
      <c r="C59" s="206">
        <v>0</v>
      </c>
      <c r="D59" s="206">
        <v>3.23</v>
      </c>
      <c r="E59" s="206">
        <v>0</v>
      </c>
      <c r="F59" s="206">
        <v>0</v>
      </c>
      <c r="G59" s="206">
        <v>15.17</v>
      </c>
      <c r="H59" s="206">
        <v>0</v>
      </c>
      <c r="I59" s="206">
        <v>33.69</v>
      </c>
      <c r="J59" s="206">
        <v>0.72</v>
      </c>
      <c r="K59" s="206">
        <v>49.92</v>
      </c>
      <c r="L59" s="206">
        <v>6.28</v>
      </c>
      <c r="M59" s="206">
        <v>1.2</v>
      </c>
      <c r="N59" s="206">
        <v>1.94</v>
      </c>
      <c r="O59" s="206">
        <v>2.75</v>
      </c>
      <c r="P59" s="206">
        <v>0.9</v>
      </c>
      <c r="Q59" s="206">
        <v>10.029999999999999</v>
      </c>
      <c r="R59" s="206">
        <v>0.26</v>
      </c>
      <c r="S59" s="206">
        <v>0.33</v>
      </c>
      <c r="T59" s="206">
        <v>1.47</v>
      </c>
      <c r="U59" s="206">
        <v>1.94</v>
      </c>
      <c r="V59" s="206">
        <v>0.28999999999999998</v>
      </c>
      <c r="W59" s="206">
        <v>0.76</v>
      </c>
      <c r="X59" s="206">
        <v>2.42</v>
      </c>
      <c r="Y59" s="206">
        <v>0</v>
      </c>
      <c r="Z59" s="206">
        <v>4.57</v>
      </c>
      <c r="AA59" s="206">
        <v>1.48</v>
      </c>
      <c r="AB59" s="206">
        <v>0</v>
      </c>
      <c r="AC59" s="206">
        <v>20.67</v>
      </c>
      <c r="AD59" s="206">
        <v>0</v>
      </c>
      <c r="AE59" s="206">
        <v>0</v>
      </c>
      <c r="AF59" s="206">
        <v>0</v>
      </c>
      <c r="AG59" s="206">
        <v>0</v>
      </c>
      <c r="AH59" s="206">
        <v>59.41</v>
      </c>
      <c r="AI59" s="206">
        <v>0</v>
      </c>
      <c r="AJ59" s="206">
        <v>0</v>
      </c>
      <c r="AK59" s="206">
        <v>22.15</v>
      </c>
      <c r="AL59" s="206">
        <v>0</v>
      </c>
      <c r="AM59" s="206">
        <v>0</v>
      </c>
      <c r="AN59" s="206">
        <v>0</v>
      </c>
      <c r="AO59" s="206">
        <v>193.01</v>
      </c>
      <c r="AP59" s="206">
        <v>0</v>
      </c>
    </row>
    <row r="60" spans="1:42">
      <c r="A60" t="s">
        <v>102</v>
      </c>
      <c r="B60" s="206">
        <v>0</v>
      </c>
      <c r="C60" s="206">
        <v>0</v>
      </c>
      <c r="D60" s="206">
        <v>3.23</v>
      </c>
      <c r="E60" s="206">
        <v>0</v>
      </c>
      <c r="F60" s="206">
        <v>0</v>
      </c>
      <c r="G60" s="206">
        <v>15.17</v>
      </c>
      <c r="H60" s="206">
        <v>0</v>
      </c>
      <c r="I60" s="206">
        <v>33.69</v>
      </c>
      <c r="J60" s="206">
        <v>0.72</v>
      </c>
      <c r="K60" s="206">
        <v>49.92</v>
      </c>
      <c r="L60" s="206">
        <v>6.28</v>
      </c>
      <c r="M60" s="206">
        <v>1.2</v>
      </c>
      <c r="N60" s="206">
        <v>1.94</v>
      </c>
      <c r="O60" s="206">
        <v>2.75</v>
      </c>
      <c r="P60" s="206">
        <v>0.9</v>
      </c>
      <c r="Q60" s="206">
        <v>10.029999999999999</v>
      </c>
      <c r="R60" s="206">
        <v>0.26</v>
      </c>
      <c r="S60" s="206">
        <v>0.33</v>
      </c>
      <c r="T60" s="206">
        <v>1.47</v>
      </c>
      <c r="U60" s="206">
        <v>1.94</v>
      </c>
      <c r="V60" s="206">
        <v>0.28999999999999998</v>
      </c>
      <c r="W60" s="206">
        <v>0.76</v>
      </c>
      <c r="X60" s="206">
        <v>2.42</v>
      </c>
      <c r="Y60" s="206">
        <v>0</v>
      </c>
      <c r="Z60" s="206">
        <v>4.57</v>
      </c>
      <c r="AA60" s="206">
        <v>1.48</v>
      </c>
      <c r="AB60" s="206">
        <v>0</v>
      </c>
      <c r="AC60" s="206">
        <v>20.67</v>
      </c>
      <c r="AD60" s="206">
        <v>0</v>
      </c>
      <c r="AE60" s="206">
        <v>0</v>
      </c>
      <c r="AF60" s="206">
        <v>0</v>
      </c>
      <c r="AG60" s="206">
        <v>0</v>
      </c>
      <c r="AH60" s="206">
        <v>59.41</v>
      </c>
      <c r="AI60" s="206">
        <v>0</v>
      </c>
      <c r="AJ60" s="206">
        <v>0</v>
      </c>
      <c r="AK60" s="206">
        <v>22.15</v>
      </c>
      <c r="AL60" s="206">
        <v>0</v>
      </c>
      <c r="AM60" s="206">
        <v>0</v>
      </c>
      <c r="AN60" s="206">
        <v>0</v>
      </c>
      <c r="AO60" s="206">
        <v>193.01</v>
      </c>
      <c r="AP60" s="206">
        <v>0</v>
      </c>
    </row>
    <row r="61" spans="1:42">
      <c r="A61" t="s">
        <v>103</v>
      </c>
      <c r="B61" s="206">
        <v>0</v>
      </c>
      <c r="C61" s="206">
        <v>0</v>
      </c>
      <c r="D61" s="206">
        <v>3.23</v>
      </c>
      <c r="E61" s="206">
        <v>0</v>
      </c>
      <c r="F61" s="206">
        <v>0</v>
      </c>
      <c r="G61" s="206">
        <v>15.17</v>
      </c>
      <c r="H61" s="206">
        <v>0</v>
      </c>
      <c r="I61" s="206">
        <v>33.69</v>
      </c>
      <c r="J61" s="206">
        <v>0.72</v>
      </c>
      <c r="K61" s="206">
        <v>51.13</v>
      </c>
      <c r="L61" s="206">
        <v>6.28</v>
      </c>
      <c r="M61" s="206">
        <v>1.2</v>
      </c>
      <c r="N61" s="206">
        <v>1.94</v>
      </c>
      <c r="O61" s="206">
        <v>2.75</v>
      </c>
      <c r="P61" s="206">
        <v>0.9</v>
      </c>
      <c r="Q61" s="206">
        <v>10.029999999999999</v>
      </c>
      <c r="R61" s="206">
        <v>0.35</v>
      </c>
      <c r="S61" s="206">
        <v>0.44</v>
      </c>
      <c r="T61" s="206">
        <v>1.47</v>
      </c>
      <c r="U61" s="206">
        <v>1.94</v>
      </c>
      <c r="V61" s="206">
        <v>0.28999999999999998</v>
      </c>
      <c r="W61" s="206">
        <v>0.76</v>
      </c>
      <c r="X61" s="206">
        <v>2.42</v>
      </c>
      <c r="Y61" s="206">
        <v>0</v>
      </c>
      <c r="Z61" s="206">
        <v>4.57</v>
      </c>
      <c r="AA61" s="206">
        <v>1.48</v>
      </c>
      <c r="AB61" s="206">
        <v>0</v>
      </c>
      <c r="AC61" s="206">
        <v>20.67</v>
      </c>
      <c r="AD61" s="206">
        <v>0</v>
      </c>
      <c r="AE61" s="206">
        <v>0</v>
      </c>
      <c r="AF61" s="206">
        <v>0</v>
      </c>
      <c r="AG61" s="206">
        <v>0</v>
      </c>
      <c r="AH61" s="206">
        <v>59.41</v>
      </c>
      <c r="AI61" s="206">
        <v>0</v>
      </c>
      <c r="AJ61" s="206">
        <v>0</v>
      </c>
      <c r="AK61" s="206">
        <v>22.15</v>
      </c>
      <c r="AL61" s="206">
        <v>0</v>
      </c>
      <c r="AM61" s="206">
        <v>0</v>
      </c>
      <c r="AN61" s="206">
        <v>0</v>
      </c>
      <c r="AO61" s="206">
        <v>193.01</v>
      </c>
      <c r="AP61" s="206">
        <v>0</v>
      </c>
    </row>
    <row r="62" spans="1:42">
      <c r="A62" t="s">
        <v>104</v>
      </c>
      <c r="B62" s="206">
        <v>0</v>
      </c>
      <c r="C62" s="206">
        <v>0</v>
      </c>
      <c r="D62" s="206">
        <v>3.23</v>
      </c>
      <c r="E62" s="206">
        <v>0</v>
      </c>
      <c r="F62" s="206">
        <v>0</v>
      </c>
      <c r="G62" s="206">
        <v>15.17</v>
      </c>
      <c r="H62" s="206">
        <v>0</v>
      </c>
      <c r="I62" s="206">
        <v>33.69</v>
      </c>
      <c r="J62" s="206">
        <v>0.72</v>
      </c>
      <c r="K62" s="206">
        <v>51.13</v>
      </c>
      <c r="L62" s="206">
        <v>6.28</v>
      </c>
      <c r="M62" s="206">
        <v>1.2</v>
      </c>
      <c r="N62" s="206">
        <v>1.94</v>
      </c>
      <c r="O62" s="206">
        <v>2.75</v>
      </c>
      <c r="P62" s="206">
        <v>0.9</v>
      </c>
      <c r="Q62" s="206">
        <v>10.029999999999999</v>
      </c>
      <c r="R62" s="206">
        <v>0.35</v>
      </c>
      <c r="S62" s="206">
        <v>0.44</v>
      </c>
      <c r="T62" s="206">
        <v>1.47</v>
      </c>
      <c r="U62" s="206">
        <v>1.94</v>
      </c>
      <c r="V62" s="206">
        <v>0.28999999999999998</v>
      </c>
      <c r="W62" s="206">
        <v>0.76</v>
      </c>
      <c r="X62" s="206">
        <v>2.42</v>
      </c>
      <c r="Y62" s="206">
        <v>0</v>
      </c>
      <c r="Z62" s="206">
        <v>4.57</v>
      </c>
      <c r="AA62" s="206">
        <v>1.48</v>
      </c>
      <c r="AB62" s="206">
        <v>0</v>
      </c>
      <c r="AC62" s="206">
        <v>20.67</v>
      </c>
      <c r="AD62" s="206">
        <v>0</v>
      </c>
      <c r="AE62" s="206">
        <v>0</v>
      </c>
      <c r="AF62" s="206">
        <v>0</v>
      </c>
      <c r="AG62" s="206">
        <v>0</v>
      </c>
      <c r="AH62" s="206">
        <v>59.41</v>
      </c>
      <c r="AI62" s="206">
        <v>0</v>
      </c>
      <c r="AJ62" s="206">
        <v>0</v>
      </c>
      <c r="AK62" s="206">
        <v>22.15</v>
      </c>
      <c r="AL62" s="206">
        <v>0</v>
      </c>
      <c r="AM62" s="206">
        <v>0</v>
      </c>
      <c r="AN62" s="206">
        <v>0</v>
      </c>
      <c r="AO62" s="206">
        <v>193.01</v>
      </c>
      <c r="AP62" s="206">
        <v>0</v>
      </c>
    </row>
    <row r="63" spans="1:42">
      <c r="A63" t="s">
        <v>105</v>
      </c>
      <c r="B63" s="206">
        <v>0</v>
      </c>
      <c r="C63" s="206">
        <v>0</v>
      </c>
      <c r="D63" s="206">
        <v>3.23</v>
      </c>
      <c r="E63" s="206">
        <v>0</v>
      </c>
      <c r="F63" s="206">
        <v>0</v>
      </c>
      <c r="G63" s="206">
        <v>15.17</v>
      </c>
      <c r="H63" s="206">
        <v>0</v>
      </c>
      <c r="I63" s="206">
        <v>33.69</v>
      </c>
      <c r="J63" s="206">
        <v>0.72</v>
      </c>
      <c r="K63" s="206">
        <v>51.14</v>
      </c>
      <c r="L63" s="206">
        <v>6.28</v>
      </c>
      <c r="M63" s="206">
        <v>1.2</v>
      </c>
      <c r="N63" s="206">
        <v>1.94</v>
      </c>
      <c r="O63" s="206">
        <v>2.75</v>
      </c>
      <c r="P63" s="206">
        <v>0.97</v>
      </c>
      <c r="Q63" s="206">
        <v>10.029999999999999</v>
      </c>
      <c r="R63" s="206">
        <v>0.35</v>
      </c>
      <c r="S63" s="206">
        <v>0.44</v>
      </c>
      <c r="T63" s="206">
        <v>1.47</v>
      </c>
      <c r="U63" s="206">
        <v>1.94</v>
      </c>
      <c r="V63" s="206">
        <v>0.28999999999999998</v>
      </c>
      <c r="W63" s="206">
        <v>0.76</v>
      </c>
      <c r="X63" s="206">
        <v>2.42</v>
      </c>
      <c r="Y63" s="206">
        <v>0</v>
      </c>
      <c r="Z63" s="206">
        <v>4.57</v>
      </c>
      <c r="AA63" s="206">
        <v>1.48</v>
      </c>
      <c r="AB63" s="206">
        <v>0</v>
      </c>
      <c r="AC63" s="206">
        <v>2.2799999999999998</v>
      </c>
      <c r="AD63" s="206">
        <v>12.46</v>
      </c>
      <c r="AE63" s="206">
        <v>0</v>
      </c>
      <c r="AF63" s="206">
        <v>0</v>
      </c>
      <c r="AG63" s="206">
        <v>0</v>
      </c>
      <c r="AH63" s="206">
        <v>59.41</v>
      </c>
      <c r="AI63" s="206">
        <v>0</v>
      </c>
      <c r="AJ63" s="206">
        <v>0</v>
      </c>
      <c r="AK63" s="206">
        <v>22.15</v>
      </c>
      <c r="AL63" s="206">
        <v>0</v>
      </c>
      <c r="AM63" s="206">
        <v>0</v>
      </c>
      <c r="AN63" s="206">
        <v>0</v>
      </c>
      <c r="AO63" s="206">
        <v>193.01</v>
      </c>
      <c r="AP63" s="206">
        <v>0</v>
      </c>
    </row>
    <row r="64" spans="1:42">
      <c r="A64" t="s">
        <v>106</v>
      </c>
      <c r="B64" s="206">
        <v>0</v>
      </c>
      <c r="C64" s="206">
        <v>0</v>
      </c>
      <c r="D64" s="206">
        <v>3.23</v>
      </c>
      <c r="E64" s="206">
        <v>0</v>
      </c>
      <c r="F64" s="206">
        <v>0</v>
      </c>
      <c r="G64" s="206">
        <v>15.17</v>
      </c>
      <c r="H64" s="206">
        <v>0</v>
      </c>
      <c r="I64" s="206">
        <v>33.69</v>
      </c>
      <c r="J64" s="206">
        <v>0.72</v>
      </c>
      <c r="K64" s="206">
        <v>51.14</v>
      </c>
      <c r="L64" s="206">
        <v>6.28</v>
      </c>
      <c r="M64" s="206">
        <v>1.2</v>
      </c>
      <c r="N64" s="206">
        <v>1.94</v>
      </c>
      <c r="O64" s="206">
        <v>2.75</v>
      </c>
      <c r="P64" s="206">
        <v>0.97</v>
      </c>
      <c r="Q64" s="206">
        <v>10.029999999999999</v>
      </c>
      <c r="R64" s="206">
        <v>0.35</v>
      </c>
      <c r="S64" s="206">
        <v>0.44</v>
      </c>
      <c r="T64" s="206">
        <v>1.47</v>
      </c>
      <c r="U64" s="206">
        <v>1.94</v>
      </c>
      <c r="V64" s="206">
        <v>0.28999999999999998</v>
      </c>
      <c r="W64" s="206">
        <v>0.76</v>
      </c>
      <c r="X64" s="206">
        <v>2.42</v>
      </c>
      <c r="Y64" s="206">
        <v>0</v>
      </c>
      <c r="Z64" s="206">
        <v>4.57</v>
      </c>
      <c r="AA64" s="206">
        <v>1.48</v>
      </c>
      <c r="AB64" s="206">
        <v>0</v>
      </c>
      <c r="AC64" s="206">
        <v>2.2799999999999998</v>
      </c>
      <c r="AD64" s="206">
        <v>12.46</v>
      </c>
      <c r="AE64" s="206">
        <v>0</v>
      </c>
      <c r="AF64" s="206">
        <v>0</v>
      </c>
      <c r="AG64" s="206">
        <v>0</v>
      </c>
      <c r="AH64" s="206">
        <v>59.41</v>
      </c>
      <c r="AI64" s="206">
        <v>0</v>
      </c>
      <c r="AJ64" s="206">
        <v>0</v>
      </c>
      <c r="AK64" s="206">
        <v>22.15</v>
      </c>
      <c r="AL64" s="206">
        <v>0</v>
      </c>
      <c r="AM64" s="206">
        <v>0</v>
      </c>
      <c r="AN64" s="206">
        <v>0</v>
      </c>
      <c r="AO64" s="206">
        <v>193.01</v>
      </c>
      <c r="AP64" s="206">
        <v>0</v>
      </c>
    </row>
    <row r="65" spans="1:42">
      <c r="A65" t="s">
        <v>107</v>
      </c>
      <c r="B65" s="206">
        <v>0</v>
      </c>
      <c r="C65" s="206">
        <v>0</v>
      </c>
      <c r="D65" s="206">
        <v>3.23</v>
      </c>
      <c r="E65" s="206">
        <v>0</v>
      </c>
      <c r="F65" s="206">
        <v>0</v>
      </c>
      <c r="G65" s="206">
        <v>15.17</v>
      </c>
      <c r="H65" s="206">
        <v>0</v>
      </c>
      <c r="I65" s="206">
        <v>33.69</v>
      </c>
      <c r="J65" s="206">
        <v>0.72</v>
      </c>
      <c r="K65" s="206">
        <v>51.14</v>
      </c>
      <c r="L65" s="206">
        <v>6.28</v>
      </c>
      <c r="M65" s="206">
        <v>1.2</v>
      </c>
      <c r="N65" s="206">
        <v>1.94</v>
      </c>
      <c r="O65" s="206">
        <v>2.75</v>
      </c>
      <c r="P65" s="206">
        <v>1.56</v>
      </c>
      <c r="Q65" s="206">
        <v>10.029999999999999</v>
      </c>
      <c r="R65" s="206">
        <v>0.35</v>
      </c>
      <c r="S65" s="206">
        <v>0.43</v>
      </c>
      <c r="T65" s="206">
        <v>1.47</v>
      </c>
      <c r="U65" s="206">
        <v>1.94</v>
      </c>
      <c r="V65" s="206">
        <v>1.35</v>
      </c>
      <c r="W65" s="206">
        <v>0.76</v>
      </c>
      <c r="X65" s="206">
        <v>2.42</v>
      </c>
      <c r="Y65" s="206">
        <v>0</v>
      </c>
      <c r="Z65" s="206">
        <v>4.57</v>
      </c>
      <c r="AA65" s="206">
        <v>1.48</v>
      </c>
      <c r="AB65" s="206">
        <v>0</v>
      </c>
      <c r="AC65" s="206">
        <v>2.2799999999999998</v>
      </c>
      <c r="AD65" s="206">
        <v>12.46</v>
      </c>
      <c r="AE65" s="206">
        <v>0</v>
      </c>
      <c r="AF65" s="206">
        <v>0</v>
      </c>
      <c r="AG65" s="206">
        <v>0</v>
      </c>
      <c r="AH65" s="206">
        <v>59.41</v>
      </c>
      <c r="AI65" s="206">
        <v>0</v>
      </c>
      <c r="AJ65" s="206">
        <v>0</v>
      </c>
      <c r="AK65" s="206">
        <v>22.15</v>
      </c>
      <c r="AL65" s="206">
        <v>0</v>
      </c>
      <c r="AM65" s="206">
        <v>0</v>
      </c>
      <c r="AN65" s="206">
        <v>0</v>
      </c>
      <c r="AO65" s="206">
        <v>193.01</v>
      </c>
      <c r="AP65" s="206">
        <v>0</v>
      </c>
    </row>
    <row r="66" spans="1:42">
      <c r="A66" t="s">
        <v>108</v>
      </c>
      <c r="B66" s="206">
        <v>0</v>
      </c>
      <c r="C66" s="206">
        <v>0</v>
      </c>
      <c r="D66" s="206">
        <v>3.23</v>
      </c>
      <c r="E66" s="206">
        <v>0</v>
      </c>
      <c r="F66" s="206">
        <v>0</v>
      </c>
      <c r="G66" s="206">
        <v>15.17</v>
      </c>
      <c r="H66" s="206">
        <v>0</v>
      </c>
      <c r="I66" s="206">
        <v>33.69</v>
      </c>
      <c r="J66" s="206">
        <v>0.72</v>
      </c>
      <c r="K66" s="206">
        <v>48.25</v>
      </c>
      <c r="L66" s="206">
        <v>6.28</v>
      </c>
      <c r="M66" s="206">
        <v>1.2</v>
      </c>
      <c r="N66" s="206">
        <v>1.94</v>
      </c>
      <c r="O66" s="206">
        <v>2.75</v>
      </c>
      <c r="P66" s="206">
        <v>1.56</v>
      </c>
      <c r="Q66" s="206">
        <v>10.029999999999999</v>
      </c>
      <c r="R66" s="206">
        <v>0.35</v>
      </c>
      <c r="S66" s="206">
        <v>0.43</v>
      </c>
      <c r="T66" s="206">
        <v>1.47</v>
      </c>
      <c r="U66" s="206">
        <v>1.94</v>
      </c>
      <c r="V66" s="206">
        <v>1.35</v>
      </c>
      <c r="W66" s="206">
        <v>0.76</v>
      </c>
      <c r="X66" s="206">
        <v>2.42</v>
      </c>
      <c r="Y66" s="206">
        <v>0</v>
      </c>
      <c r="Z66" s="206">
        <v>4.57</v>
      </c>
      <c r="AA66" s="206">
        <v>1.48</v>
      </c>
      <c r="AB66" s="206">
        <v>0</v>
      </c>
      <c r="AC66" s="206">
        <v>28.68</v>
      </c>
      <c r="AD66" s="206">
        <v>12.46</v>
      </c>
      <c r="AE66" s="206">
        <v>0</v>
      </c>
      <c r="AF66" s="206">
        <v>0</v>
      </c>
      <c r="AG66" s="206">
        <v>0</v>
      </c>
      <c r="AH66" s="206">
        <v>59.41</v>
      </c>
      <c r="AI66" s="206">
        <v>0</v>
      </c>
      <c r="AJ66" s="206">
        <v>0</v>
      </c>
      <c r="AK66" s="206">
        <v>22.15</v>
      </c>
      <c r="AL66" s="206">
        <v>0</v>
      </c>
      <c r="AM66" s="206">
        <v>0</v>
      </c>
      <c r="AN66" s="206">
        <v>0</v>
      </c>
      <c r="AO66" s="206">
        <v>193.01</v>
      </c>
      <c r="AP66" s="206">
        <v>0</v>
      </c>
    </row>
    <row r="67" spans="1:42">
      <c r="A67" t="s">
        <v>109</v>
      </c>
      <c r="B67" s="206">
        <v>0</v>
      </c>
      <c r="C67" s="206">
        <v>0</v>
      </c>
      <c r="D67" s="206">
        <v>3.23</v>
      </c>
      <c r="E67" s="206">
        <v>0</v>
      </c>
      <c r="F67" s="206">
        <v>0</v>
      </c>
      <c r="G67" s="206">
        <v>15.17</v>
      </c>
      <c r="H67" s="206">
        <v>0</v>
      </c>
      <c r="I67" s="206">
        <v>33.69</v>
      </c>
      <c r="J67" s="206">
        <v>0.72</v>
      </c>
      <c r="K67" s="206">
        <v>9.58</v>
      </c>
      <c r="L67" s="206">
        <v>6.28</v>
      </c>
      <c r="M67" s="206">
        <v>1.2</v>
      </c>
      <c r="N67" s="206">
        <v>1.94</v>
      </c>
      <c r="O67" s="206">
        <v>2.75</v>
      </c>
      <c r="P67" s="206">
        <v>1.56</v>
      </c>
      <c r="Q67" s="206">
        <v>10.029999999999999</v>
      </c>
      <c r="R67" s="206">
        <v>0.35</v>
      </c>
      <c r="S67" s="206">
        <v>0.43</v>
      </c>
      <c r="T67" s="206">
        <v>1.47</v>
      </c>
      <c r="U67" s="206">
        <v>1.94</v>
      </c>
      <c r="V67" s="206">
        <v>3.04</v>
      </c>
      <c r="W67" s="206">
        <v>0.76</v>
      </c>
      <c r="X67" s="206">
        <v>2.42</v>
      </c>
      <c r="Y67" s="206">
        <v>0</v>
      </c>
      <c r="Z67" s="206">
        <v>4.57</v>
      </c>
      <c r="AA67" s="206">
        <v>1.48</v>
      </c>
      <c r="AB67" s="206">
        <v>0</v>
      </c>
      <c r="AC67" s="206">
        <v>20.67</v>
      </c>
      <c r="AD67" s="206">
        <v>0</v>
      </c>
      <c r="AE67" s="206">
        <v>0</v>
      </c>
      <c r="AF67" s="206">
        <v>0</v>
      </c>
      <c r="AG67" s="206">
        <v>0</v>
      </c>
      <c r="AH67" s="206">
        <v>59.41</v>
      </c>
      <c r="AI67" s="206">
        <v>0</v>
      </c>
      <c r="AJ67" s="206">
        <v>0</v>
      </c>
      <c r="AK67" s="206">
        <v>22.15</v>
      </c>
      <c r="AL67" s="206">
        <v>0</v>
      </c>
      <c r="AM67" s="206">
        <v>0</v>
      </c>
      <c r="AN67" s="206">
        <v>0</v>
      </c>
      <c r="AO67" s="206">
        <v>193.01</v>
      </c>
      <c r="AP67" s="206">
        <v>0</v>
      </c>
    </row>
    <row r="68" spans="1:42">
      <c r="A68" t="s">
        <v>110</v>
      </c>
      <c r="B68" s="206">
        <v>0</v>
      </c>
      <c r="C68" s="206">
        <v>0</v>
      </c>
      <c r="D68" s="206">
        <v>3.23</v>
      </c>
      <c r="E68" s="206">
        <v>0</v>
      </c>
      <c r="F68" s="206">
        <v>0</v>
      </c>
      <c r="G68" s="206">
        <v>15.17</v>
      </c>
      <c r="H68" s="206">
        <v>0</v>
      </c>
      <c r="I68" s="206">
        <v>33.69</v>
      </c>
      <c r="J68" s="206">
        <v>0.72</v>
      </c>
      <c r="K68" s="206">
        <v>9.58</v>
      </c>
      <c r="L68" s="206">
        <v>6.28</v>
      </c>
      <c r="M68" s="206">
        <v>1.2</v>
      </c>
      <c r="N68" s="206">
        <v>1.94</v>
      </c>
      <c r="O68" s="206">
        <v>2.75</v>
      </c>
      <c r="P68" s="206">
        <v>1.56</v>
      </c>
      <c r="Q68" s="206">
        <v>10.029999999999999</v>
      </c>
      <c r="R68" s="206">
        <v>0.35</v>
      </c>
      <c r="S68" s="206">
        <v>0.43</v>
      </c>
      <c r="T68" s="206">
        <v>1.47</v>
      </c>
      <c r="U68" s="206">
        <v>1.94</v>
      </c>
      <c r="V68" s="206">
        <v>3.04</v>
      </c>
      <c r="W68" s="206">
        <v>0.76</v>
      </c>
      <c r="X68" s="206">
        <v>2.42</v>
      </c>
      <c r="Y68" s="206">
        <v>0</v>
      </c>
      <c r="Z68" s="206">
        <v>4.57</v>
      </c>
      <c r="AA68" s="206">
        <v>1.48</v>
      </c>
      <c r="AB68" s="206">
        <v>0</v>
      </c>
      <c r="AC68" s="206">
        <v>20.67</v>
      </c>
      <c r="AD68" s="206">
        <v>0</v>
      </c>
      <c r="AE68" s="206">
        <v>0</v>
      </c>
      <c r="AF68" s="206">
        <v>0</v>
      </c>
      <c r="AG68" s="206">
        <v>0</v>
      </c>
      <c r="AH68" s="206">
        <v>59.41</v>
      </c>
      <c r="AI68" s="206">
        <v>0</v>
      </c>
      <c r="AJ68" s="206">
        <v>0</v>
      </c>
      <c r="AK68" s="206">
        <v>0</v>
      </c>
      <c r="AL68" s="206">
        <v>0</v>
      </c>
      <c r="AM68" s="206">
        <v>0</v>
      </c>
      <c r="AN68" s="206">
        <v>0</v>
      </c>
      <c r="AO68" s="206">
        <v>193.01</v>
      </c>
      <c r="AP68" s="206">
        <v>0</v>
      </c>
    </row>
    <row r="69" spans="1:42">
      <c r="A69" t="s">
        <v>111</v>
      </c>
      <c r="B69" s="206">
        <v>0</v>
      </c>
      <c r="C69" s="206">
        <v>0</v>
      </c>
      <c r="D69" s="206">
        <v>3.23</v>
      </c>
      <c r="E69" s="206">
        <v>0</v>
      </c>
      <c r="F69" s="206">
        <v>0</v>
      </c>
      <c r="G69" s="206">
        <v>15.17</v>
      </c>
      <c r="H69" s="206">
        <v>0</v>
      </c>
      <c r="I69" s="206">
        <v>33.69</v>
      </c>
      <c r="J69" s="206">
        <v>0.72</v>
      </c>
      <c r="K69" s="206">
        <v>9.58</v>
      </c>
      <c r="L69" s="206">
        <v>6.28</v>
      </c>
      <c r="M69" s="206">
        <v>1.2</v>
      </c>
      <c r="N69" s="206">
        <v>1.94</v>
      </c>
      <c r="O69" s="206">
        <v>2.75</v>
      </c>
      <c r="P69" s="206">
        <v>1.56</v>
      </c>
      <c r="Q69" s="206">
        <v>10.029999999999999</v>
      </c>
      <c r="R69" s="206">
        <v>0.35</v>
      </c>
      <c r="S69" s="206">
        <v>0.43</v>
      </c>
      <c r="T69" s="206">
        <v>1.47</v>
      </c>
      <c r="U69" s="206">
        <v>1.94</v>
      </c>
      <c r="V69" s="206">
        <v>3.04</v>
      </c>
      <c r="W69" s="206">
        <v>0.76</v>
      </c>
      <c r="X69" s="206">
        <v>2.42</v>
      </c>
      <c r="Y69" s="206">
        <v>0</v>
      </c>
      <c r="Z69" s="206">
        <v>4.57</v>
      </c>
      <c r="AA69" s="206">
        <v>1.48</v>
      </c>
      <c r="AB69" s="206">
        <v>0</v>
      </c>
      <c r="AC69" s="206">
        <v>20.67</v>
      </c>
      <c r="AD69" s="206">
        <v>0</v>
      </c>
      <c r="AE69" s="206">
        <v>0</v>
      </c>
      <c r="AF69" s="206">
        <v>0</v>
      </c>
      <c r="AG69" s="206">
        <v>0</v>
      </c>
      <c r="AH69" s="206">
        <v>59.41</v>
      </c>
      <c r="AI69" s="206">
        <v>0</v>
      </c>
      <c r="AJ69" s="206">
        <v>0</v>
      </c>
      <c r="AK69" s="206">
        <v>0</v>
      </c>
      <c r="AL69" s="206">
        <v>0</v>
      </c>
      <c r="AM69" s="206">
        <v>0</v>
      </c>
      <c r="AN69" s="206">
        <v>0</v>
      </c>
      <c r="AO69" s="206">
        <v>193.01</v>
      </c>
      <c r="AP69" s="206">
        <v>0</v>
      </c>
    </row>
    <row r="70" spans="1:42">
      <c r="A70" t="s">
        <v>112</v>
      </c>
      <c r="B70" s="206">
        <v>0</v>
      </c>
      <c r="C70" s="206">
        <v>0</v>
      </c>
      <c r="D70" s="206">
        <v>3.23</v>
      </c>
      <c r="E70" s="206">
        <v>0</v>
      </c>
      <c r="F70" s="206">
        <v>0</v>
      </c>
      <c r="G70" s="206">
        <v>15.17</v>
      </c>
      <c r="H70" s="206">
        <v>0</v>
      </c>
      <c r="I70" s="206">
        <v>33.69</v>
      </c>
      <c r="J70" s="206">
        <v>0.72</v>
      </c>
      <c r="K70" s="206">
        <v>9.58</v>
      </c>
      <c r="L70" s="206">
        <v>6.28</v>
      </c>
      <c r="M70" s="206">
        <v>1.2</v>
      </c>
      <c r="N70" s="206">
        <v>1.94</v>
      </c>
      <c r="O70" s="206">
        <v>2.75</v>
      </c>
      <c r="P70" s="206">
        <v>1.56</v>
      </c>
      <c r="Q70" s="206">
        <v>10.029999999999999</v>
      </c>
      <c r="R70" s="206">
        <v>0.35</v>
      </c>
      <c r="S70" s="206">
        <v>0.43</v>
      </c>
      <c r="T70" s="206">
        <v>1.47</v>
      </c>
      <c r="U70" s="206">
        <v>1.94</v>
      </c>
      <c r="V70" s="206">
        <v>3.04</v>
      </c>
      <c r="W70" s="206">
        <v>0.76</v>
      </c>
      <c r="X70" s="206">
        <v>2.42</v>
      </c>
      <c r="Y70" s="206">
        <v>0</v>
      </c>
      <c r="Z70" s="206">
        <v>4.57</v>
      </c>
      <c r="AA70" s="206">
        <v>1.48</v>
      </c>
      <c r="AB70" s="206">
        <v>0</v>
      </c>
      <c r="AC70" s="206">
        <v>20.67</v>
      </c>
      <c r="AD70" s="206">
        <v>0</v>
      </c>
      <c r="AE70" s="206">
        <v>0</v>
      </c>
      <c r="AF70" s="206">
        <v>0</v>
      </c>
      <c r="AG70" s="206">
        <v>0</v>
      </c>
      <c r="AH70" s="206">
        <v>59.41</v>
      </c>
      <c r="AI70" s="206">
        <v>0</v>
      </c>
      <c r="AJ70" s="206">
        <v>0</v>
      </c>
      <c r="AK70" s="206">
        <v>0</v>
      </c>
      <c r="AL70" s="206">
        <v>0</v>
      </c>
      <c r="AM70" s="206">
        <v>0</v>
      </c>
      <c r="AN70" s="206">
        <v>0</v>
      </c>
      <c r="AO70" s="206">
        <v>193.01</v>
      </c>
      <c r="AP70" s="206">
        <v>0</v>
      </c>
    </row>
    <row r="71" spans="1:42">
      <c r="A71" t="s">
        <v>113</v>
      </c>
      <c r="B71" s="206">
        <v>0</v>
      </c>
      <c r="C71" s="206">
        <v>0</v>
      </c>
      <c r="D71" s="206">
        <v>3.23</v>
      </c>
      <c r="E71" s="206">
        <v>0</v>
      </c>
      <c r="F71" s="206">
        <v>0</v>
      </c>
      <c r="G71" s="206">
        <v>15.17</v>
      </c>
      <c r="H71" s="206">
        <v>0</v>
      </c>
      <c r="I71" s="206">
        <v>33.69</v>
      </c>
      <c r="J71" s="206">
        <v>0.72</v>
      </c>
      <c r="K71" s="206">
        <v>9.58</v>
      </c>
      <c r="L71" s="206">
        <v>6.28</v>
      </c>
      <c r="M71" s="206">
        <v>1.2</v>
      </c>
      <c r="N71" s="206">
        <v>1.94</v>
      </c>
      <c r="O71" s="206">
        <v>2.75</v>
      </c>
      <c r="P71" s="206">
        <v>1.56</v>
      </c>
      <c r="Q71" s="206">
        <v>10.029999999999999</v>
      </c>
      <c r="R71" s="206">
        <v>0.35</v>
      </c>
      <c r="S71" s="206">
        <v>0.43</v>
      </c>
      <c r="T71" s="206">
        <v>1.47</v>
      </c>
      <c r="U71" s="206">
        <v>1.94</v>
      </c>
      <c r="V71" s="206">
        <v>3.04</v>
      </c>
      <c r="W71" s="206">
        <v>0.76</v>
      </c>
      <c r="X71" s="206">
        <v>2.42</v>
      </c>
      <c r="Y71" s="206">
        <v>0</v>
      </c>
      <c r="Z71" s="206">
        <v>4.57</v>
      </c>
      <c r="AA71" s="206">
        <v>1.48</v>
      </c>
      <c r="AB71" s="206">
        <v>0</v>
      </c>
      <c r="AC71" s="206">
        <v>20.67</v>
      </c>
      <c r="AD71" s="206">
        <v>0</v>
      </c>
      <c r="AE71" s="206">
        <v>0</v>
      </c>
      <c r="AF71" s="206">
        <v>0</v>
      </c>
      <c r="AG71" s="206">
        <v>0</v>
      </c>
      <c r="AH71" s="206">
        <v>59.41</v>
      </c>
      <c r="AI71" s="206">
        <v>0</v>
      </c>
      <c r="AJ71" s="206">
        <v>0</v>
      </c>
      <c r="AK71" s="206">
        <v>0</v>
      </c>
      <c r="AL71" s="206">
        <v>0</v>
      </c>
      <c r="AM71" s="206">
        <v>0</v>
      </c>
      <c r="AN71" s="206">
        <v>0</v>
      </c>
      <c r="AO71" s="206">
        <v>193.01</v>
      </c>
      <c r="AP71" s="206">
        <v>0</v>
      </c>
    </row>
    <row r="72" spans="1:42">
      <c r="A72" t="s">
        <v>114</v>
      </c>
      <c r="B72" s="206">
        <v>0</v>
      </c>
      <c r="C72" s="206">
        <v>0</v>
      </c>
      <c r="D72" s="206">
        <v>3.23</v>
      </c>
      <c r="E72" s="206">
        <v>0</v>
      </c>
      <c r="F72" s="206">
        <v>0</v>
      </c>
      <c r="G72" s="206">
        <v>15.17</v>
      </c>
      <c r="H72" s="206">
        <v>0</v>
      </c>
      <c r="I72" s="206">
        <v>33.69</v>
      </c>
      <c r="J72" s="206">
        <v>0.72</v>
      </c>
      <c r="K72" s="206">
        <v>9.58</v>
      </c>
      <c r="L72" s="206">
        <v>6.28</v>
      </c>
      <c r="M72" s="206">
        <v>1.2</v>
      </c>
      <c r="N72" s="206">
        <v>1.94</v>
      </c>
      <c r="O72" s="206">
        <v>2.75</v>
      </c>
      <c r="P72" s="206">
        <v>1.56</v>
      </c>
      <c r="Q72" s="206">
        <v>10.029999999999999</v>
      </c>
      <c r="R72" s="206">
        <v>0.35</v>
      </c>
      <c r="S72" s="206">
        <v>0.43</v>
      </c>
      <c r="T72" s="206">
        <v>1.47</v>
      </c>
      <c r="U72" s="206">
        <v>1.94</v>
      </c>
      <c r="V72" s="206">
        <v>3.04</v>
      </c>
      <c r="W72" s="206">
        <v>0.76</v>
      </c>
      <c r="X72" s="206">
        <v>2.42</v>
      </c>
      <c r="Y72" s="206">
        <v>0</v>
      </c>
      <c r="Z72" s="206">
        <v>4.57</v>
      </c>
      <c r="AA72" s="206">
        <v>1.48</v>
      </c>
      <c r="AB72" s="206">
        <v>0</v>
      </c>
      <c r="AC72" s="206">
        <v>20.67</v>
      </c>
      <c r="AD72" s="206">
        <v>0</v>
      </c>
      <c r="AE72" s="206">
        <v>0</v>
      </c>
      <c r="AF72" s="206">
        <v>0</v>
      </c>
      <c r="AG72" s="206">
        <v>0</v>
      </c>
      <c r="AH72" s="206">
        <v>59.41</v>
      </c>
      <c r="AI72" s="206">
        <v>0</v>
      </c>
      <c r="AJ72" s="206">
        <v>0</v>
      </c>
      <c r="AK72" s="206">
        <v>0</v>
      </c>
      <c r="AL72" s="206">
        <v>0</v>
      </c>
      <c r="AM72" s="206">
        <v>0</v>
      </c>
      <c r="AN72" s="206">
        <v>0</v>
      </c>
      <c r="AO72" s="206">
        <v>193.01</v>
      </c>
      <c r="AP72" s="206">
        <v>0</v>
      </c>
    </row>
    <row r="73" spans="1:42">
      <c r="A73" t="s">
        <v>115</v>
      </c>
      <c r="B73" s="206">
        <v>0</v>
      </c>
      <c r="C73" s="206">
        <v>0</v>
      </c>
      <c r="D73" s="206">
        <v>3.23</v>
      </c>
      <c r="E73" s="206">
        <v>0</v>
      </c>
      <c r="F73" s="206">
        <v>0</v>
      </c>
      <c r="G73" s="206">
        <v>15.17</v>
      </c>
      <c r="H73" s="206">
        <v>0</v>
      </c>
      <c r="I73" s="206">
        <v>33.69</v>
      </c>
      <c r="J73" s="206">
        <v>0.72</v>
      </c>
      <c r="K73" s="206">
        <v>9.58</v>
      </c>
      <c r="L73" s="206">
        <v>6.28</v>
      </c>
      <c r="M73" s="206">
        <v>1.2</v>
      </c>
      <c r="N73" s="206">
        <v>1.94</v>
      </c>
      <c r="O73" s="206">
        <v>2.75</v>
      </c>
      <c r="P73" s="206">
        <v>0.93</v>
      </c>
      <c r="Q73" s="206">
        <v>10.029999999999999</v>
      </c>
      <c r="R73" s="206">
        <v>0.35</v>
      </c>
      <c r="S73" s="206">
        <v>0.43</v>
      </c>
      <c r="T73" s="206">
        <v>1.47</v>
      </c>
      <c r="U73" s="206">
        <v>1.94</v>
      </c>
      <c r="V73" s="206">
        <v>3.04</v>
      </c>
      <c r="W73" s="206">
        <v>0.76</v>
      </c>
      <c r="X73" s="206">
        <v>2.42</v>
      </c>
      <c r="Y73" s="206">
        <v>0</v>
      </c>
      <c r="Z73" s="206">
        <v>4.57</v>
      </c>
      <c r="AA73" s="206">
        <v>1.48</v>
      </c>
      <c r="AB73" s="206">
        <v>0</v>
      </c>
      <c r="AC73" s="206">
        <v>20.03</v>
      </c>
      <c r="AD73" s="206">
        <v>0</v>
      </c>
      <c r="AE73" s="206">
        <v>0</v>
      </c>
      <c r="AF73" s="206">
        <v>0</v>
      </c>
      <c r="AG73" s="206">
        <v>0</v>
      </c>
      <c r="AH73" s="206">
        <v>59.41</v>
      </c>
      <c r="AI73" s="206">
        <v>0</v>
      </c>
      <c r="AJ73" s="206">
        <v>0</v>
      </c>
      <c r="AK73" s="206">
        <v>0</v>
      </c>
      <c r="AL73" s="206">
        <v>0</v>
      </c>
      <c r="AM73" s="206">
        <v>0</v>
      </c>
      <c r="AN73" s="206">
        <v>0</v>
      </c>
      <c r="AO73" s="206">
        <v>193.01</v>
      </c>
      <c r="AP73" s="206">
        <v>0</v>
      </c>
    </row>
    <row r="74" spans="1:42">
      <c r="A74" t="s">
        <v>116</v>
      </c>
      <c r="B74" s="206">
        <v>0</v>
      </c>
      <c r="C74" s="206">
        <v>0</v>
      </c>
      <c r="D74" s="206">
        <v>3.23</v>
      </c>
      <c r="E74" s="206">
        <v>0</v>
      </c>
      <c r="F74" s="206">
        <v>0</v>
      </c>
      <c r="G74" s="206">
        <v>15.17</v>
      </c>
      <c r="H74" s="206">
        <v>0</v>
      </c>
      <c r="I74" s="206">
        <v>33.69</v>
      </c>
      <c r="J74" s="206">
        <v>0.72</v>
      </c>
      <c r="K74" s="206">
        <v>9.58</v>
      </c>
      <c r="L74" s="206">
        <v>6.28</v>
      </c>
      <c r="M74" s="206">
        <v>1.2</v>
      </c>
      <c r="N74" s="206">
        <v>1.94</v>
      </c>
      <c r="O74" s="206">
        <v>2.75</v>
      </c>
      <c r="P74" s="206">
        <v>0.93</v>
      </c>
      <c r="Q74" s="206">
        <v>10.029999999999999</v>
      </c>
      <c r="R74" s="206">
        <v>0.35</v>
      </c>
      <c r="S74" s="206">
        <v>0.43</v>
      </c>
      <c r="T74" s="206">
        <v>1.47</v>
      </c>
      <c r="U74" s="206">
        <v>1.94</v>
      </c>
      <c r="V74" s="206">
        <v>3.04</v>
      </c>
      <c r="W74" s="206">
        <v>0.76</v>
      </c>
      <c r="X74" s="206">
        <v>2.42</v>
      </c>
      <c r="Y74" s="206">
        <v>0</v>
      </c>
      <c r="Z74" s="206">
        <v>4.57</v>
      </c>
      <c r="AA74" s="206">
        <v>1.48</v>
      </c>
      <c r="AB74" s="206">
        <v>0</v>
      </c>
      <c r="AC74" s="206">
        <v>20.03</v>
      </c>
      <c r="AD74" s="206">
        <v>0</v>
      </c>
      <c r="AE74" s="206">
        <v>0</v>
      </c>
      <c r="AF74" s="206">
        <v>0</v>
      </c>
      <c r="AG74" s="206">
        <v>0</v>
      </c>
      <c r="AH74" s="206">
        <v>59.41</v>
      </c>
      <c r="AI74" s="206">
        <v>0</v>
      </c>
      <c r="AJ74" s="206">
        <v>0</v>
      </c>
      <c r="AK74" s="206">
        <v>0</v>
      </c>
      <c r="AL74" s="206">
        <v>0</v>
      </c>
      <c r="AM74" s="206">
        <v>0</v>
      </c>
      <c r="AN74" s="206">
        <v>0</v>
      </c>
      <c r="AO74" s="206">
        <v>193.01</v>
      </c>
      <c r="AP74" s="206">
        <v>0</v>
      </c>
    </row>
    <row r="75" spans="1:42">
      <c r="A75" t="s">
        <v>117</v>
      </c>
      <c r="B75" s="206">
        <v>0</v>
      </c>
      <c r="C75" s="206">
        <v>0</v>
      </c>
      <c r="D75" s="206">
        <v>3.23</v>
      </c>
      <c r="E75" s="206">
        <v>0</v>
      </c>
      <c r="F75" s="206">
        <v>0</v>
      </c>
      <c r="G75" s="206">
        <v>15.17</v>
      </c>
      <c r="H75" s="206">
        <v>0</v>
      </c>
      <c r="I75" s="206">
        <v>33.69</v>
      </c>
      <c r="J75" s="206">
        <v>0.72</v>
      </c>
      <c r="K75" s="206">
        <v>9.58</v>
      </c>
      <c r="L75" s="206">
        <v>6.28</v>
      </c>
      <c r="M75" s="206">
        <v>1.2</v>
      </c>
      <c r="N75" s="206">
        <v>1.94</v>
      </c>
      <c r="O75" s="206">
        <v>2.75</v>
      </c>
      <c r="P75" s="206">
        <v>0.93</v>
      </c>
      <c r="Q75" s="206">
        <v>10.029999999999999</v>
      </c>
      <c r="R75" s="206">
        <v>0.35</v>
      </c>
      <c r="S75" s="206">
        <v>0.43</v>
      </c>
      <c r="T75" s="206">
        <v>1.47</v>
      </c>
      <c r="U75" s="206">
        <v>1.94</v>
      </c>
      <c r="V75" s="206">
        <v>3.04</v>
      </c>
      <c r="W75" s="206">
        <v>0.76</v>
      </c>
      <c r="X75" s="206">
        <v>2.42</v>
      </c>
      <c r="Y75" s="206">
        <v>0</v>
      </c>
      <c r="Z75" s="206">
        <v>4.57</v>
      </c>
      <c r="AA75" s="206">
        <v>1.48</v>
      </c>
      <c r="AB75" s="206">
        <v>0</v>
      </c>
      <c r="AC75" s="206">
        <v>20.03</v>
      </c>
      <c r="AD75" s="206">
        <v>0</v>
      </c>
      <c r="AE75" s="206">
        <v>0</v>
      </c>
      <c r="AF75" s="206">
        <v>0</v>
      </c>
      <c r="AG75" s="206">
        <v>0</v>
      </c>
      <c r="AH75" s="206">
        <v>59.41</v>
      </c>
      <c r="AI75" s="206">
        <v>0</v>
      </c>
      <c r="AJ75" s="206">
        <v>0</v>
      </c>
      <c r="AK75" s="206">
        <v>0</v>
      </c>
      <c r="AL75" s="206">
        <v>0</v>
      </c>
      <c r="AM75" s="206">
        <v>0</v>
      </c>
      <c r="AN75" s="206">
        <v>0</v>
      </c>
      <c r="AO75" s="206">
        <v>199.23</v>
      </c>
      <c r="AP75" s="206">
        <v>0</v>
      </c>
    </row>
    <row r="76" spans="1:42">
      <c r="A76" t="s">
        <v>118</v>
      </c>
      <c r="B76" s="206">
        <v>0</v>
      </c>
      <c r="C76" s="206">
        <v>0</v>
      </c>
      <c r="D76" s="206">
        <v>3.23</v>
      </c>
      <c r="E76" s="206">
        <v>0</v>
      </c>
      <c r="F76" s="206">
        <v>0</v>
      </c>
      <c r="G76" s="206">
        <v>15.17</v>
      </c>
      <c r="H76" s="206">
        <v>0</v>
      </c>
      <c r="I76" s="206">
        <v>33.69</v>
      </c>
      <c r="J76" s="206">
        <v>0.72</v>
      </c>
      <c r="K76" s="206">
        <v>9.58</v>
      </c>
      <c r="L76" s="206">
        <v>6.28</v>
      </c>
      <c r="M76" s="206">
        <v>1.2</v>
      </c>
      <c r="N76" s="206">
        <v>1.94</v>
      </c>
      <c r="O76" s="206">
        <v>2.75</v>
      </c>
      <c r="P76" s="206">
        <v>0.93</v>
      </c>
      <c r="Q76" s="206">
        <v>10.029999999999999</v>
      </c>
      <c r="R76" s="206">
        <v>0.35</v>
      </c>
      <c r="S76" s="206">
        <v>0.43</v>
      </c>
      <c r="T76" s="206">
        <v>1.47</v>
      </c>
      <c r="U76" s="206">
        <v>1.94</v>
      </c>
      <c r="V76" s="206">
        <v>3.04</v>
      </c>
      <c r="W76" s="206">
        <v>0.76</v>
      </c>
      <c r="X76" s="206">
        <v>2.42</v>
      </c>
      <c r="Y76" s="206">
        <v>0</v>
      </c>
      <c r="Z76" s="206">
        <v>4.57</v>
      </c>
      <c r="AA76" s="206">
        <v>1.48</v>
      </c>
      <c r="AB76" s="206">
        <v>0</v>
      </c>
      <c r="AC76" s="206">
        <v>20.03</v>
      </c>
      <c r="AD76" s="206">
        <v>0</v>
      </c>
      <c r="AE76" s="206">
        <v>0</v>
      </c>
      <c r="AF76" s="206">
        <v>0</v>
      </c>
      <c r="AG76" s="206">
        <v>0</v>
      </c>
      <c r="AH76" s="206">
        <v>59.41</v>
      </c>
      <c r="AI76" s="206">
        <v>0</v>
      </c>
      <c r="AJ76" s="206">
        <v>0</v>
      </c>
      <c r="AK76" s="206">
        <v>0</v>
      </c>
      <c r="AL76" s="206">
        <v>0</v>
      </c>
      <c r="AM76" s="206">
        <v>0</v>
      </c>
      <c r="AN76" s="206">
        <v>0</v>
      </c>
      <c r="AO76" s="206">
        <v>199.23</v>
      </c>
      <c r="AP76" s="206">
        <v>0</v>
      </c>
    </row>
    <row r="77" spans="1:42">
      <c r="A77" t="s">
        <v>119</v>
      </c>
      <c r="B77" s="206">
        <v>0</v>
      </c>
      <c r="C77" s="206">
        <v>0</v>
      </c>
      <c r="D77" s="206">
        <v>3.23</v>
      </c>
      <c r="E77" s="206">
        <v>0</v>
      </c>
      <c r="F77" s="206">
        <v>0</v>
      </c>
      <c r="G77" s="206">
        <v>15.17</v>
      </c>
      <c r="H77" s="206">
        <v>0</v>
      </c>
      <c r="I77" s="206">
        <v>33.69</v>
      </c>
      <c r="J77" s="206">
        <v>0.72</v>
      </c>
      <c r="K77" s="206">
        <v>9.58</v>
      </c>
      <c r="L77" s="206">
        <v>6.28</v>
      </c>
      <c r="M77" s="206">
        <v>1.2</v>
      </c>
      <c r="N77" s="206">
        <v>1.94</v>
      </c>
      <c r="O77" s="206">
        <v>2.75</v>
      </c>
      <c r="P77" s="206">
        <v>0.93</v>
      </c>
      <c r="Q77" s="206">
        <v>10.029999999999999</v>
      </c>
      <c r="R77" s="206">
        <v>0.35</v>
      </c>
      <c r="S77" s="206">
        <v>0.43</v>
      </c>
      <c r="T77" s="206">
        <v>1.47</v>
      </c>
      <c r="U77" s="206">
        <v>1.94</v>
      </c>
      <c r="V77" s="206">
        <v>3.04</v>
      </c>
      <c r="W77" s="206">
        <v>0.76</v>
      </c>
      <c r="X77" s="206">
        <v>2.42</v>
      </c>
      <c r="Y77" s="206">
        <v>0</v>
      </c>
      <c r="Z77" s="206">
        <v>4.57</v>
      </c>
      <c r="AA77" s="206">
        <v>1.48</v>
      </c>
      <c r="AB77" s="206">
        <v>0</v>
      </c>
      <c r="AC77" s="206">
        <v>20.03</v>
      </c>
      <c r="AD77" s="206">
        <v>0</v>
      </c>
      <c r="AE77" s="206">
        <v>0</v>
      </c>
      <c r="AF77" s="206">
        <v>0</v>
      </c>
      <c r="AG77" s="206">
        <v>0</v>
      </c>
      <c r="AH77" s="206">
        <v>59.41</v>
      </c>
      <c r="AI77" s="206">
        <v>0</v>
      </c>
      <c r="AJ77" s="206">
        <v>0</v>
      </c>
      <c r="AK77" s="206">
        <v>0</v>
      </c>
      <c r="AL77" s="206">
        <v>0</v>
      </c>
      <c r="AM77" s="206">
        <v>0</v>
      </c>
      <c r="AN77" s="206">
        <v>0</v>
      </c>
      <c r="AO77" s="206">
        <v>199.23</v>
      </c>
      <c r="AP77" s="206">
        <v>0</v>
      </c>
    </row>
    <row r="78" spans="1:42">
      <c r="A78" t="s">
        <v>120</v>
      </c>
      <c r="B78" s="206">
        <v>0</v>
      </c>
      <c r="C78" s="206">
        <v>0</v>
      </c>
      <c r="D78" s="206">
        <v>3.23</v>
      </c>
      <c r="E78" s="206">
        <v>0</v>
      </c>
      <c r="F78" s="206">
        <v>0</v>
      </c>
      <c r="G78" s="206">
        <v>15.17</v>
      </c>
      <c r="H78" s="206">
        <v>0</v>
      </c>
      <c r="I78" s="206">
        <v>33.69</v>
      </c>
      <c r="J78" s="206">
        <v>0.72</v>
      </c>
      <c r="K78" s="206">
        <v>9.58</v>
      </c>
      <c r="L78" s="206">
        <v>6.28</v>
      </c>
      <c r="M78" s="206">
        <v>1.2</v>
      </c>
      <c r="N78" s="206">
        <v>1.94</v>
      </c>
      <c r="O78" s="206">
        <v>2.75</v>
      </c>
      <c r="P78" s="206">
        <v>0.93</v>
      </c>
      <c r="Q78" s="206">
        <v>10.029999999999999</v>
      </c>
      <c r="R78" s="206">
        <v>0.35</v>
      </c>
      <c r="S78" s="206">
        <v>0.43</v>
      </c>
      <c r="T78" s="206">
        <v>1.47</v>
      </c>
      <c r="U78" s="206">
        <v>1.94</v>
      </c>
      <c r="V78" s="206">
        <v>3.04</v>
      </c>
      <c r="W78" s="206">
        <v>0.76</v>
      </c>
      <c r="X78" s="206">
        <v>2.42</v>
      </c>
      <c r="Y78" s="206">
        <v>0</v>
      </c>
      <c r="Z78" s="206">
        <v>4.57</v>
      </c>
      <c r="AA78" s="206">
        <v>1.48</v>
      </c>
      <c r="AB78" s="206">
        <v>0</v>
      </c>
      <c r="AC78" s="206">
        <v>20.03</v>
      </c>
      <c r="AD78" s="206">
        <v>0</v>
      </c>
      <c r="AE78" s="206">
        <v>0</v>
      </c>
      <c r="AF78" s="206">
        <v>0</v>
      </c>
      <c r="AG78" s="206">
        <v>0</v>
      </c>
      <c r="AH78" s="206">
        <v>59.41</v>
      </c>
      <c r="AI78" s="206">
        <v>0</v>
      </c>
      <c r="AJ78" s="206">
        <v>0</v>
      </c>
      <c r="AK78" s="206">
        <v>0</v>
      </c>
      <c r="AL78" s="206">
        <v>0</v>
      </c>
      <c r="AM78" s="206">
        <v>0</v>
      </c>
      <c r="AN78" s="206">
        <v>0</v>
      </c>
      <c r="AO78" s="206">
        <v>199.23</v>
      </c>
      <c r="AP78" s="206">
        <v>0</v>
      </c>
    </row>
    <row r="79" spans="1:42">
      <c r="A79" t="s">
        <v>121</v>
      </c>
      <c r="B79" s="206">
        <v>0</v>
      </c>
      <c r="C79" s="206">
        <v>0</v>
      </c>
      <c r="D79" s="206">
        <v>3.23</v>
      </c>
      <c r="E79" s="206">
        <v>0</v>
      </c>
      <c r="F79" s="206">
        <v>0</v>
      </c>
      <c r="G79" s="206">
        <v>15.17</v>
      </c>
      <c r="H79" s="206">
        <v>0</v>
      </c>
      <c r="I79" s="206">
        <v>33.69</v>
      </c>
      <c r="J79" s="206">
        <v>0.72</v>
      </c>
      <c r="K79" s="206">
        <v>9.58</v>
      </c>
      <c r="L79" s="206">
        <v>6.28</v>
      </c>
      <c r="M79" s="206">
        <v>1.2</v>
      </c>
      <c r="N79" s="206">
        <v>1.94</v>
      </c>
      <c r="O79" s="206">
        <v>2.75</v>
      </c>
      <c r="P79" s="206">
        <v>0.93</v>
      </c>
      <c r="Q79" s="206">
        <v>10.029999999999999</v>
      </c>
      <c r="R79" s="206">
        <v>0.35</v>
      </c>
      <c r="S79" s="206">
        <v>0.43</v>
      </c>
      <c r="T79" s="206">
        <v>1.47</v>
      </c>
      <c r="U79" s="206">
        <v>1.94</v>
      </c>
      <c r="V79" s="206">
        <v>3.04</v>
      </c>
      <c r="W79" s="206">
        <v>0.76</v>
      </c>
      <c r="X79" s="206">
        <v>2.42</v>
      </c>
      <c r="Y79" s="206">
        <v>0</v>
      </c>
      <c r="Z79" s="206">
        <v>4.57</v>
      </c>
      <c r="AA79" s="206">
        <v>1.48</v>
      </c>
      <c r="AB79" s="206">
        <v>0</v>
      </c>
      <c r="AC79" s="206">
        <v>20.03</v>
      </c>
      <c r="AD79" s="206">
        <v>0</v>
      </c>
      <c r="AE79" s="206">
        <v>0</v>
      </c>
      <c r="AF79" s="206">
        <v>0</v>
      </c>
      <c r="AG79" s="206">
        <v>0</v>
      </c>
      <c r="AH79" s="206">
        <v>59.41</v>
      </c>
      <c r="AI79" s="206">
        <v>0</v>
      </c>
      <c r="AJ79" s="206">
        <v>0</v>
      </c>
      <c r="AK79" s="206">
        <v>0</v>
      </c>
      <c r="AL79" s="206">
        <v>0</v>
      </c>
      <c r="AM79" s="206">
        <v>0</v>
      </c>
      <c r="AN79" s="206">
        <v>0</v>
      </c>
      <c r="AO79" s="206">
        <v>199.23</v>
      </c>
      <c r="AP79" s="206">
        <v>0</v>
      </c>
    </row>
    <row r="80" spans="1:42">
      <c r="A80" t="s">
        <v>122</v>
      </c>
      <c r="B80" s="206">
        <v>0</v>
      </c>
      <c r="C80" s="206">
        <v>0</v>
      </c>
      <c r="D80" s="206">
        <v>3.23</v>
      </c>
      <c r="E80" s="206">
        <v>0</v>
      </c>
      <c r="F80" s="206">
        <v>0</v>
      </c>
      <c r="G80" s="206">
        <v>15.17</v>
      </c>
      <c r="H80" s="206">
        <v>0</v>
      </c>
      <c r="I80" s="206">
        <v>33.69</v>
      </c>
      <c r="J80" s="206">
        <v>0.72</v>
      </c>
      <c r="K80" s="206">
        <v>9.58</v>
      </c>
      <c r="L80" s="206">
        <v>6.28</v>
      </c>
      <c r="M80" s="206">
        <v>1.2</v>
      </c>
      <c r="N80" s="206">
        <v>1.94</v>
      </c>
      <c r="O80" s="206">
        <v>2.75</v>
      </c>
      <c r="P80" s="206">
        <v>0.93</v>
      </c>
      <c r="Q80" s="206">
        <v>10.029999999999999</v>
      </c>
      <c r="R80" s="206">
        <v>0.35</v>
      </c>
      <c r="S80" s="206">
        <v>0.43</v>
      </c>
      <c r="T80" s="206">
        <v>1.47</v>
      </c>
      <c r="U80" s="206">
        <v>1.94</v>
      </c>
      <c r="V80" s="206">
        <v>3.04</v>
      </c>
      <c r="W80" s="206">
        <v>0.76</v>
      </c>
      <c r="X80" s="206">
        <v>2.42</v>
      </c>
      <c r="Y80" s="206">
        <v>0</v>
      </c>
      <c r="Z80" s="206">
        <v>4.57</v>
      </c>
      <c r="AA80" s="206">
        <v>1.48</v>
      </c>
      <c r="AB80" s="206">
        <v>0</v>
      </c>
      <c r="AC80" s="206">
        <v>20.03</v>
      </c>
      <c r="AD80" s="206">
        <v>0</v>
      </c>
      <c r="AE80" s="206">
        <v>0</v>
      </c>
      <c r="AF80" s="206">
        <v>0</v>
      </c>
      <c r="AG80" s="206">
        <v>0</v>
      </c>
      <c r="AH80" s="206">
        <v>59.41</v>
      </c>
      <c r="AI80" s="206">
        <v>0</v>
      </c>
      <c r="AJ80" s="206">
        <v>0</v>
      </c>
      <c r="AK80" s="206">
        <v>0</v>
      </c>
      <c r="AL80" s="206">
        <v>0</v>
      </c>
      <c r="AM80" s="206">
        <v>0</v>
      </c>
      <c r="AN80" s="206">
        <v>0</v>
      </c>
      <c r="AO80" s="206">
        <v>199.23</v>
      </c>
      <c r="AP80" s="206">
        <v>0</v>
      </c>
    </row>
    <row r="81" spans="1:42">
      <c r="A81" t="s">
        <v>123</v>
      </c>
      <c r="B81" s="206">
        <v>0</v>
      </c>
      <c r="C81" s="206">
        <v>0</v>
      </c>
      <c r="D81" s="206">
        <v>3.23</v>
      </c>
      <c r="E81" s="206">
        <v>0</v>
      </c>
      <c r="F81" s="206">
        <v>0</v>
      </c>
      <c r="G81" s="206">
        <v>15.17</v>
      </c>
      <c r="H81" s="206">
        <v>0</v>
      </c>
      <c r="I81" s="206">
        <v>33.69</v>
      </c>
      <c r="J81" s="206">
        <v>0.72</v>
      </c>
      <c r="K81" s="206">
        <v>9.58</v>
      </c>
      <c r="L81" s="206">
        <v>6.28</v>
      </c>
      <c r="M81" s="206">
        <v>1.2</v>
      </c>
      <c r="N81" s="206">
        <v>1.94</v>
      </c>
      <c r="O81" s="206">
        <v>2.75</v>
      </c>
      <c r="P81" s="206">
        <v>0.93</v>
      </c>
      <c r="Q81" s="206">
        <v>10.029999999999999</v>
      </c>
      <c r="R81" s="206">
        <v>0.35</v>
      </c>
      <c r="S81" s="206">
        <v>0.43</v>
      </c>
      <c r="T81" s="206">
        <v>1.47</v>
      </c>
      <c r="U81" s="206">
        <v>1.94</v>
      </c>
      <c r="V81" s="206">
        <v>2.81</v>
      </c>
      <c r="W81" s="206">
        <v>0.76</v>
      </c>
      <c r="X81" s="206">
        <v>2.42</v>
      </c>
      <c r="Y81" s="206">
        <v>0</v>
      </c>
      <c r="Z81" s="206">
        <v>4.57</v>
      </c>
      <c r="AA81" s="206">
        <v>1.48</v>
      </c>
      <c r="AB81" s="206">
        <v>0</v>
      </c>
      <c r="AC81" s="206">
        <v>20.03</v>
      </c>
      <c r="AD81" s="206">
        <v>0</v>
      </c>
      <c r="AE81" s="206">
        <v>0</v>
      </c>
      <c r="AF81" s="206">
        <v>0</v>
      </c>
      <c r="AG81" s="206">
        <v>0</v>
      </c>
      <c r="AH81" s="206">
        <v>59.41</v>
      </c>
      <c r="AI81" s="206">
        <v>0</v>
      </c>
      <c r="AJ81" s="206">
        <v>0</v>
      </c>
      <c r="AK81" s="206">
        <v>0</v>
      </c>
      <c r="AL81" s="206">
        <v>0</v>
      </c>
      <c r="AM81" s="206">
        <v>0</v>
      </c>
      <c r="AN81" s="206">
        <v>0</v>
      </c>
      <c r="AO81" s="206">
        <v>199.23</v>
      </c>
      <c r="AP81" s="206">
        <v>0</v>
      </c>
    </row>
    <row r="82" spans="1:42">
      <c r="A82" t="s">
        <v>124</v>
      </c>
      <c r="B82" s="206">
        <v>0</v>
      </c>
      <c r="C82" s="206">
        <v>0</v>
      </c>
      <c r="D82" s="206">
        <v>3.23</v>
      </c>
      <c r="E82" s="206">
        <v>0</v>
      </c>
      <c r="F82" s="206">
        <v>0</v>
      </c>
      <c r="G82" s="206">
        <v>15.17</v>
      </c>
      <c r="H82" s="206">
        <v>0</v>
      </c>
      <c r="I82" s="206">
        <v>33.69</v>
      </c>
      <c r="J82" s="206">
        <v>0.72</v>
      </c>
      <c r="K82" s="206">
        <v>9.57</v>
      </c>
      <c r="L82" s="206">
        <v>6.28</v>
      </c>
      <c r="M82" s="206">
        <v>1.2</v>
      </c>
      <c r="N82" s="206">
        <v>1.94</v>
      </c>
      <c r="O82" s="206">
        <v>2.75</v>
      </c>
      <c r="P82" s="206">
        <v>0.93</v>
      </c>
      <c r="Q82" s="206">
        <v>10.029999999999999</v>
      </c>
      <c r="R82" s="206">
        <v>0.35</v>
      </c>
      <c r="S82" s="206">
        <v>0.43</v>
      </c>
      <c r="T82" s="206">
        <v>1.47</v>
      </c>
      <c r="U82" s="206">
        <v>1.94</v>
      </c>
      <c r="V82" s="206">
        <v>2.81</v>
      </c>
      <c r="W82" s="206">
        <v>0.76</v>
      </c>
      <c r="X82" s="206">
        <v>2.42</v>
      </c>
      <c r="Y82" s="206">
        <v>0</v>
      </c>
      <c r="Z82" s="206">
        <v>4.57</v>
      </c>
      <c r="AA82" s="206">
        <v>1.48</v>
      </c>
      <c r="AB82" s="206">
        <v>0</v>
      </c>
      <c r="AC82" s="206">
        <v>20.03</v>
      </c>
      <c r="AD82" s="206">
        <v>0</v>
      </c>
      <c r="AE82" s="206">
        <v>0</v>
      </c>
      <c r="AF82" s="206">
        <v>0</v>
      </c>
      <c r="AG82" s="206">
        <v>0</v>
      </c>
      <c r="AH82" s="206">
        <v>59.41</v>
      </c>
      <c r="AI82" s="206">
        <v>0</v>
      </c>
      <c r="AJ82" s="206">
        <v>0</v>
      </c>
      <c r="AK82" s="206">
        <v>0</v>
      </c>
      <c r="AL82" s="206">
        <v>0</v>
      </c>
      <c r="AM82" s="206">
        <v>0</v>
      </c>
      <c r="AN82" s="206">
        <v>0</v>
      </c>
      <c r="AO82" s="206">
        <v>199.23</v>
      </c>
      <c r="AP82" s="206">
        <v>0</v>
      </c>
    </row>
    <row r="83" spans="1:42">
      <c r="A83" t="s">
        <v>125</v>
      </c>
      <c r="B83" s="206">
        <v>0</v>
      </c>
      <c r="C83" s="206">
        <v>0</v>
      </c>
      <c r="D83" s="206">
        <v>3.23</v>
      </c>
      <c r="E83" s="206">
        <v>0</v>
      </c>
      <c r="F83" s="206">
        <v>0</v>
      </c>
      <c r="G83" s="206">
        <v>15.17</v>
      </c>
      <c r="H83" s="206">
        <v>0</v>
      </c>
      <c r="I83" s="206">
        <v>33.69</v>
      </c>
      <c r="J83" s="206">
        <v>0.72</v>
      </c>
      <c r="K83" s="206">
        <v>9.57</v>
      </c>
      <c r="L83" s="206">
        <v>6.28</v>
      </c>
      <c r="M83" s="206">
        <v>1.2</v>
      </c>
      <c r="N83" s="206">
        <v>1.94</v>
      </c>
      <c r="O83" s="206">
        <v>2.75</v>
      </c>
      <c r="P83" s="206">
        <v>0.93</v>
      </c>
      <c r="Q83" s="206">
        <v>10.029999999999999</v>
      </c>
      <c r="R83" s="206">
        <v>0.35</v>
      </c>
      <c r="S83" s="206">
        <v>0.43</v>
      </c>
      <c r="T83" s="206">
        <v>1.47</v>
      </c>
      <c r="U83" s="206">
        <v>1.94</v>
      </c>
      <c r="V83" s="206">
        <v>2.8</v>
      </c>
      <c r="W83" s="206">
        <v>0.76</v>
      </c>
      <c r="X83" s="206">
        <v>2.42</v>
      </c>
      <c r="Y83" s="206">
        <v>0</v>
      </c>
      <c r="Z83" s="206">
        <v>4.57</v>
      </c>
      <c r="AA83" s="206">
        <v>1.48</v>
      </c>
      <c r="AB83" s="206">
        <v>0</v>
      </c>
      <c r="AC83" s="206">
        <v>20.03</v>
      </c>
      <c r="AD83" s="206">
        <v>0</v>
      </c>
      <c r="AE83" s="206">
        <v>0</v>
      </c>
      <c r="AF83" s="206">
        <v>0</v>
      </c>
      <c r="AG83" s="206">
        <v>0</v>
      </c>
      <c r="AH83" s="206">
        <v>59.41</v>
      </c>
      <c r="AI83" s="206">
        <v>0</v>
      </c>
      <c r="AJ83" s="206">
        <v>0</v>
      </c>
      <c r="AK83" s="206">
        <v>22.15</v>
      </c>
      <c r="AL83" s="206">
        <v>0</v>
      </c>
      <c r="AM83" s="206">
        <v>0</v>
      </c>
      <c r="AN83" s="206">
        <v>0</v>
      </c>
      <c r="AO83" s="206">
        <v>199.23</v>
      </c>
      <c r="AP83" s="206">
        <v>0</v>
      </c>
    </row>
    <row r="84" spans="1:42">
      <c r="A84" t="s">
        <v>126</v>
      </c>
      <c r="B84" s="206">
        <v>0</v>
      </c>
      <c r="C84" s="206">
        <v>0</v>
      </c>
      <c r="D84" s="206">
        <v>3.23</v>
      </c>
      <c r="E84" s="206">
        <v>0</v>
      </c>
      <c r="F84" s="206">
        <v>0</v>
      </c>
      <c r="G84" s="206">
        <v>15.17</v>
      </c>
      <c r="H84" s="206">
        <v>0</v>
      </c>
      <c r="I84" s="206">
        <v>33.69</v>
      </c>
      <c r="J84" s="206">
        <v>0.72</v>
      </c>
      <c r="K84" s="206">
        <v>9.57</v>
      </c>
      <c r="L84" s="206">
        <v>6.28</v>
      </c>
      <c r="M84" s="206">
        <v>1.2</v>
      </c>
      <c r="N84" s="206">
        <v>1.94</v>
      </c>
      <c r="O84" s="206">
        <v>2.75</v>
      </c>
      <c r="P84" s="206">
        <v>0.93</v>
      </c>
      <c r="Q84" s="206">
        <v>10.029999999999999</v>
      </c>
      <c r="R84" s="206">
        <v>0.35</v>
      </c>
      <c r="S84" s="206">
        <v>0.43</v>
      </c>
      <c r="T84" s="206">
        <v>1.47</v>
      </c>
      <c r="U84" s="206">
        <v>1.94</v>
      </c>
      <c r="V84" s="206">
        <v>2.8</v>
      </c>
      <c r="W84" s="206">
        <v>0.76</v>
      </c>
      <c r="X84" s="206">
        <v>2.42</v>
      </c>
      <c r="Y84" s="206">
        <v>0</v>
      </c>
      <c r="Z84" s="206">
        <v>4.57</v>
      </c>
      <c r="AA84" s="206">
        <v>1.48</v>
      </c>
      <c r="AB84" s="206">
        <v>0</v>
      </c>
      <c r="AC84" s="206">
        <v>20.03</v>
      </c>
      <c r="AD84" s="206">
        <v>0</v>
      </c>
      <c r="AE84" s="206">
        <v>0</v>
      </c>
      <c r="AF84" s="206">
        <v>0</v>
      </c>
      <c r="AG84" s="206">
        <v>0</v>
      </c>
      <c r="AH84" s="206">
        <v>59.41</v>
      </c>
      <c r="AI84" s="206">
        <v>0</v>
      </c>
      <c r="AJ84" s="206">
        <v>0</v>
      </c>
      <c r="AK84" s="206">
        <v>22.15</v>
      </c>
      <c r="AL84" s="206">
        <v>0</v>
      </c>
      <c r="AM84" s="206">
        <v>0</v>
      </c>
      <c r="AN84" s="206">
        <v>0</v>
      </c>
      <c r="AO84" s="206">
        <v>199.23</v>
      </c>
      <c r="AP84" s="206">
        <v>0</v>
      </c>
    </row>
    <row r="85" spans="1:42">
      <c r="A85" t="s">
        <v>127</v>
      </c>
      <c r="B85" s="206">
        <v>0</v>
      </c>
      <c r="C85" s="206">
        <v>0</v>
      </c>
      <c r="D85" s="206">
        <v>3.23</v>
      </c>
      <c r="E85" s="206">
        <v>0</v>
      </c>
      <c r="F85" s="206">
        <v>0</v>
      </c>
      <c r="G85" s="206">
        <v>15.17</v>
      </c>
      <c r="H85" s="206">
        <v>0</v>
      </c>
      <c r="I85" s="206">
        <v>33.69</v>
      </c>
      <c r="J85" s="206">
        <v>0.72</v>
      </c>
      <c r="K85" s="206">
        <v>10.71</v>
      </c>
      <c r="L85" s="206">
        <v>6.28</v>
      </c>
      <c r="M85" s="206">
        <v>1.2</v>
      </c>
      <c r="N85" s="206">
        <v>1.94</v>
      </c>
      <c r="O85" s="206">
        <v>2.75</v>
      </c>
      <c r="P85" s="206">
        <v>0.93</v>
      </c>
      <c r="Q85" s="206">
        <v>10.029999999999999</v>
      </c>
      <c r="R85" s="206">
        <v>0.35</v>
      </c>
      <c r="S85" s="206">
        <v>0.43</v>
      </c>
      <c r="T85" s="206">
        <v>1.47</v>
      </c>
      <c r="U85" s="206">
        <v>1.94</v>
      </c>
      <c r="V85" s="206">
        <v>2.86</v>
      </c>
      <c r="W85" s="206">
        <v>0.76</v>
      </c>
      <c r="X85" s="206">
        <v>2.42</v>
      </c>
      <c r="Y85" s="206">
        <v>0</v>
      </c>
      <c r="Z85" s="206">
        <v>4.57</v>
      </c>
      <c r="AA85" s="206">
        <v>1.48</v>
      </c>
      <c r="AB85" s="206">
        <v>0</v>
      </c>
      <c r="AC85" s="206">
        <v>20.03</v>
      </c>
      <c r="AD85" s="206">
        <v>0</v>
      </c>
      <c r="AE85" s="206">
        <v>0</v>
      </c>
      <c r="AF85" s="206">
        <v>0</v>
      </c>
      <c r="AG85" s="206">
        <v>0</v>
      </c>
      <c r="AH85" s="206">
        <v>59.41</v>
      </c>
      <c r="AI85" s="206">
        <v>0</v>
      </c>
      <c r="AJ85" s="206">
        <v>0</v>
      </c>
      <c r="AK85" s="206">
        <v>22.15</v>
      </c>
      <c r="AL85" s="206">
        <v>0</v>
      </c>
      <c r="AM85" s="206">
        <v>0</v>
      </c>
      <c r="AN85" s="206">
        <v>0</v>
      </c>
      <c r="AO85" s="206">
        <v>199.23</v>
      </c>
      <c r="AP85" s="206">
        <v>0</v>
      </c>
    </row>
    <row r="86" spans="1:42">
      <c r="A86" t="s">
        <v>128</v>
      </c>
      <c r="B86" s="206">
        <v>0</v>
      </c>
      <c r="C86" s="206">
        <v>0</v>
      </c>
      <c r="D86" s="206">
        <v>3.23</v>
      </c>
      <c r="E86" s="206">
        <v>0</v>
      </c>
      <c r="F86" s="206">
        <v>0</v>
      </c>
      <c r="G86" s="206">
        <v>15.17</v>
      </c>
      <c r="H86" s="206">
        <v>0</v>
      </c>
      <c r="I86" s="206">
        <v>33.69</v>
      </c>
      <c r="J86" s="206">
        <v>0.72</v>
      </c>
      <c r="K86" s="206">
        <v>10.71</v>
      </c>
      <c r="L86" s="206">
        <v>6.28</v>
      </c>
      <c r="M86" s="206">
        <v>1.2</v>
      </c>
      <c r="N86" s="206">
        <v>1.94</v>
      </c>
      <c r="O86" s="206">
        <v>2.75</v>
      </c>
      <c r="P86" s="206">
        <v>0.93</v>
      </c>
      <c r="Q86" s="206">
        <v>10.029999999999999</v>
      </c>
      <c r="R86" s="206">
        <v>0.35</v>
      </c>
      <c r="S86" s="206">
        <v>0.43</v>
      </c>
      <c r="T86" s="206">
        <v>1.47</v>
      </c>
      <c r="U86" s="206">
        <v>1.94</v>
      </c>
      <c r="V86" s="206">
        <v>2.86</v>
      </c>
      <c r="W86" s="206">
        <v>0.76</v>
      </c>
      <c r="X86" s="206">
        <v>2.42</v>
      </c>
      <c r="Y86" s="206">
        <v>0</v>
      </c>
      <c r="Z86" s="206">
        <v>4.57</v>
      </c>
      <c r="AA86" s="206">
        <v>1.48</v>
      </c>
      <c r="AB86" s="206">
        <v>0</v>
      </c>
      <c r="AC86" s="206">
        <v>20.03</v>
      </c>
      <c r="AD86" s="206">
        <v>0</v>
      </c>
      <c r="AE86" s="206">
        <v>0</v>
      </c>
      <c r="AF86" s="206">
        <v>0</v>
      </c>
      <c r="AG86" s="206">
        <v>0</v>
      </c>
      <c r="AH86" s="206">
        <v>59.41</v>
      </c>
      <c r="AI86" s="206">
        <v>0</v>
      </c>
      <c r="AJ86" s="206">
        <v>0</v>
      </c>
      <c r="AK86" s="206">
        <v>16.14</v>
      </c>
      <c r="AL86" s="206">
        <v>0</v>
      </c>
      <c r="AM86" s="206">
        <v>0</v>
      </c>
      <c r="AN86" s="206">
        <v>0</v>
      </c>
      <c r="AO86" s="206">
        <v>199.23</v>
      </c>
      <c r="AP86" s="206">
        <v>0</v>
      </c>
    </row>
    <row r="87" spans="1:42">
      <c r="A87" t="s">
        <v>129</v>
      </c>
      <c r="B87" s="206">
        <v>0</v>
      </c>
      <c r="C87" s="206">
        <v>0</v>
      </c>
      <c r="D87" s="206">
        <v>3.23</v>
      </c>
      <c r="E87" s="206">
        <v>0</v>
      </c>
      <c r="F87" s="206">
        <v>0</v>
      </c>
      <c r="G87" s="206">
        <v>15.17</v>
      </c>
      <c r="H87" s="206">
        <v>0</v>
      </c>
      <c r="I87" s="206">
        <v>33.69</v>
      </c>
      <c r="J87" s="206">
        <v>0.72</v>
      </c>
      <c r="K87" s="206">
        <v>10.71</v>
      </c>
      <c r="L87" s="206">
        <v>6.28</v>
      </c>
      <c r="M87" s="206">
        <v>1.2</v>
      </c>
      <c r="N87" s="206">
        <v>1.94</v>
      </c>
      <c r="O87" s="206">
        <v>2.75</v>
      </c>
      <c r="P87" s="206">
        <v>0.93</v>
      </c>
      <c r="Q87" s="206">
        <v>10.029999999999999</v>
      </c>
      <c r="R87" s="206">
        <v>0.35</v>
      </c>
      <c r="S87" s="206">
        <v>0.43</v>
      </c>
      <c r="T87" s="206">
        <v>1.47</v>
      </c>
      <c r="U87" s="206">
        <v>1.94</v>
      </c>
      <c r="V87" s="206">
        <v>2.86</v>
      </c>
      <c r="W87" s="206">
        <v>0.76</v>
      </c>
      <c r="X87" s="206">
        <v>2.42</v>
      </c>
      <c r="Y87" s="206">
        <v>0</v>
      </c>
      <c r="Z87" s="206">
        <v>4.57</v>
      </c>
      <c r="AA87" s="206">
        <v>1.48</v>
      </c>
      <c r="AB87" s="206">
        <v>0</v>
      </c>
      <c r="AC87" s="206">
        <v>20.03</v>
      </c>
      <c r="AD87" s="206">
        <v>0</v>
      </c>
      <c r="AE87" s="206">
        <v>0</v>
      </c>
      <c r="AF87" s="206">
        <v>0</v>
      </c>
      <c r="AG87" s="206">
        <v>0</v>
      </c>
      <c r="AH87" s="206">
        <v>59.41</v>
      </c>
      <c r="AI87" s="206">
        <v>0</v>
      </c>
      <c r="AJ87" s="206">
        <v>0</v>
      </c>
      <c r="AK87" s="206">
        <v>16.14</v>
      </c>
      <c r="AL87" s="206">
        <v>0</v>
      </c>
      <c r="AM87" s="206">
        <v>0</v>
      </c>
      <c r="AN87" s="206">
        <v>0</v>
      </c>
      <c r="AO87" s="206">
        <v>199.23</v>
      </c>
      <c r="AP87" s="206">
        <v>0</v>
      </c>
    </row>
    <row r="88" spans="1:42">
      <c r="A88" t="s">
        <v>130</v>
      </c>
      <c r="B88" s="206">
        <v>0</v>
      </c>
      <c r="C88" s="206">
        <v>0</v>
      </c>
      <c r="D88" s="206">
        <v>3.23</v>
      </c>
      <c r="E88" s="206">
        <v>0</v>
      </c>
      <c r="F88" s="206">
        <v>0</v>
      </c>
      <c r="G88" s="206">
        <v>15.17</v>
      </c>
      <c r="H88" s="206">
        <v>0</v>
      </c>
      <c r="I88" s="206">
        <v>33.69</v>
      </c>
      <c r="J88" s="206">
        <v>0.72</v>
      </c>
      <c r="K88" s="206">
        <v>10.71</v>
      </c>
      <c r="L88" s="206">
        <v>6.28</v>
      </c>
      <c r="M88" s="206">
        <v>1.2</v>
      </c>
      <c r="N88" s="206">
        <v>1.94</v>
      </c>
      <c r="O88" s="206">
        <v>2.75</v>
      </c>
      <c r="P88" s="206">
        <v>0.93</v>
      </c>
      <c r="Q88" s="206">
        <v>10.029999999999999</v>
      </c>
      <c r="R88" s="206">
        <v>0.35</v>
      </c>
      <c r="S88" s="206">
        <v>0.43</v>
      </c>
      <c r="T88" s="206">
        <v>1.47</v>
      </c>
      <c r="U88" s="206">
        <v>1.94</v>
      </c>
      <c r="V88" s="206">
        <v>2.86</v>
      </c>
      <c r="W88" s="206">
        <v>0.76</v>
      </c>
      <c r="X88" s="206">
        <v>2.42</v>
      </c>
      <c r="Y88" s="206">
        <v>0</v>
      </c>
      <c r="Z88" s="206">
        <v>4.57</v>
      </c>
      <c r="AA88" s="206">
        <v>1.48</v>
      </c>
      <c r="AB88" s="206">
        <v>0</v>
      </c>
      <c r="AC88" s="206">
        <v>20.03</v>
      </c>
      <c r="AD88" s="206">
        <v>0</v>
      </c>
      <c r="AE88" s="206">
        <v>0</v>
      </c>
      <c r="AF88" s="206">
        <v>0</v>
      </c>
      <c r="AG88" s="206">
        <v>0</v>
      </c>
      <c r="AH88" s="206">
        <v>59.41</v>
      </c>
      <c r="AI88" s="206">
        <v>0</v>
      </c>
      <c r="AJ88" s="206">
        <v>0</v>
      </c>
      <c r="AK88" s="206">
        <v>16.14</v>
      </c>
      <c r="AL88" s="206">
        <v>0</v>
      </c>
      <c r="AM88" s="206">
        <v>0</v>
      </c>
      <c r="AN88" s="206">
        <v>0</v>
      </c>
      <c r="AO88" s="206">
        <v>199.23</v>
      </c>
      <c r="AP88" s="206">
        <v>0</v>
      </c>
    </row>
    <row r="89" spans="1:42">
      <c r="A89" t="s">
        <v>131</v>
      </c>
      <c r="B89" s="206">
        <v>0</v>
      </c>
      <c r="C89" s="206">
        <v>0</v>
      </c>
      <c r="D89" s="206">
        <v>3.23</v>
      </c>
      <c r="E89" s="206">
        <v>0</v>
      </c>
      <c r="F89" s="206">
        <v>0</v>
      </c>
      <c r="G89" s="206">
        <v>15.17</v>
      </c>
      <c r="H89" s="206">
        <v>0</v>
      </c>
      <c r="I89" s="206">
        <v>33.69</v>
      </c>
      <c r="J89" s="206">
        <v>0.72</v>
      </c>
      <c r="K89" s="206">
        <v>10.71</v>
      </c>
      <c r="L89" s="206">
        <v>6.28</v>
      </c>
      <c r="M89" s="206">
        <v>1.2</v>
      </c>
      <c r="N89" s="206">
        <v>1.94</v>
      </c>
      <c r="O89" s="206">
        <v>2.75</v>
      </c>
      <c r="P89" s="206">
        <v>0.93</v>
      </c>
      <c r="Q89" s="206">
        <v>10.029999999999999</v>
      </c>
      <c r="R89" s="206">
        <v>0.35</v>
      </c>
      <c r="S89" s="206">
        <v>0.43</v>
      </c>
      <c r="T89" s="206">
        <v>1.47</v>
      </c>
      <c r="U89" s="206">
        <v>1.94</v>
      </c>
      <c r="V89" s="206">
        <v>2.86</v>
      </c>
      <c r="W89" s="206">
        <v>0.76</v>
      </c>
      <c r="X89" s="206">
        <v>2.42</v>
      </c>
      <c r="Y89" s="206">
        <v>0</v>
      </c>
      <c r="Z89" s="206">
        <v>4.57</v>
      </c>
      <c r="AA89" s="206">
        <v>1.48</v>
      </c>
      <c r="AB89" s="206">
        <v>0</v>
      </c>
      <c r="AC89" s="206">
        <v>20.03</v>
      </c>
      <c r="AD89" s="206">
        <v>0</v>
      </c>
      <c r="AE89" s="206">
        <v>0</v>
      </c>
      <c r="AF89" s="206">
        <v>0</v>
      </c>
      <c r="AG89" s="206">
        <v>0</v>
      </c>
      <c r="AH89" s="206">
        <v>59.41</v>
      </c>
      <c r="AI89" s="206">
        <v>0</v>
      </c>
      <c r="AJ89" s="206">
        <v>0</v>
      </c>
      <c r="AK89" s="206">
        <v>16.14</v>
      </c>
      <c r="AL89" s="206">
        <v>0</v>
      </c>
      <c r="AM89" s="206">
        <v>0</v>
      </c>
      <c r="AN89" s="206">
        <v>0</v>
      </c>
      <c r="AO89" s="206">
        <v>199.23</v>
      </c>
      <c r="AP89" s="206">
        <v>0</v>
      </c>
    </row>
    <row r="90" spans="1:42">
      <c r="A90" t="s">
        <v>132</v>
      </c>
      <c r="B90" s="206">
        <v>0</v>
      </c>
      <c r="C90" s="206">
        <v>0</v>
      </c>
      <c r="D90" s="206">
        <v>3.23</v>
      </c>
      <c r="E90" s="206">
        <v>0</v>
      </c>
      <c r="F90" s="206">
        <v>0</v>
      </c>
      <c r="G90" s="206">
        <v>15.17</v>
      </c>
      <c r="H90" s="206">
        <v>0</v>
      </c>
      <c r="I90" s="206">
        <v>33.69</v>
      </c>
      <c r="J90" s="206">
        <v>0.72</v>
      </c>
      <c r="K90" s="206">
        <v>10.71</v>
      </c>
      <c r="L90" s="206">
        <v>6.28</v>
      </c>
      <c r="M90" s="206">
        <v>1.2</v>
      </c>
      <c r="N90" s="206">
        <v>1.94</v>
      </c>
      <c r="O90" s="206">
        <v>2.75</v>
      </c>
      <c r="P90" s="206">
        <v>0.93</v>
      </c>
      <c r="Q90" s="206">
        <v>10.029999999999999</v>
      </c>
      <c r="R90" s="206">
        <v>0.35</v>
      </c>
      <c r="S90" s="206">
        <v>0.43</v>
      </c>
      <c r="T90" s="206">
        <v>1.47</v>
      </c>
      <c r="U90" s="206">
        <v>1.94</v>
      </c>
      <c r="V90" s="206">
        <v>2.86</v>
      </c>
      <c r="W90" s="206">
        <v>0.76</v>
      </c>
      <c r="X90" s="206">
        <v>2.42</v>
      </c>
      <c r="Y90" s="206">
        <v>0</v>
      </c>
      <c r="Z90" s="206">
        <v>4.57</v>
      </c>
      <c r="AA90" s="206">
        <v>1.48</v>
      </c>
      <c r="AB90" s="206">
        <v>0</v>
      </c>
      <c r="AC90" s="206">
        <v>20.03</v>
      </c>
      <c r="AD90" s="206">
        <v>0</v>
      </c>
      <c r="AE90" s="206">
        <v>0</v>
      </c>
      <c r="AF90" s="206">
        <v>0</v>
      </c>
      <c r="AG90" s="206">
        <v>0</v>
      </c>
      <c r="AH90" s="206">
        <v>59.41</v>
      </c>
      <c r="AI90" s="206">
        <v>0</v>
      </c>
      <c r="AJ90" s="206">
        <v>0</v>
      </c>
      <c r="AK90" s="206">
        <v>16.14</v>
      </c>
      <c r="AL90" s="206">
        <v>0</v>
      </c>
      <c r="AM90" s="206">
        <v>0</v>
      </c>
      <c r="AN90" s="206">
        <v>0</v>
      </c>
      <c r="AO90" s="206">
        <v>199.23</v>
      </c>
      <c r="AP90" s="206">
        <v>0</v>
      </c>
    </row>
    <row r="91" spans="1:42">
      <c r="A91" t="s">
        <v>133</v>
      </c>
      <c r="B91" s="206">
        <v>0</v>
      </c>
      <c r="C91" s="206">
        <v>0</v>
      </c>
      <c r="D91" s="206">
        <v>3.23</v>
      </c>
      <c r="E91" s="206">
        <v>0</v>
      </c>
      <c r="F91" s="206">
        <v>0</v>
      </c>
      <c r="G91" s="206">
        <v>15.17</v>
      </c>
      <c r="H91" s="206">
        <v>0</v>
      </c>
      <c r="I91" s="206">
        <v>33.69</v>
      </c>
      <c r="J91" s="206">
        <v>0.72</v>
      </c>
      <c r="K91" s="206">
        <v>49.21</v>
      </c>
      <c r="L91" s="206">
        <v>6.28</v>
      </c>
      <c r="M91" s="206">
        <v>1.2</v>
      </c>
      <c r="N91" s="206">
        <v>1.94</v>
      </c>
      <c r="O91" s="206">
        <v>2.75</v>
      </c>
      <c r="P91" s="206">
        <v>0.93</v>
      </c>
      <c r="Q91" s="206">
        <v>10.029999999999999</v>
      </c>
      <c r="R91" s="206">
        <v>0.35</v>
      </c>
      <c r="S91" s="206">
        <v>0.43</v>
      </c>
      <c r="T91" s="206">
        <v>1.47</v>
      </c>
      <c r="U91" s="206">
        <v>1.94</v>
      </c>
      <c r="V91" s="206">
        <v>0.28999999999999998</v>
      </c>
      <c r="W91" s="206">
        <v>0.76</v>
      </c>
      <c r="X91" s="206">
        <v>2.42</v>
      </c>
      <c r="Y91" s="206">
        <v>0</v>
      </c>
      <c r="Z91" s="206">
        <v>4.57</v>
      </c>
      <c r="AA91" s="206">
        <v>1.48</v>
      </c>
      <c r="AB91" s="206">
        <v>0</v>
      </c>
      <c r="AC91" s="206">
        <v>20.03</v>
      </c>
      <c r="AD91" s="206">
        <v>0</v>
      </c>
      <c r="AE91" s="206">
        <v>0</v>
      </c>
      <c r="AF91" s="206">
        <v>0</v>
      </c>
      <c r="AG91" s="206">
        <v>0</v>
      </c>
      <c r="AH91" s="206">
        <v>59.41</v>
      </c>
      <c r="AI91" s="206">
        <v>0</v>
      </c>
      <c r="AJ91" s="206">
        <v>0</v>
      </c>
      <c r="AK91" s="206">
        <v>16.14</v>
      </c>
      <c r="AL91" s="206">
        <v>0</v>
      </c>
      <c r="AM91" s="206">
        <v>0</v>
      </c>
      <c r="AN91" s="206">
        <v>0</v>
      </c>
      <c r="AO91" s="206">
        <v>199.23</v>
      </c>
      <c r="AP91" s="206">
        <v>0</v>
      </c>
    </row>
    <row r="92" spans="1:42">
      <c r="A92" t="s">
        <v>134</v>
      </c>
      <c r="B92" s="206">
        <v>0</v>
      </c>
      <c r="C92" s="206">
        <v>0</v>
      </c>
      <c r="D92" s="206">
        <v>3.23</v>
      </c>
      <c r="E92" s="206">
        <v>0</v>
      </c>
      <c r="F92" s="206">
        <v>0</v>
      </c>
      <c r="G92" s="206">
        <v>15.17</v>
      </c>
      <c r="H92" s="206">
        <v>0</v>
      </c>
      <c r="I92" s="206">
        <v>33.69</v>
      </c>
      <c r="J92" s="206">
        <v>0.72</v>
      </c>
      <c r="K92" s="206">
        <v>49.21</v>
      </c>
      <c r="L92" s="206">
        <v>6.28</v>
      </c>
      <c r="M92" s="206">
        <v>1.2</v>
      </c>
      <c r="N92" s="206">
        <v>1.94</v>
      </c>
      <c r="O92" s="206">
        <v>2.75</v>
      </c>
      <c r="P92" s="206">
        <v>0.93</v>
      </c>
      <c r="Q92" s="206">
        <v>10.029999999999999</v>
      </c>
      <c r="R92" s="206">
        <v>0.35</v>
      </c>
      <c r="S92" s="206">
        <v>0.43</v>
      </c>
      <c r="T92" s="206">
        <v>1.47</v>
      </c>
      <c r="U92" s="206">
        <v>1.94</v>
      </c>
      <c r="V92" s="206">
        <v>0.28999999999999998</v>
      </c>
      <c r="W92" s="206">
        <v>0.76</v>
      </c>
      <c r="X92" s="206">
        <v>2.42</v>
      </c>
      <c r="Y92" s="206">
        <v>0</v>
      </c>
      <c r="Z92" s="206">
        <v>4.57</v>
      </c>
      <c r="AA92" s="206">
        <v>1.48</v>
      </c>
      <c r="AB92" s="206">
        <v>0</v>
      </c>
      <c r="AC92" s="206">
        <v>20.03</v>
      </c>
      <c r="AD92" s="206">
        <v>0</v>
      </c>
      <c r="AE92" s="206">
        <v>0</v>
      </c>
      <c r="AF92" s="206">
        <v>0</v>
      </c>
      <c r="AG92" s="206">
        <v>0</v>
      </c>
      <c r="AH92" s="206">
        <v>59.41</v>
      </c>
      <c r="AI92" s="206">
        <v>0</v>
      </c>
      <c r="AJ92" s="206">
        <v>0</v>
      </c>
      <c r="AK92" s="206">
        <v>16.14</v>
      </c>
      <c r="AL92" s="206">
        <v>0</v>
      </c>
      <c r="AM92" s="206">
        <v>0</v>
      </c>
      <c r="AN92" s="206">
        <v>0</v>
      </c>
      <c r="AO92" s="206">
        <v>199.23</v>
      </c>
      <c r="AP92" s="206">
        <v>0</v>
      </c>
    </row>
    <row r="93" spans="1:42">
      <c r="A93" t="s">
        <v>135</v>
      </c>
      <c r="B93" s="206">
        <v>0</v>
      </c>
      <c r="C93" s="206">
        <v>0</v>
      </c>
      <c r="D93" s="206">
        <v>3.23</v>
      </c>
      <c r="E93" s="206">
        <v>0</v>
      </c>
      <c r="F93" s="206">
        <v>0</v>
      </c>
      <c r="G93" s="206">
        <v>15.17</v>
      </c>
      <c r="H93" s="206">
        <v>0</v>
      </c>
      <c r="I93" s="206">
        <v>33.69</v>
      </c>
      <c r="J93" s="206">
        <v>0.72</v>
      </c>
      <c r="K93" s="206">
        <v>49.21</v>
      </c>
      <c r="L93" s="206">
        <v>6.28</v>
      </c>
      <c r="M93" s="206">
        <v>1.2</v>
      </c>
      <c r="N93" s="206">
        <v>1.94</v>
      </c>
      <c r="O93" s="206">
        <v>2.75</v>
      </c>
      <c r="P93" s="206">
        <v>0.93</v>
      </c>
      <c r="Q93" s="206">
        <v>10.029999999999999</v>
      </c>
      <c r="R93" s="206">
        <v>0.35</v>
      </c>
      <c r="S93" s="206">
        <v>0.43</v>
      </c>
      <c r="T93" s="206">
        <v>1.47</v>
      </c>
      <c r="U93" s="206">
        <v>1.94</v>
      </c>
      <c r="V93" s="206">
        <v>0.28999999999999998</v>
      </c>
      <c r="W93" s="206">
        <v>0.76</v>
      </c>
      <c r="X93" s="206">
        <v>2.42</v>
      </c>
      <c r="Y93" s="206">
        <v>0</v>
      </c>
      <c r="Z93" s="206">
        <v>4.57</v>
      </c>
      <c r="AA93" s="206">
        <v>1.48</v>
      </c>
      <c r="AB93" s="206">
        <v>0</v>
      </c>
      <c r="AC93" s="206">
        <v>20.03</v>
      </c>
      <c r="AD93" s="206">
        <v>0</v>
      </c>
      <c r="AE93" s="206">
        <v>0</v>
      </c>
      <c r="AF93" s="206">
        <v>0</v>
      </c>
      <c r="AG93" s="206">
        <v>0</v>
      </c>
      <c r="AH93" s="206">
        <v>59.41</v>
      </c>
      <c r="AI93" s="206">
        <v>0</v>
      </c>
      <c r="AJ93" s="206">
        <v>0</v>
      </c>
      <c r="AK93" s="206">
        <v>16.14</v>
      </c>
      <c r="AL93" s="206">
        <v>0</v>
      </c>
      <c r="AM93" s="206">
        <v>0</v>
      </c>
      <c r="AN93" s="206">
        <v>0</v>
      </c>
      <c r="AO93" s="206">
        <v>199.23</v>
      </c>
      <c r="AP93" s="206">
        <v>0</v>
      </c>
    </row>
    <row r="94" spans="1:42">
      <c r="A94" t="s">
        <v>136</v>
      </c>
      <c r="B94" s="206">
        <v>0</v>
      </c>
      <c r="C94" s="206">
        <v>0</v>
      </c>
      <c r="D94" s="206">
        <v>3.23</v>
      </c>
      <c r="E94" s="206">
        <v>0</v>
      </c>
      <c r="F94" s="206">
        <v>0</v>
      </c>
      <c r="G94" s="206">
        <v>15.17</v>
      </c>
      <c r="H94" s="206">
        <v>0</v>
      </c>
      <c r="I94" s="206">
        <v>33.69</v>
      </c>
      <c r="J94" s="206">
        <v>0.72</v>
      </c>
      <c r="K94" s="206">
        <v>49.21</v>
      </c>
      <c r="L94" s="206">
        <v>6.28</v>
      </c>
      <c r="M94" s="206">
        <v>1.2</v>
      </c>
      <c r="N94" s="206">
        <v>1.94</v>
      </c>
      <c r="O94" s="206">
        <v>2.75</v>
      </c>
      <c r="P94" s="206">
        <v>0.93</v>
      </c>
      <c r="Q94" s="206">
        <v>10.029999999999999</v>
      </c>
      <c r="R94" s="206">
        <v>0.35</v>
      </c>
      <c r="S94" s="206">
        <v>0.43</v>
      </c>
      <c r="T94" s="206">
        <v>1.47</v>
      </c>
      <c r="U94" s="206">
        <v>1.94</v>
      </c>
      <c r="V94" s="206">
        <v>0.28999999999999998</v>
      </c>
      <c r="W94" s="206">
        <v>0.76</v>
      </c>
      <c r="X94" s="206">
        <v>2.42</v>
      </c>
      <c r="Y94" s="206">
        <v>0</v>
      </c>
      <c r="Z94" s="206">
        <v>4.57</v>
      </c>
      <c r="AA94" s="206">
        <v>1.48</v>
      </c>
      <c r="AB94" s="206">
        <v>0</v>
      </c>
      <c r="AC94" s="206">
        <v>20.03</v>
      </c>
      <c r="AD94" s="206">
        <v>0</v>
      </c>
      <c r="AE94" s="206">
        <v>0</v>
      </c>
      <c r="AF94" s="206">
        <v>0</v>
      </c>
      <c r="AG94" s="206">
        <v>0</v>
      </c>
      <c r="AH94" s="206">
        <v>59.41</v>
      </c>
      <c r="AI94" s="206">
        <v>0</v>
      </c>
      <c r="AJ94" s="206">
        <v>0</v>
      </c>
      <c r="AK94" s="206">
        <v>16.14</v>
      </c>
      <c r="AL94" s="206">
        <v>0</v>
      </c>
      <c r="AM94" s="206">
        <v>0</v>
      </c>
      <c r="AN94" s="206">
        <v>0</v>
      </c>
      <c r="AO94" s="206">
        <v>199.23</v>
      </c>
      <c r="AP94" s="206">
        <v>0</v>
      </c>
    </row>
    <row r="95" spans="1:42">
      <c r="A95" t="s">
        <v>137</v>
      </c>
      <c r="B95" s="206">
        <v>0</v>
      </c>
      <c r="C95" s="206">
        <v>0</v>
      </c>
      <c r="D95" s="206">
        <v>3.23</v>
      </c>
      <c r="E95" s="206">
        <v>0</v>
      </c>
      <c r="F95" s="206">
        <v>0</v>
      </c>
      <c r="G95" s="206">
        <v>15.17</v>
      </c>
      <c r="H95" s="206">
        <v>0</v>
      </c>
      <c r="I95" s="206">
        <v>33.69</v>
      </c>
      <c r="J95" s="206">
        <v>0.72</v>
      </c>
      <c r="K95" s="206">
        <v>49.21</v>
      </c>
      <c r="L95" s="206">
        <v>6.28</v>
      </c>
      <c r="M95" s="206">
        <v>1.2</v>
      </c>
      <c r="N95" s="206">
        <v>1.94</v>
      </c>
      <c r="O95" s="206">
        <v>2.75</v>
      </c>
      <c r="P95" s="206">
        <v>0.93</v>
      </c>
      <c r="Q95" s="206">
        <v>10.029999999999999</v>
      </c>
      <c r="R95" s="206">
        <v>0.35</v>
      </c>
      <c r="S95" s="206">
        <v>0.43</v>
      </c>
      <c r="T95" s="206">
        <v>1.47</v>
      </c>
      <c r="U95" s="206">
        <v>1.94</v>
      </c>
      <c r="V95" s="206">
        <v>0.28999999999999998</v>
      </c>
      <c r="W95" s="206">
        <v>0.76</v>
      </c>
      <c r="X95" s="206">
        <v>2.42</v>
      </c>
      <c r="Y95" s="206">
        <v>0</v>
      </c>
      <c r="Z95" s="206">
        <v>4.57</v>
      </c>
      <c r="AA95" s="206">
        <v>1.48</v>
      </c>
      <c r="AB95" s="206">
        <v>0</v>
      </c>
      <c r="AC95" s="206">
        <v>20.03</v>
      </c>
      <c r="AD95" s="206">
        <v>0</v>
      </c>
      <c r="AE95" s="206">
        <v>0</v>
      </c>
      <c r="AF95" s="206">
        <v>0</v>
      </c>
      <c r="AG95" s="206">
        <v>0</v>
      </c>
      <c r="AH95" s="206">
        <v>59.41</v>
      </c>
      <c r="AI95" s="206">
        <v>0</v>
      </c>
      <c r="AJ95" s="206">
        <v>0</v>
      </c>
      <c r="AK95" s="206">
        <v>16.14</v>
      </c>
      <c r="AL95" s="206">
        <v>0</v>
      </c>
      <c r="AM95" s="206">
        <v>0</v>
      </c>
      <c r="AN95" s="206">
        <v>0</v>
      </c>
      <c r="AO95" s="206">
        <v>199.23</v>
      </c>
      <c r="AP95" s="206">
        <v>0</v>
      </c>
    </row>
    <row r="96" spans="1:42">
      <c r="A96" t="s">
        <v>138</v>
      </c>
      <c r="B96" s="206">
        <v>0</v>
      </c>
      <c r="C96" s="206">
        <v>0</v>
      </c>
      <c r="D96" s="206">
        <v>3.23</v>
      </c>
      <c r="E96" s="206">
        <v>0</v>
      </c>
      <c r="F96" s="206">
        <v>0</v>
      </c>
      <c r="G96" s="206">
        <v>15.17</v>
      </c>
      <c r="H96" s="206">
        <v>0</v>
      </c>
      <c r="I96" s="206">
        <v>33.69</v>
      </c>
      <c r="J96" s="206">
        <v>0.72</v>
      </c>
      <c r="K96" s="206">
        <v>49.21</v>
      </c>
      <c r="L96" s="206">
        <v>6.28</v>
      </c>
      <c r="M96" s="206">
        <v>1.2</v>
      </c>
      <c r="N96" s="206">
        <v>1.94</v>
      </c>
      <c r="O96" s="206">
        <v>2.75</v>
      </c>
      <c r="P96" s="206">
        <v>0.93</v>
      </c>
      <c r="Q96" s="206">
        <v>10.029999999999999</v>
      </c>
      <c r="R96" s="206">
        <v>0.35</v>
      </c>
      <c r="S96" s="206">
        <v>0.43</v>
      </c>
      <c r="T96" s="206">
        <v>1.47</v>
      </c>
      <c r="U96" s="206">
        <v>1.94</v>
      </c>
      <c r="V96" s="206">
        <v>0.28999999999999998</v>
      </c>
      <c r="W96" s="206">
        <v>0.76</v>
      </c>
      <c r="X96" s="206">
        <v>2.42</v>
      </c>
      <c r="Y96" s="206">
        <v>0</v>
      </c>
      <c r="Z96" s="206">
        <v>4.57</v>
      </c>
      <c r="AA96" s="206">
        <v>1.48</v>
      </c>
      <c r="AB96" s="206">
        <v>0</v>
      </c>
      <c r="AC96" s="206">
        <v>20.03</v>
      </c>
      <c r="AD96" s="206">
        <v>0</v>
      </c>
      <c r="AE96" s="206">
        <v>0</v>
      </c>
      <c r="AF96" s="206">
        <v>0</v>
      </c>
      <c r="AG96" s="206">
        <v>0</v>
      </c>
      <c r="AH96" s="206">
        <v>59.41</v>
      </c>
      <c r="AI96" s="206">
        <v>0</v>
      </c>
      <c r="AJ96" s="206">
        <v>0</v>
      </c>
      <c r="AK96" s="206">
        <v>16.14</v>
      </c>
      <c r="AL96" s="206">
        <v>0</v>
      </c>
      <c r="AM96" s="206">
        <v>0</v>
      </c>
      <c r="AN96" s="206">
        <v>0</v>
      </c>
      <c r="AO96" s="206">
        <v>199.23</v>
      </c>
      <c r="AP96" s="206">
        <v>0</v>
      </c>
    </row>
    <row r="97" spans="1:42">
      <c r="A97" t="s">
        <v>139</v>
      </c>
      <c r="B97" s="206">
        <v>0</v>
      </c>
      <c r="C97" s="206">
        <v>0</v>
      </c>
      <c r="D97" s="206">
        <v>3.23</v>
      </c>
      <c r="E97" s="206">
        <v>0</v>
      </c>
      <c r="F97" s="206">
        <v>0</v>
      </c>
      <c r="G97" s="206">
        <v>15.17</v>
      </c>
      <c r="H97" s="206">
        <v>0</v>
      </c>
      <c r="I97" s="206">
        <v>33.69</v>
      </c>
      <c r="J97" s="206">
        <v>0.72</v>
      </c>
      <c r="K97" s="206">
        <v>49.21</v>
      </c>
      <c r="L97" s="206">
        <v>6.28</v>
      </c>
      <c r="M97" s="206">
        <v>1.2</v>
      </c>
      <c r="N97" s="206">
        <v>1.94</v>
      </c>
      <c r="O97" s="206">
        <v>2.75</v>
      </c>
      <c r="P97" s="206">
        <v>0.93</v>
      </c>
      <c r="Q97" s="206">
        <v>10.029999999999999</v>
      </c>
      <c r="R97" s="206">
        <v>0.35</v>
      </c>
      <c r="S97" s="206">
        <v>0.43</v>
      </c>
      <c r="T97" s="206">
        <v>1.47</v>
      </c>
      <c r="U97" s="206">
        <v>1.94</v>
      </c>
      <c r="V97" s="206">
        <v>0.28999999999999998</v>
      </c>
      <c r="W97" s="206">
        <v>0.76</v>
      </c>
      <c r="X97" s="206">
        <v>2.42</v>
      </c>
      <c r="Y97" s="206">
        <v>0</v>
      </c>
      <c r="Z97" s="206">
        <v>4.57</v>
      </c>
      <c r="AA97" s="206">
        <v>1.48</v>
      </c>
      <c r="AB97" s="206">
        <v>0</v>
      </c>
      <c r="AC97" s="206">
        <v>20.03</v>
      </c>
      <c r="AD97" s="206">
        <v>0</v>
      </c>
      <c r="AE97" s="206">
        <v>0</v>
      </c>
      <c r="AF97" s="206">
        <v>0</v>
      </c>
      <c r="AG97" s="206">
        <v>0</v>
      </c>
      <c r="AH97" s="206">
        <v>59.41</v>
      </c>
      <c r="AI97" s="206">
        <v>0</v>
      </c>
      <c r="AJ97" s="206">
        <v>0</v>
      </c>
      <c r="AK97" s="206">
        <v>16.14</v>
      </c>
      <c r="AL97" s="206">
        <v>0</v>
      </c>
      <c r="AM97" s="206">
        <v>0</v>
      </c>
      <c r="AN97" s="206">
        <v>0</v>
      </c>
      <c r="AO97" s="206">
        <v>199.23</v>
      </c>
      <c r="AP97" s="206">
        <v>0</v>
      </c>
    </row>
    <row r="98" spans="1:42">
      <c r="A98" t="s">
        <v>140</v>
      </c>
      <c r="B98" s="206">
        <v>0</v>
      </c>
      <c r="C98" s="206">
        <v>0</v>
      </c>
      <c r="D98" s="206">
        <v>3.23</v>
      </c>
      <c r="E98" s="206">
        <v>0</v>
      </c>
      <c r="F98" s="206">
        <v>0</v>
      </c>
      <c r="G98" s="206">
        <v>15.17</v>
      </c>
      <c r="H98" s="206">
        <v>0</v>
      </c>
      <c r="I98" s="206">
        <v>33.69</v>
      </c>
      <c r="J98" s="206">
        <v>0.72</v>
      </c>
      <c r="K98" s="206">
        <v>49.21</v>
      </c>
      <c r="L98" s="206">
        <v>6.28</v>
      </c>
      <c r="M98" s="206">
        <v>1.2</v>
      </c>
      <c r="N98" s="206">
        <v>1.94</v>
      </c>
      <c r="O98" s="206">
        <v>2.75</v>
      </c>
      <c r="P98" s="206">
        <v>0.93</v>
      </c>
      <c r="Q98" s="206">
        <v>10.029999999999999</v>
      </c>
      <c r="R98" s="206">
        <v>0.35</v>
      </c>
      <c r="S98" s="206">
        <v>0.43</v>
      </c>
      <c r="T98" s="206">
        <v>1.47</v>
      </c>
      <c r="U98" s="206">
        <v>1.94</v>
      </c>
      <c r="V98" s="206">
        <v>0.28999999999999998</v>
      </c>
      <c r="W98" s="206">
        <v>0.76</v>
      </c>
      <c r="X98" s="206">
        <v>2.42</v>
      </c>
      <c r="Y98" s="206">
        <v>0</v>
      </c>
      <c r="Z98" s="206">
        <v>4.57</v>
      </c>
      <c r="AA98" s="206">
        <v>1.48</v>
      </c>
      <c r="AB98" s="206">
        <v>0</v>
      </c>
      <c r="AC98" s="206">
        <v>20.03</v>
      </c>
      <c r="AD98" s="206">
        <v>0</v>
      </c>
      <c r="AE98" s="206">
        <v>0</v>
      </c>
      <c r="AF98" s="206">
        <v>0</v>
      </c>
      <c r="AG98" s="206">
        <v>0</v>
      </c>
      <c r="AH98" s="206">
        <v>59.41</v>
      </c>
      <c r="AI98" s="206">
        <v>0</v>
      </c>
      <c r="AJ98" s="206">
        <v>0</v>
      </c>
      <c r="AK98" s="206">
        <v>16.14</v>
      </c>
      <c r="AL98" s="206">
        <v>0</v>
      </c>
      <c r="AM98" s="206">
        <v>0</v>
      </c>
      <c r="AN98" s="206">
        <v>0</v>
      </c>
      <c r="AO98" s="206">
        <v>199.23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5.8139999999999928E-2</v>
      </c>
      <c r="E99">
        <f t="shared" si="0"/>
        <v>0</v>
      </c>
      <c r="F99">
        <f t="shared" si="0"/>
        <v>0</v>
      </c>
      <c r="G99">
        <f t="shared" si="0"/>
        <v>0.36408000000000024</v>
      </c>
      <c r="H99">
        <f t="shared" si="0"/>
        <v>0</v>
      </c>
      <c r="I99">
        <f t="shared" si="0"/>
        <v>0.80856000000000106</v>
      </c>
      <c r="J99">
        <f t="shared" si="0"/>
        <v>1.7279999999999983E-2</v>
      </c>
      <c r="K99">
        <f t="shared" si="0"/>
        <v>0.71407999999999983</v>
      </c>
      <c r="L99">
        <f t="shared" si="0"/>
        <v>0.15071999999999963</v>
      </c>
      <c r="M99">
        <f t="shared" si="0"/>
        <v>2.8800000000000048E-2</v>
      </c>
      <c r="N99">
        <f t="shared" si="0"/>
        <v>4.6559999999999963E-2</v>
      </c>
      <c r="O99">
        <f t="shared" si="0"/>
        <v>6.6000000000000003E-2</v>
      </c>
      <c r="P99">
        <f t="shared" si="0"/>
        <v>2.3375000000000035E-2</v>
      </c>
      <c r="Q99">
        <f t="shared" si="0"/>
        <v>0.24071999999999952</v>
      </c>
      <c r="R99">
        <f t="shared" si="0"/>
        <v>2.5714999999999905E-2</v>
      </c>
      <c r="S99">
        <f t="shared" si="0"/>
        <v>3.1952500000000106E-2</v>
      </c>
      <c r="T99">
        <f t="shared" si="0"/>
        <v>3.5279999999999978E-2</v>
      </c>
      <c r="U99">
        <f t="shared" si="0"/>
        <v>4.5477499999999962E-2</v>
      </c>
      <c r="V99">
        <f t="shared" si="0"/>
        <v>6.1289999999999956E-2</v>
      </c>
      <c r="W99">
        <f t="shared" si="0"/>
        <v>1.8240000000000003E-2</v>
      </c>
      <c r="X99">
        <f t="shared" si="0"/>
        <v>5.8289999999999877E-2</v>
      </c>
      <c r="Y99">
        <f t="shared" si="0"/>
        <v>0</v>
      </c>
      <c r="Z99">
        <f t="shared" si="0"/>
        <v>0.10967999999999986</v>
      </c>
      <c r="AA99">
        <f t="shared" si="0"/>
        <v>3.5520000000000003E-2</v>
      </c>
      <c r="AB99">
        <f t="shared" si="0"/>
        <v>0</v>
      </c>
      <c r="AC99">
        <f t="shared" si="0"/>
        <v>0.47340999999999978</v>
      </c>
      <c r="AD99">
        <f t="shared" si="0"/>
        <v>1.2460000000000001E-2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1.425839999999998</v>
      </c>
      <c r="AI99">
        <f t="shared" si="0"/>
        <v>0</v>
      </c>
      <c r="AJ99">
        <f t="shared" si="0"/>
        <v>0</v>
      </c>
      <c r="AK99">
        <f t="shared" si="0"/>
        <v>0.36122000000000037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4.7441999999999958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9"/>
    </row>
    <row r="3" spans="1:42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8.77</v>
      </c>
      <c r="H3" s="206">
        <v>0</v>
      </c>
      <c r="I3" s="206">
        <v>19.48</v>
      </c>
      <c r="J3" s="206">
        <v>0.42</v>
      </c>
      <c r="K3" s="206">
        <v>44.02</v>
      </c>
      <c r="L3" s="206">
        <v>43.49</v>
      </c>
      <c r="M3" s="206">
        <v>0</v>
      </c>
      <c r="N3" s="206">
        <v>1.1200000000000001</v>
      </c>
      <c r="O3" s="206">
        <v>1.88</v>
      </c>
      <c r="P3" s="206">
        <v>2.33</v>
      </c>
      <c r="Q3" s="206">
        <v>5.8</v>
      </c>
      <c r="R3" s="206">
        <v>0.2</v>
      </c>
      <c r="S3" s="206">
        <v>0.25</v>
      </c>
      <c r="T3" s="206">
        <v>1.47</v>
      </c>
      <c r="U3" s="206">
        <v>8.15</v>
      </c>
      <c r="V3" s="206">
        <v>0.17</v>
      </c>
      <c r="W3" s="206">
        <v>0.44</v>
      </c>
      <c r="X3" s="206">
        <v>1.4</v>
      </c>
      <c r="Y3" s="206">
        <v>0</v>
      </c>
      <c r="Z3" s="206">
        <v>2.64</v>
      </c>
      <c r="AA3" s="206">
        <v>0.86</v>
      </c>
      <c r="AB3" s="206">
        <v>0</v>
      </c>
      <c r="AC3" s="206">
        <v>10.97</v>
      </c>
      <c r="AD3" s="206">
        <v>0</v>
      </c>
      <c r="AE3" s="206">
        <v>0</v>
      </c>
      <c r="AF3" s="206">
        <v>0</v>
      </c>
      <c r="AG3" s="206">
        <v>0</v>
      </c>
      <c r="AH3" s="206">
        <v>33.75</v>
      </c>
      <c r="AI3" s="206">
        <v>0</v>
      </c>
      <c r="AJ3" s="206">
        <v>0</v>
      </c>
      <c r="AK3" s="206">
        <v>7.6</v>
      </c>
      <c r="AL3" s="206">
        <v>0</v>
      </c>
      <c r="AM3" s="206">
        <v>0</v>
      </c>
      <c r="AN3" s="206">
        <v>0</v>
      </c>
      <c r="AO3" s="206">
        <v>115.2</v>
      </c>
      <c r="AP3" s="206">
        <v>0</v>
      </c>
    </row>
    <row r="4" spans="1:42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8.77</v>
      </c>
      <c r="H4" s="206">
        <v>0</v>
      </c>
      <c r="I4" s="206">
        <v>19.48</v>
      </c>
      <c r="J4" s="206">
        <v>0.42</v>
      </c>
      <c r="K4" s="206">
        <v>44.02</v>
      </c>
      <c r="L4" s="206">
        <v>43.49</v>
      </c>
      <c r="M4" s="206">
        <v>0</v>
      </c>
      <c r="N4" s="206">
        <v>1.1200000000000001</v>
      </c>
      <c r="O4" s="206">
        <v>1.88</v>
      </c>
      <c r="P4" s="206">
        <v>2.33</v>
      </c>
      <c r="Q4" s="206">
        <v>5.8</v>
      </c>
      <c r="R4" s="206">
        <v>0.2</v>
      </c>
      <c r="S4" s="206">
        <v>0.25</v>
      </c>
      <c r="T4" s="206">
        <v>1.47</v>
      </c>
      <c r="U4" s="206">
        <v>8.15</v>
      </c>
      <c r="V4" s="206">
        <v>0.17</v>
      </c>
      <c r="W4" s="206">
        <v>0.44</v>
      </c>
      <c r="X4" s="206">
        <v>1.4</v>
      </c>
      <c r="Y4" s="206">
        <v>0</v>
      </c>
      <c r="Z4" s="206">
        <v>2.64</v>
      </c>
      <c r="AA4" s="206">
        <v>0.86</v>
      </c>
      <c r="AB4" s="206">
        <v>0</v>
      </c>
      <c r="AC4" s="206">
        <v>10.97</v>
      </c>
      <c r="AD4" s="206">
        <v>0</v>
      </c>
      <c r="AE4" s="206">
        <v>0</v>
      </c>
      <c r="AF4" s="206">
        <v>0</v>
      </c>
      <c r="AG4" s="206">
        <v>0</v>
      </c>
      <c r="AH4" s="206">
        <v>33.75</v>
      </c>
      <c r="AI4" s="206">
        <v>0</v>
      </c>
      <c r="AJ4" s="206">
        <v>0</v>
      </c>
      <c r="AK4" s="206">
        <v>7.6</v>
      </c>
      <c r="AL4" s="206">
        <v>0</v>
      </c>
      <c r="AM4" s="206">
        <v>0</v>
      </c>
      <c r="AN4" s="206">
        <v>0</v>
      </c>
      <c r="AO4" s="206">
        <v>115.2</v>
      </c>
      <c r="AP4" s="206">
        <v>0</v>
      </c>
    </row>
    <row r="5" spans="1:42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8.77</v>
      </c>
      <c r="H5" s="206">
        <v>0</v>
      </c>
      <c r="I5" s="206">
        <v>19.48</v>
      </c>
      <c r="J5" s="206">
        <v>0.42</v>
      </c>
      <c r="K5" s="206">
        <v>44.02</v>
      </c>
      <c r="L5" s="206">
        <v>43.49</v>
      </c>
      <c r="M5" s="206">
        <v>0</v>
      </c>
      <c r="N5" s="206">
        <v>1.1200000000000001</v>
      </c>
      <c r="O5" s="206">
        <v>1.88</v>
      </c>
      <c r="P5" s="206">
        <v>2.33</v>
      </c>
      <c r="Q5" s="206">
        <v>5.8</v>
      </c>
      <c r="R5" s="206">
        <v>0.2</v>
      </c>
      <c r="S5" s="206">
        <v>0.25</v>
      </c>
      <c r="T5" s="206">
        <v>1.47</v>
      </c>
      <c r="U5" s="206">
        <v>8.15</v>
      </c>
      <c r="V5" s="206">
        <v>0.17</v>
      </c>
      <c r="W5" s="206">
        <v>0.44</v>
      </c>
      <c r="X5" s="206">
        <v>1.4</v>
      </c>
      <c r="Y5" s="206">
        <v>0</v>
      </c>
      <c r="Z5" s="206">
        <v>2.64</v>
      </c>
      <c r="AA5" s="206">
        <v>13.64</v>
      </c>
      <c r="AB5" s="206">
        <v>0</v>
      </c>
      <c r="AC5" s="206">
        <v>10.97</v>
      </c>
      <c r="AD5" s="206">
        <v>0</v>
      </c>
      <c r="AE5" s="206">
        <v>0</v>
      </c>
      <c r="AF5" s="206">
        <v>0</v>
      </c>
      <c r="AG5" s="206">
        <v>0</v>
      </c>
      <c r="AH5" s="206">
        <v>33.75</v>
      </c>
      <c r="AI5" s="206">
        <v>0</v>
      </c>
      <c r="AJ5" s="206">
        <v>0</v>
      </c>
      <c r="AK5" s="206">
        <v>7.6</v>
      </c>
      <c r="AL5" s="206">
        <v>0</v>
      </c>
      <c r="AM5" s="206">
        <v>0</v>
      </c>
      <c r="AN5" s="206">
        <v>0</v>
      </c>
      <c r="AO5" s="206">
        <v>115.2</v>
      </c>
      <c r="AP5" s="206">
        <v>0</v>
      </c>
    </row>
    <row r="6" spans="1:42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8.77</v>
      </c>
      <c r="H6" s="206">
        <v>0</v>
      </c>
      <c r="I6" s="206">
        <v>19.48</v>
      </c>
      <c r="J6" s="206">
        <v>0.42</v>
      </c>
      <c r="K6" s="206">
        <v>44.02</v>
      </c>
      <c r="L6" s="206">
        <v>43.49</v>
      </c>
      <c r="M6" s="206">
        <v>0</v>
      </c>
      <c r="N6" s="206">
        <v>1.1200000000000001</v>
      </c>
      <c r="O6" s="206">
        <v>1.88</v>
      </c>
      <c r="P6" s="206">
        <v>2.33</v>
      </c>
      <c r="Q6" s="206">
        <v>5.8</v>
      </c>
      <c r="R6" s="206">
        <v>2.4900000000000002</v>
      </c>
      <c r="S6" s="206">
        <v>4.7</v>
      </c>
      <c r="T6" s="206">
        <v>1.47</v>
      </c>
      <c r="U6" s="206">
        <v>8.15</v>
      </c>
      <c r="V6" s="206">
        <v>0.17</v>
      </c>
      <c r="W6" s="206">
        <v>0.44</v>
      </c>
      <c r="X6" s="206">
        <v>1.4</v>
      </c>
      <c r="Y6" s="206">
        <v>0</v>
      </c>
      <c r="Z6" s="206">
        <v>2.64</v>
      </c>
      <c r="AA6" s="206">
        <v>13.64</v>
      </c>
      <c r="AB6" s="206">
        <v>0</v>
      </c>
      <c r="AC6" s="206">
        <v>10.97</v>
      </c>
      <c r="AD6" s="206">
        <v>0</v>
      </c>
      <c r="AE6" s="206">
        <v>0</v>
      </c>
      <c r="AF6" s="206">
        <v>0</v>
      </c>
      <c r="AG6" s="206">
        <v>0</v>
      </c>
      <c r="AH6" s="206">
        <v>33.75</v>
      </c>
      <c r="AI6" s="206">
        <v>0</v>
      </c>
      <c r="AJ6" s="206">
        <v>0</v>
      </c>
      <c r="AK6" s="206">
        <v>7.6</v>
      </c>
      <c r="AL6" s="206">
        <v>0</v>
      </c>
      <c r="AM6" s="206">
        <v>0</v>
      </c>
      <c r="AN6" s="206">
        <v>0</v>
      </c>
      <c r="AO6" s="206">
        <v>115.2</v>
      </c>
      <c r="AP6" s="206">
        <v>0</v>
      </c>
    </row>
    <row r="7" spans="1:42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8.77</v>
      </c>
      <c r="H7" s="206">
        <v>0</v>
      </c>
      <c r="I7" s="206">
        <v>19.48</v>
      </c>
      <c r="J7" s="206">
        <v>0.42</v>
      </c>
      <c r="K7" s="206">
        <v>44.02</v>
      </c>
      <c r="L7" s="206">
        <v>43.49</v>
      </c>
      <c r="M7" s="206">
        <v>0</v>
      </c>
      <c r="N7" s="206">
        <v>1.1200000000000001</v>
      </c>
      <c r="O7" s="206">
        <v>1.88</v>
      </c>
      <c r="P7" s="206">
        <v>2.33</v>
      </c>
      <c r="Q7" s="206">
        <v>5.8</v>
      </c>
      <c r="R7" s="206">
        <v>2.4900000000000002</v>
      </c>
      <c r="S7" s="206">
        <v>4.7</v>
      </c>
      <c r="T7" s="206">
        <v>1.47</v>
      </c>
      <c r="U7" s="206">
        <v>8.31</v>
      </c>
      <c r="V7" s="206">
        <v>0.17</v>
      </c>
      <c r="W7" s="206">
        <v>0.44</v>
      </c>
      <c r="X7" s="206">
        <v>1.4</v>
      </c>
      <c r="Y7" s="206">
        <v>0</v>
      </c>
      <c r="Z7" s="206">
        <v>2.64</v>
      </c>
      <c r="AA7" s="206">
        <v>13.64</v>
      </c>
      <c r="AB7" s="206">
        <v>0</v>
      </c>
      <c r="AC7" s="206">
        <v>10.97</v>
      </c>
      <c r="AD7" s="206">
        <v>0</v>
      </c>
      <c r="AE7" s="206">
        <v>0</v>
      </c>
      <c r="AF7" s="206">
        <v>0</v>
      </c>
      <c r="AG7" s="206">
        <v>0</v>
      </c>
      <c r="AH7" s="206">
        <v>33.75</v>
      </c>
      <c r="AI7" s="206">
        <v>0</v>
      </c>
      <c r="AJ7" s="206">
        <v>0</v>
      </c>
      <c r="AK7" s="206">
        <v>7.6</v>
      </c>
      <c r="AL7" s="206">
        <v>0</v>
      </c>
      <c r="AM7" s="206">
        <v>0</v>
      </c>
      <c r="AN7" s="206">
        <v>0</v>
      </c>
      <c r="AO7" s="206">
        <v>115.2</v>
      </c>
      <c r="AP7" s="206">
        <v>0</v>
      </c>
    </row>
    <row r="8" spans="1:42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8.77</v>
      </c>
      <c r="H8" s="206">
        <v>0</v>
      </c>
      <c r="I8" s="206">
        <v>19.48</v>
      </c>
      <c r="J8" s="206">
        <v>0.42</v>
      </c>
      <c r="K8" s="206">
        <v>44.02</v>
      </c>
      <c r="L8" s="206">
        <v>43.49</v>
      </c>
      <c r="M8" s="206">
        <v>0</v>
      </c>
      <c r="N8" s="206">
        <v>1.1200000000000001</v>
      </c>
      <c r="O8" s="206">
        <v>1.88</v>
      </c>
      <c r="P8" s="206">
        <v>2.33</v>
      </c>
      <c r="Q8" s="206">
        <v>5.8</v>
      </c>
      <c r="R8" s="206">
        <v>2.4900000000000002</v>
      </c>
      <c r="S8" s="206">
        <v>4.7</v>
      </c>
      <c r="T8" s="206">
        <v>1.47</v>
      </c>
      <c r="U8" s="206">
        <v>8.4499999999999993</v>
      </c>
      <c r="V8" s="206">
        <v>0.17</v>
      </c>
      <c r="W8" s="206">
        <v>0.44</v>
      </c>
      <c r="X8" s="206">
        <v>1.4</v>
      </c>
      <c r="Y8" s="206">
        <v>0</v>
      </c>
      <c r="Z8" s="206">
        <v>2.64</v>
      </c>
      <c r="AA8" s="206">
        <v>13.64</v>
      </c>
      <c r="AB8" s="206">
        <v>0</v>
      </c>
      <c r="AC8" s="206">
        <v>10.97</v>
      </c>
      <c r="AD8" s="206">
        <v>0</v>
      </c>
      <c r="AE8" s="206">
        <v>0</v>
      </c>
      <c r="AF8" s="206">
        <v>0</v>
      </c>
      <c r="AG8" s="206">
        <v>0</v>
      </c>
      <c r="AH8" s="206">
        <v>33.75</v>
      </c>
      <c r="AI8" s="206">
        <v>0</v>
      </c>
      <c r="AJ8" s="206">
        <v>0</v>
      </c>
      <c r="AK8" s="206">
        <v>7.6</v>
      </c>
      <c r="AL8" s="206">
        <v>0</v>
      </c>
      <c r="AM8" s="206">
        <v>0</v>
      </c>
      <c r="AN8" s="206">
        <v>0</v>
      </c>
      <c r="AO8" s="206">
        <v>115.2</v>
      </c>
      <c r="AP8" s="206">
        <v>0</v>
      </c>
    </row>
    <row r="9" spans="1:42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8.77</v>
      </c>
      <c r="H9" s="206">
        <v>0</v>
      </c>
      <c r="I9" s="206">
        <v>19.48</v>
      </c>
      <c r="J9" s="206">
        <v>0.42</v>
      </c>
      <c r="K9" s="206">
        <v>44.02</v>
      </c>
      <c r="L9" s="206">
        <v>43.49</v>
      </c>
      <c r="M9" s="206">
        <v>0</v>
      </c>
      <c r="N9" s="206">
        <v>1.1200000000000001</v>
      </c>
      <c r="O9" s="206">
        <v>1.88</v>
      </c>
      <c r="P9" s="206">
        <v>2.33</v>
      </c>
      <c r="Q9" s="206">
        <v>5.8</v>
      </c>
      <c r="R9" s="206">
        <v>2.4900000000000002</v>
      </c>
      <c r="S9" s="206">
        <v>4.7</v>
      </c>
      <c r="T9" s="206">
        <v>1.47</v>
      </c>
      <c r="U9" s="206">
        <v>8.65</v>
      </c>
      <c r="V9" s="206">
        <v>0.17</v>
      </c>
      <c r="W9" s="206">
        <v>0.44</v>
      </c>
      <c r="X9" s="206">
        <v>1.4</v>
      </c>
      <c r="Y9" s="206">
        <v>0</v>
      </c>
      <c r="Z9" s="206">
        <v>2.64</v>
      </c>
      <c r="AA9" s="206">
        <v>13.64</v>
      </c>
      <c r="AB9" s="206">
        <v>0</v>
      </c>
      <c r="AC9" s="206">
        <v>10.97</v>
      </c>
      <c r="AD9" s="206">
        <v>0</v>
      </c>
      <c r="AE9" s="206">
        <v>0</v>
      </c>
      <c r="AF9" s="206">
        <v>0</v>
      </c>
      <c r="AG9" s="206">
        <v>0</v>
      </c>
      <c r="AH9" s="206">
        <v>33.75</v>
      </c>
      <c r="AI9" s="206">
        <v>0</v>
      </c>
      <c r="AJ9" s="206">
        <v>0</v>
      </c>
      <c r="AK9" s="206">
        <v>7.6</v>
      </c>
      <c r="AL9" s="206">
        <v>0</v>
      </c>
      <c r="AM9" s="206">
        <v>0</v>
      </c>
      <c r="AN9" s="206">
        <v>0</v>
      </c>
      <c r="AO9" s="206">
        <v>115.2</v>
      </c>
      <c r="AP9" s="206">
        <v>0</v>
      </c>
    </row>
    <row r="10" spans="1:42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8.77</v>
      </c>
      <c r="H10" s="206">
        <v>0</v>
      </c>
      <c r="I10" s="206">
        <v>19.48</v>
      </c>
      <c r="J10" s="206">
        <v>0.42</v>
      </c>
      <c r="K10" s="206">
        <v>44.02</v>
      </c>
      <c r="L10" s="206">
        <v>43.49</v>
      </c>
      <c r="M10" s="206">
        <v>0</v>
      </c>
      <c r="N10" s="206">
        <v>1.1200000000000001</v>
      </c>
      <c r="O10" s="206">
        <v>1.88</v>
      </c>
      <c r="P10" s="206">
        <v>2.33</v>
      </c>
      <c r="Q10" s="206">
        <v>5.8</v>
      </c>
      <c r="R10" s="206">
        <v>2.4900000000000002</v>
      </c>
      <c r="S10" s="206">
        <v>4.7</v>
      </c>
      <c r="T10" s="206">
        <v>1.47</v>
      </c>
      <c r="U10" s="206">
        <v>8.65</v>
      </c>
      <c r="V10" s="206">
        <v>4.6100000000000003</v>
      </c>
      <c r="W10" s="206">
        <v>6.98</v>
      </c>
      <c r="X10" s="206">
        <v>18.22</v>
      </c>
      <c r="Y10" s="206">
        <v>0</v>
      </c>
      <c r="Z10" s="206">
        <v>39.17</v>
      </c>
      <c r="AA10" s="206">
        <v>13.64</v>
      </c>
      <c r="AB10" s="206">
        <v>0</v>
      </c>
      <c r="AC10" s="206">
        <v>10.97</v>
      </c>
      <c r="AD10" s="206">
        <v>0</v>
      </c>
      <c r="AE10" s="206">
        <v>0</v>
      </c>
      <c r="AF10" s="206">
        <v>0</v>
      </c>
      <c r="AG10" s="206">
        <v>0</v>
      </c>
      <c r="AH10" s="206">
        <v>33.75</v>
      </c>
      <c r="AI10" s="206">
        <v>0</v>
      </c>
      <c r="AJ10" s="206">
        <v>0</v>
      </c>
      <c r="AK10" s="206">
        <v>7.6</v>
      </c>
      <c r="AL10" s="206">
        <v>0</v>
      </c>
      <c r="AM10" s="206">
        <v>0</v>
      </c>
      <c r="AN10" s="206">
        <v>0</v>
      </c>
      <c r="AO10" s="206">
        <v>115.2</v>
      </c>
      <c r="AP10" s="206">
        <v>0</v>
      </c>
    </row>
    <row r="11" spans="1:42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8.77</v>
      </c>
      <c r="H11" s="206">
        <v>0</v>
      </c>
      <c r="I11" s="206">
        <v>19.48</v>
      </c>
      <c r="J11" s="206">
        <v>0.42</v>
      </c>
      <c r="K11" s="206">
        <v>44.02</v>
      </c>
      <c r="L11" s="206">
        <v>43.49</v>
      </c>
      <c r="M11" s="206">
        <v>0</v>
      </c>
      <c r="N11" s="206">
        <v>1.1200000000000001</v>
      </c>
      <c r="O11" s="206">
        <v>1.88</v>
      </c>
      <c r="P11" s="206">
        <v>2.33</v>
      </c>
      <c r="Q11" s="206">
        <v>5.8</v>
      </c>
      <c r="R11" s="206">
        <v>2.38</v>
      </c>
      <c r="S11" s="206">
        <v>3.85</v>
      </c>
      <c r="T11" s="206">
        <v>1.47</v>
      </c>
      <c r="U11" s="206">
        <v>8.65</v>
      </c>
      <c r="V11" s="206">
        <v>4.6100000000000003</v>
      </c>
      <c r="W11" s="206">
        <v>6.98</v>
      </c>
      <c r="X11" s="206">
        <v>18.22</v>
      </c>
      <c r="Y11" s="206">
        <v>0</v>
      </c>
      <c r="Z11" s="206">
        <v>39.17</v>
      </c>
      <c r="AA11" s="206">
        <v>13.64</v>
      </c>
      <c r="AB11" s="206">
        <v>0</v>
      </c>
      <c r="AC11" s="206">
        <v>10.97</v>
      </c>
      <c r="AD11" s="206">
        <v>0</v>
      </c>
      <c r="AE11" s="206">
        <v>0</v>
      </c>
      <c r="AF11" s="206">
        <v>0</v>
      </c>
      <c r="AG11" s="206">
        <v>0</v>
      </c>
      <c r="AH11" s="206">
        <v>33.75</v>
      </c>
      <c r="AI11" s="206">
        <v>0</v>
      </c>
      <c r="AJ11" s="206">
        <v>0</v>
      </c>
      <c r="AK11" s="206">
        <v>7.6</v>
      </c>
      <c r="AL11" s="206">
        <v>0</v>
      </c>
      <c r="AM11" s="206">
        <v>0</v>
      </c>
      <c r="AN11" s="206">
        <v>0</v>
      </c>
      <c r="AO11" s="206">
        <v>115.2</v>
      </c>
      <c r="AP11" s="206">
        <v>0</v>
      </c>
    </row>
    <row r="12" spans="1:42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8.77</v>
      </c>
      <c r="H12" s="206">
        <v>0</v>
      </c>
      <c r="I12" s="206">
        <v>19.48</v>
      </c>
      <c r="J12" s="206">
        <v>0.42</v>
      </c>
      <c r="K12" s="206">
        <v>44.02</v>
      </c>
      <c r="L12" s="206">
        <v>43.49</v>
      </c>
      <c r="M12" s="206">
        <v>0</v>
      </c>
      <c r="N12" s="206">
        <v>1.1200000000000001</v>
      </c>
      <c r="O12" s="206">
        <v>1.88</v>
      </c>
      <c r="P12" s="206">
        <v>2.33</v>
      </c>
      <c r="Q12" s="206">
        <v>5.8</v>
      </c>
      <c r="R12" s="206">
        <v>2.38</v>
      </c>
      <c r="S12" s="206">
        <v>3.85</v>
      </c>
      <c r="T12" s="206">
        <v>1.47</v>
      </c>
      <c r="U12" s="206">
        <v>8.65</v>
      </c>
      <c r="V12" s="206">
        <v>4.6100000000000003</v>
      </c>
      <c r="W12" s="206">
        <v>6.98</v>
      </c>
      <c r="X12" s="206">
        <v>18.22</v>
      </c>
      <c r="Y12" s="206">
        <v>0</v>
      </c>
      <c r="Z12" s="206">
        <v>39.17</v>
      </c>
      <c r="AA12" s="206">
        <v>13.64</v>
      </c>
      <c r="AB12" s="206">
        <v>0</v>
      </c>
      <c r="AC12" s="206">
        <v>10.97</v>
      </c>
      <c r="AD12" s="206">
        <v>0</v>
      </c>
      <c r="AE12" s="206">
        <v>0</v>
      </c>
      <c r="AF12" s="206">
        <v>0</v>
      </c>
      <c r="AG12" s="206">
        <v>0</v>
      </c>
      <c r="AH12" s="206">
        <v>33.75</v>
      </c>
      <c r="AI12" s="206">
        <v>0</v>
      </c>
      <c r="AJ12" s="206">
        <v>0</v>
      </c>
      <c r="AK12" s="206">
        <v>7.6</v>
      </c>
      <c r="AL12" s="206">
        <v>0</v>
      </c>
      <c r="AM12" s="206">
        <v>0</v>
      </c>
      <c r="AN12" s="206">
        <v>0</v>
      </c>
      <c r="AO12" s="206">
        <v>115.2</v>
      </c>
      <c r="AP12" s="206">
        <v>0</v>
      </c>
    </row>
    <row r="13" spans="1:42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8.77</v>
      </c>
      <c r="H13" s="206">
        <v>0</v>
      </c>
      <c r="I13" s="206">
        <v>19.48</v>
      </c>
      <c r="J13" s="206">
        <v>0.42</v>
      </c>
      <c r="K13" s="206">
        <v>44.02</v>
      </c>
      <c r="L13" s="206">
        <v>43.49</v>
      </c>
      <c r="M13" s="206">
        <v>0</v>
      </c>
      <c r="N13" s="206">
        <v>1.1200000000000001</v>
      </c>
      <c r="O13" s="206">
        <v>1.88</v>
      </c>
      <c r="P13" s="206">
        <v>2.33</v>
      </c>
      <c r="Q13" s="206">
        <v>5.8</v>
      </c>
      <c r="R13" s="206">
        <v>2.38</v>
      </c>
      <c r="S13" s="206">
        <v>3.85</v>
      </c>
      <c r="T13" s="206">
        <v>1.47</v>
      </c>
      <c r="U13" s="206">
        <v>9.15</v>
      </c>
      <c r="V13" s="206">
        <v>4.6100000000000003</v>
      </c>
      <c r="W13" s="206">
        <v>7.94</v>
      </c>
      <c r="X13" s="206">
        <v>25.92</v>
      </c>
      <c r="Y13" s="206">
        <v>0</v>
      </c>
      <c r="Z13" s="206">
        <v>39.17</v>
      </c>
      <c r="AA13" s="206">
        <v>13.64</v>
      </c>
      <c r="AB13" s="206">
        <v>0</v>
      </c>
      <c r="AC13" s="206">
        <v>10.97</v>
      </c>
      <c r="AD13" s="206">
        <v>0</v>
      </c>
      <c r="AE13" s="206">
        <v>0</v>
      </c>
      <c r="AF13" s="206">
        <v>0</v>
      </c>
      <c r="AG13" s="206">
        <v>0</v>
      </c>
      <c r="AH13" s="206">
        <v>33.75</v>
      </c>
      <c r="AI13" s="206">
        <v>0</v>
      </c>
      <c r="AJ13" s="206">
        <v>0</v>
      </c>
      <c r="AK13" s="206">
        <v>9.02</v>
      </c>
      <c r="AL13" s="206">
        <v>0</v>
      </c>
      <c r="AM13" s="206">
        <v>0</v>
      </c>
      <c r="AN13" s="206">
        <v>0</v>
      </c>
      <c r="AO13" s="206">
        <v>115.2</v>
      </c>
      <c r="AP13" s="206">
        <v>0</v>
      </c>
    </row>
    <row r="14" spans="1:42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8.77</v>
      </c>
      <c r="H14" s="206">
        <v>0</v>
      </c>
      <c r="I14" s="206">
        <v>19.48</v>
      </c>
      <c r="J14" s="206">
        <v>0.42</v>
      </c>
      <c r="K14" s="206">
        <v>44.02</v>
      </c>
      <c r="L14" s="206">
        <v>43.49</v>
      </c>
      <c r="M14" s="206">
        <v>0</v>
      </c>
      <c r="N14" s="206">
        <v>1.1200000000000001</v>
      </c>
      <c r="O14" s="206">
        <v>1.88</v>
      </c>
      <c r="P14" s="206">
        <v>2.33</v>
      </c>
      <c r="Q14" s="206">
        <v>5.8</v>
      </c>
      <c r="R14" s="206">
        <v>2.38</v>
      </c>
      <c r="S14" s="206">
        <v>3.85</v>
      </c>
      <c r="T14" s="206">
        <v>1.47</v>
      </c>
      <c r="U14" s="206">
        <v>9.48</v>
      </c>
      <c r="V14" s="206">
        <v>4.6100000000000003</v>
      </c>
      <c r="W14" s="206">
        <v>7.94</v>
      </c>
      <c r="X14" s="206">
        <v>25.92</v>
      </c>
      <c r="Y14" s="206">
        <v>0</v>
      </c>
      <c r="Z14" s="206">
        <v>39.17</v>
      </c>
      <c r="AA14" s="206">
        <v>13.64</v>
      </c>
      <c r="AB14" s="206">
        <v>0</v>
      </c>
      <c r="AC14" s="206">
        <v>10.97</v>
      </c>
      <c r="AD14" s="206">
        <v>0</v>
      </c>
      <c r="AE14" s="206">
        <v>0</v>
      </c>
      <c r="AF14" s="206">
        <v>0</v>
      </c>
      <c r="AG14" s="206">
        <v>0</v>
      </c>
      <c r="AH14" s="206">
        <v>33.75</v>
      </c>
      <c r="AI14" s="206">
        <v>0</v>
      </c>
      <c r="AJ14" s="206">
        <v>0</v>
      </c>
      <c r="AK14" s="206">
        <v>9.02</v>
      </c>
      <c r="AL14" s="206">
        <v>0</v>
      </c>
      <c r="AM14" s="206">
        <v>0</v>
      </c>
      <c r="AN14" s="206">
        <v>0</v>
      </c>
      <c r="AO14" s="206">
        <v>115.2</v>
      </c>
      <c r="AP14" s="206">
        <v>0</v>
      </c>
    </row>
    <row r="15" spans="1:42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8.77</v>
      </c>
      <c r="H15" s="206">
        <v>0</v>
      </c>
      <c r="I15" s="206">
        <v>19.48</v>
      </c>
      <c r="J15" s="206">
        <v>0.42</v>
      </c>
      <c r="K15" s="206">
        <v>44.02</v>
      </c>
      <c r="L15" s="206">
        <v>43.49</v>
      </c>
      <c r="M15" s="206">
        <v>0</v>
      </c>
      <c r="N15" s="206">
        <v>1.1200000000000001</v>
      </c>
      <c r="O15" s="206">
        <v>1.88</v>
      </c>
      <c r="P15" s="206">
        <v>2.33</v>
      </c>
      <c r="Q15" s="206">
        <v>5.8</v>
      </c>
      <c r="R15" s="206">
        <v>2.38</v>
      </c>
      <c r="S15" s="206">
        <v>3.85</v>
      </c>
      <c r="T15" s="206">
        <v>1.47</v>
      </c>
      <c r="U15" s="206">
        <v>9.68</v>
      </c>
      <c r="V15" s="206">
        <v>4.6100000000000003</v>
      </c>
      <c r="W15" s="206">
        <v>7.94</v>
      </c>
      <c r="X15" s="206">
        <v>25.92</v>
      </c>
      <c r="Y15" s="206">
        <v>0</v>
      </c>
      <c r="Z15" s="206">
        <v>39.17</v>
      </c>
      <c r="AA15" s="206">
        <v>13.64</v>
      </c>
      <c r="AB15" s="206">
        <v>0</v>
      </c>
      <c r="AC15" s="206">
        <v>10.97</v>
      </c>
      <c r="AD15" s="206">
        <v>0</v>
      </c>
      <c r="AE15" s="206">
        <v>0</v>
      </c>
      <c r="AF15" s="206">
        <v>0</v>
      </c>
      <c r="AG15" s="206">
        <v>0</v>
      </c>
      <c r="AH15" s="206">
        <v>33.75</v>
      </c>
      <c r="AI15" s="206">
        <v>0</v>
      </c>
      <c r="AJ15" s="206">
        <v>0</v>
      </c>
      <c r="AK15" s="206">
        <v>9.02</v>
      </c>
      <c r="AL15" s="206">
        <v>0</v>
      </c>
      <c r="AM15" s="206">
        <v>0</v>
      </c>
      <c r="AN15" s="206">
        <v>0</v>
      </c>
      <c r="AO15" s="206">
        <v>115.2</v>
      </c>
      <c r="AP15" s="206">
        <v>0</v>
      </c>
    </row>
    <row r="16" spans="1:42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8.77</v>
      </c>
      <c r="H16" s="206">
        <v>0</v>
      </c>
      <c r="I16" s="206">
        <v>19.48</v>
      </c>
      <c r="J16" s="206">
        <v>0.42</v>
      </c>
      <c r="K16" s="206">
        <v>44.02</v>
      </c>
      <c r="L16" s="206">
        <v>43.49</v>
      </c>
      <c r="M16" s="206">
        <v>0</v>
      </c>
      <c r="N16" s="206">
        <v>1.1200000000000001</v>
      </c>
      <c r="O16" s="206">
        <v>1.88</v>
      </c>
      <c r="P16" s="206">
        <v>2.33</v>
      </c>
      <c r="Q16" s="206">
        <v>5.8</v>
      </c>
      <c r="R16" s="206">
        <v>2.38</v>
      </c>
      <c r="S16" s="206">
        <v>3.85</v>
      </c>
      <c r="T16" s="206">
        <v>1.47</v>
      </c>
      <c r="U16" s="206">
        <v>9.84</v>
      </c>
      <c r="V16" s="206">
        <v>4.6100000000000003</v>
      </c>
      <c r="W16" s="206">
        <v>7.94</v>
      </c>
      <c r="X16" s="206">
        <v>25.92</v>
      </c>
      <c r="Y16" s="206">
        <v>0</v>
      </c>
      <c r="Z16" s="206">
        <v>39.17</v>
      </c>
      <c r="AA16" s="206">
        <v>13.64</v>
      </c>
      <c r="AB16" s="206">
        <v>0</v>
      </c>
      <c r="AC16" s="206">
        <v>10.97</v>
      </c>
      <c r="AD16" s="206">
        <v>0</v>
      </c>
      <c r="AE16" s="206">
        <v>0</v>
      </c>
      <c r="AF16" s="206">
        <v>0</v>
      </c>
      <c r="AG16" s="206">
        <v>0</v>
      </c>
      <c r="AH16" s="206">
        <v>33.75</v>
      </c>
      <c r="AI16" s="206">
        <v>0</v>
      </c>
      <c r="AJ16" s="206">
        <v>0</v>
      </c>
      <c r="AK16" s="206">
        <v>9.02</v>
      </c>
      <c r="AL16" s="206">
        <v>0</v>
      </c>
      <c r="AM16" s="206">
        <v>0</v>
      </c>
      <c r="AN16" s="206">
        <v>0</v>
      </c>
      <c r="AO16" s="206">
        <v>115.2</v>
      </c>
      <c r="AP16" s="206">
        <v>0</v>
      </c>
    </row>
    <row r="17" spans="1:42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8.77</v>
      </c>
      <c r="H17" s="206">
        <v>0</v>
      </c>
      <c r="I17" s="206">
        <v>19.48</v>
      </c>
      <c r="J17" s="206">
        <v>0.42</v>
      </c>
      <c r="K17" s="206">
        <v>44.02</v>
      </c>
      <c r="L17" s="206">
        <v>43.49</v>
      </c>
      <c r="M17" s="206">
        <v>0</v>
      </c>
      <c r="N17" s="206">
        <v>1.1200000000000001</v>
      </c>
      <c r="O17" s="206">
        <v>1.88</v>
      </c>
      <c r="P17" s="206">
        <v>2.33</v>
      </c>
      <c r="Q17" s="206">
        <v>5.8</v>
      </c>
      <c r="R17" s="206">
        <v>2.38</v>
      </c>
      <c r="S17" s="206">
        <v>3.85</v>
      </c>
      <c r="T17" s="206">
        <v>1.47</v>
      </c>
      <c r="U17" s="206">
        <v>10.01</v>
      </c>
      <c r="V17" s="206">
        <v>4.6100000000000003</v>
      </c>
      <c r="W17" s="206">
        <v>7.94</v>
      </c>
      <c r="X17" s="206">
        <v>25.92</v>
      </c>
      <c r="Y17" s="206">
        <v>0</v>
      </c>
      <c r="Z17" s="206">
        <v>39.17</v>
      </c>
      <c r="AA17" s="206">
        <v>13.64</v>
      </c>
      <c r="AB17" s="206">
        <v>0</v>
      </c>
      <c r="AC17" s="206">
        <v>10.97</v>
      </c>
      <c r="AD17" s="206">
        <v>0</v>
      </c>
      <c r="AE17" s="206">
        <v>0</v>
      </c>
      <c r="AF17" s="206">
        <v>0</v>
      </c>
      <c r="AG17" s="206">
        <v>0</v>
      </c>
      <c r="AH17" s="206">
        <v>33.75</v>
      </c>
      <c r="AI17" s="206">
        <v>0</v>
      </c>
      <c r="AJ17" s="206">
        <v>0</v>
      </c>
      <c r="AK17" s="206">
        <v>9.02</v>
      </c>
      <c r="AL17" s="206">
        <v>0</v>
      </c>
      <c r="AM17" s="206">
        <v>0</v>
      </c>
      <c r="AN17" s="206">
        <v>0</v>
      </c>
      <c r="AO17" s="206">
        <v>115.2</v>
      </c>
      <c r="AP17" s="206">
        <v>0</v>
      </c>
    </row>
    <row r="18" spans="1:42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8.77</v>
      </c>
      <c r="H18" s="206">
        <v>0</v>
      </c>
      <c r="I18" s="206">
        <v>19.48</v>
      </c>
      <c r="J18" s="206">
        <v>0.42</v>
      </c>
      <c r="K18" s="206">
        <v>44.02</v>
      </c>
      <c r="L18" s="206">
        <v>43.49</v>
      </c>
      <c r="M18" s="206">
        <v>0</v>
      </c>
      <c r="N18" s="206">
        <v>1.1200000000000001</v>
      </c>
      <c r="O18" s="206">
        <v>1.88</v>
      </c>
      <c r="P18" s="206">
        <v>2.33</v>
      </c>
      <c r="Q18" s="206">
        <v>5.8</v>
      </c>
      <c r="R18" s="206">
        <v>2.38</v>
      </c>
      <c r="S18" s="206">
        <v>3.85</v>
      </c>
      <c r="T18" s="206">
        <v>1.47</v>
      </c>
      <c r="U18" s="206">
        <v>10.17</v>
      </c>
      <c r="V18" s="206">
        <v>4.6100000000000003</v>
      </c>
      <c r="W18" s="206">
        <v>7.94</v>
      </c>
      <c r="X18" s="206">
        <v>25.92</v>
      </c>
      <c r="Y18" s="206">
        <v>0</v>
      </c>
      <c r="Z18" s="206">
        <v>39.17</v>
      </c>
      <c r="AA18" s="206">
        <v>13.64</v>
      </c>
      <c r="AB18" s="206">
        <v>0</v>
      </c>
      <c r="AC18" s="206">
        <v>10.97</v>
      </c>
      <c r="AD18" s="206">
        <v>0</v>
      </c>
      <c r="AE18" s="206">
        <v>0</v>
      </c>
      <c r="AF18" s="206">
        <v>0</v>
      </c>
      <c r="AG18" s="206">
        <v>0</v>
      </c>
      <c r="AH18" s="206">
        <v>33.75</v>
      </c>
      <c r="AI18" s="206">
        <v>0</v>
      </c>
      <c r="AJ18" s="206">
        <v>0</v>
      </c>
      <c r="AK18" s="206">
        <v>9.02</v>
      </c>
      <c r="AL18" s="206">
        <v>0</v>
      </c>
      <c r="AM18" s="206">
        <v>0</v>
      </c>
      <c r="AN18" s="206">
        <v>0</v>
      </c>
      <c r="AO18" s="206">
        <v>115.2</v>
      </c>
      <c r="AP18" s="206">
        <v>0</v>
      </c>
    </row>
    <row r="19" spans="1:42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8.77</v>
      </c>
      <c r="H19" s="206">
        <v>0</v>
      </c>
      <c r="I19" s="206">
        <v>19.48</v>
      </c>
      <c r="J19" s="206">
        <v>0.42</v>
      </c>
      <c r="K19" s="206">
        <v>44.02</v>
      </c>
      <c r="L19" s="206">
        <v>43.49</v>
      </c>
      <c r="M19" s="206">
        <v>0</v>
      </c>
      <c r="N19" s="206">
        <v>1.1200000000000001</v>
      </c>
      <c r="O19" s="206">
        <v>1.88</v>
      </c>
      <c r="P19" s="206">
        <v>2.33</v>
      </c>
      <c r="Q19" s="206">
        <v>5.8</v>
      </c>
      <c r="R19" s="206">
        <v>2.38</v>
      </c>
      <c r="S19" s="206">
        <v>3.85</v>
      </c>
      <c r="T19" s="206">
        <v>1.47</v>
      </c>
      <c r="U19" s="206">
        <v>10.32</v>
      </c>
      <c r="V19" s="206">
        <v>4.6100000000000003</v>
      </c>
      <c r="W19" s="206">
        <v>7.94</v>
      </c>
      <c r="X19" s="206">
        <v>25.92</v>
      </c>
      <c r="Y19" s="206">
        <v>0</v>
      </c>
      <c r="Z19" s="206">
        <v>39.17</v>
      </c>
      <c r="AA19" s="206">
        <v>13.64</v>
      </c>
      <c r="AB19" s="206">
        <v>0</v>
      </c>
      <c r="AC19" s="206">
        <v>10.97</v>
      </c>
      <c r="AD19" s="206">
        <v>0</v>
      </c>
      <c r="AE19" s="206">
        <v>0</v>
      </c>
      <c r="AF19" s="206">
        <v>0</v>
      </c>
      <c r="AG19" s="206">
        <v>0</v>
      </c>
      <c r="AH19" s="206">
        <v>33.75</v>
      </c>
      <c r="AI19" s="206">
        <v>0</v>
      </c>
      <c r="AJ19" s="206">
        <v>0</v>
      </c>
      <c r="AK19" s="206">
        <v>9.02</v>
      </c>
      <c r="AL19" s="206">
        <v>0</v>
      </c>
      <c r="AM19" s="206">
        <v>0</v>
      </c>
      <c r="AN19" s="206">
        <v>0</v>
      </c>
      <c r="AO19" s="206">
        <v>115.2</v>
      </c>
      <c r="AP19" s="206">
        <v>0</v>
      </c>
    </row>
    <row r="20" spans="1:42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8.77</v>
      </c>
      <c r="H20" s="206">
        <v>0</v>
      </c>
      <c r="I20" s="206">
        <v>19.48</v>
      </c>
      <c r="J20" s="206">
        <v>0.42</v>
      </c>
      <c r="K20" s="206">
        <v>44.02</v>
      </c>
      <c r="L20" s="206">
        <v>43.49</v>
      </c>
      <c r="M20" s="206">
        <v>0</v>
      </c>
      <c r="N20" s="206">
        <v>1.1200000000000001</v>
      </c>
      <c r="O20" s="206">
        <v>1.88</v>
      </c>
      <c r="P20" s="206">
        <v>2.33</v>
      </c>
      <c r="Q20" s="206">
        <v>5.8</v>
      </c>
      <c r="R20" s="206">
        <v>2.38</v>
      </c>
      <c r="S20" s="206">
        <v>3.85</v>
      </c>
      <c r="T20" s="206">
        <v>1.47</v>
      </c>
      <c r="U20" s="206">
        <v>10.32</v>
      </c>
      <c r="V20" s="206">
        <v>4.6100000000000003</v>
      </c>
      <c r="W20" s="206">
        <v>7.94</v>
      </c>
      <c r="X20" s="206">
        <v>25.92</v>
      </c>
      <c r="Y20" s="206">
        <v>0</v>
      </c>
      <c r="Z20" s="206">
        <v>39.17</v>
      </c>
      <c r="AA20" s="206">
        <v>13.64</v>
      </c>
      <c r="AB20" s="206">
        <v>0</v>
      </c>
      <c r="AC20" s="206">
        <v>10.97</v>
      </c>
      <c r="AD20" s="206">
        <v>0</v>
      </c>
      <c r="AE20" s="206">
        <v>0</v>
      </c>
      <c r="AF20" s="206">
        <v>0</v>
      </c>
      <c r="AG20" s="206">
        <v>0</v>
      </c>
      <c r="AH20" s="206">
        <v>33.75</v>
      </c>
      <c r="AI20" s="206">
        <v>0</v>
      </c>
      <c r="AJ20" s="206">
        <v>0</v>
      </c>
      <c r="AK20" s="206">
        <v>9.02</v>
      </c>
      <c r="AL20" s="206">
        <v>0</v>
      </c>
      <c r="AM20" s="206">
        <v>0</v>
      </c>
      <c r="AN20" s="206">
        <v>0</v>
      </c>
      <c r="AO20" s="206">
        <v>115.2</v>
      </c>
      <c r="AP20" s="206">
        <v>0</v>
      </c>
    </row>
    <row r="21" spans="1:42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8.77</v>
      </c>
      <c r="H21" s="206">
        <v>0</v>
      </c>
      <c r="I21" s="206">
        <v>19.48</v>
      </c>
      <c r="J21" s="206">
        <v>0.42</v>
      </c>
      <c r="K21" s="206">
        <v>44.02</v>
      </c>
      <c r="L21" s="206">
        <v>43.49</v>
      </c>
      <c r="M21" s="206">
        <v>0</v>
      </c>
      <c r="N21" s="206">
        <v>1.1200000000000001</v>
      </c>
      <c r="O21" s="206">
        <v>1.88</v>
      </c>
      <c r="P21" s="206">
        <v>2.33</v>
      </c>
      <c r="Q21" s="206">
        <v>5.8</v>
      </c>
      <c r="R21" s="206">
        <v>2.38</v>
      </c>
      <c r="S21" s="206">
        <v>3.85</v>
      </c>
      <c r="T21" s="206">
        <v>1.47</v>
      </c>
      <c r="U21" s="206">
        <v>10.32</v>
      </c>
      <c r="V21" s="206">
        <v>4.6100000000000003</v>
      </c>
      <c r="W21" s="206">
        <v>0.44</v>
      </c>
      <c r="X21" s="206">
        <v>1.88</v>
      </c>
      <c r="Y21" s="206">
        <v>0</v>
      </c>
      <c r="Z21" s="206">
        <v>17.739999999999998</v>
      </c>
      <c r="AA21" s="206">
        <v>0.86</v>
      </c>
      <c r="AB21" s="206">
        <v>0</v>
      </c>
      <c r="AC21" s="206">
        <v>10.97</v>
      </c>
      <c r="AD21" s="206">
        <v>0</v>
      </c>
      <c r="AE21" s="206">
        <v>0</v>
      </c>
      <c r="AF21" s="206">
        <v>0</v>
      </c>
      <c r="AG21" s="206">
        <v>0</v>
      </c>
      <c r="AH21" s="206">
        <v>33.75</v>
      </c>
      <c r="AI21" s="206">
        <v>0</v>
      </c>
      <c r="AJ21" s="206">
        <v>0</v>
      </c>
      <c r="AK21" s="206">
        <v>9.02</v>
      </c>
      <c r="AL21" s="206">
        <v>0</v>
      </c>
      <c r="AM21" s="206">
        <v>0</v>
      </c>
      <c r="AN21" s="206">
        <v>0</v>
      </c>
      <c r="AO21" s="206">
        <v>115.2</v>
      </c>
      <c r="AP21" s="206">
        <v>0</v>
      </c>
    </row>
    <row r="22" spans="1:42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8.77</v>
      </c>
      <c r="H22" s="206">
        <v>0</v>
      </c>
      <c r="I22" s="206">
        <v>19.48</v>
      </c>
      <c r="J22" s="206">
        <v>0.42</v>
      </c>
      <c r="K22" s="206">
        <v>44.02</v>
      </c>
      <c r="L22" s="206">
        <v>43.49</v>
      </c>
      <c r="M22" s="206">
        <v>0</v>
      </c>
      <c r="N22" s="206">
        <v>1.1200000000000001</v>
      </c>
      <c r="O22" s="206">
        <v>1.88</v>
      </c>
      <c r="P22" s="206">
        <v>2.33</v>
      </c>
      <c r="Q22" s="206">
        <v>5.8</v>
      </c>
      <c r="R22" s="206">
        <v>2.38</v>
      </c>
      <c r="S22" s="206">
        <v>3.85</v>
      </c>
      <c r="T22" s="206">
        <v>1.47</v>
      </c>
      <c r="U22" s="206">
        <v>10.32</v>
      </c>
      <c r="V22" s="206">
        <v>4.6100000000000003</v>
      </c>
      <c r="W22" s="206">
        <v>0.44</v>
      </c>
      <c r="X22" s="206">
        <v>1.4</v>
      </c>
      <c r="Y22" s="206">
        <v>0</v>
      </c>
      <c r="Z22" s="206">
        <v>2.64</v>
      </c>
      <c r="AA22" s="206">
        <v>0.86</v>
      </c>
      <c r="AB22" s="206">
        <v>0</v>
      </c>
      <c r="AC22" s="206">
        <v>10.97</v>
      </c>
      <c r="AD22" s="206">
        <v>0</v>
      </c>
      <c r="AE22" s="206">
        <v>0</v>
      </c>
      <c r="AF22" s="206">
        <v>0</v>
      </c>
      <c r="AG22" s="206">
        <v>0</v>
      </c>
      <c r="AH22" s="206">
        <v>33.75</v>
      </c>
      <c r="AI22" s="206">
        <v>0</v>
      </c>
      <c r="AJ22" s="206">
        <v>0</v>
      </c>
      <c r="AK22" s="206">
        <v>9.02</v>
      </c>
      <c r="AL22" s="206">
        <v>0</v>
      </c>
      <c r="AM22" s="206">
        <v>0</v>
      </c>
      <c r="AN22" s="206">
        <v>0</v>
      </c>
      <c r="AO22" s="206">
        <v>115.2</v>
      </c>
      <c r="AP22" s="206">
        <v>0</v>
      </c>
    </row>
    <row r="23" spans="1:42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8.77</v>
      </c>
      <c r="H23" s="206">
        <v>0</v>
      </c>
      <c r="I23" s="206">
        <v>19.48</v>
      </c>
      <c r="J23" s="206">
        <v>0.42</v>
      </c>
      <c r="K23" s="206">
        <v>44.02</v>
      </c>
      <c r="L23" s="206">
        <v>43.49</v>
      </c>
      <c r="M23" s="206">
        <v>0</v>
      </c>
      <c r="N23" s="206">
        <v>1.1200000000000001</v>
      </c>
      <c r="O23" s="206">
        <v>1.88</v>
      </c>
      <c r="P23" s="206">
        <v>2.33</v>
      </c>
      <c r="Q23" s="206">
        <v>5.8</v>
      </c>
      <c r="R23" s="206">
        <v>2.38</v>
      </c>
      <c r="S23" s="206">
        <v>4.41</v>
      </c>
      <c r="T23" s="206">
        <v>1.47</v>
      </c>
      <c r="U23" s="206">
        <v>10.32</v>
      </c>
      <c r="V23" s="206">
        <v>0.17</v>
      </c>
      <c r="W23" s="206">
        <v>0.44</v>
      </c>
      <c r="X23" s="206">
        <v>1.4</v>
      </c>
      <c r="Y23" s="206">
        <v>0</v>
      </c>
      <c r="Z23" s="206">
        <v>2.64</v>
      </c>
      <c r="AA23" s="206">
        <v>0.86</v>
      </c>
      <c r="AB23" s="206">
        <v>0</v>
      </c>
      <c r="AC23" s="206">
        <v>10.97</v>
      </c>
      <c r="AD23" s="206">
        <v>0</v>
      </c>
      <c r="AE23" s="206">
        <v>0</v>
      </c>
      <c r="AF23" s="206">
        <v>0</v>
      </c>
      <c r="AG23" s="206">
        <v>0</v>
      </c>
      <c r="AH23" s="206">
        <v>33.75</v>
      </c>
      <c r="AI23" s="206">
        <v>0</v>
      </c>
      <c r="AJ23" s="206">
        <v>0</v>
      </c>
      <c r="AK23" s="206">
        <v>7.6</v>
      </c>
      <c r="AL23" s="206">
        <v>0</v>
      </c>
      <c r="AM23" s="206">
        <v>0</v>
      </c>
      <c r="AN23" s="206">
        <v>0</v>
      </c>
      <c r="AO23" s="206">
        <v>115.2</v>
      </c>
      <c r="AP23" s="206">
        <v>0</v>
      </c>
    </row>
    <row r="24" spans="1:42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8.77</v>
      </c>
      <c r="H24" s="206">
        <v>0</v>
      </c>
      <c r="I24" s="206">
        <v>19.48</v>
      </c>
      <c r="J24" s="206">
        <v>0.42</v>
      </c>
      <c r="K24" s="206">
        <v>44.02</v>
      </c>
      <c r="L24" s="206">
        <v>43.49</v>
      </c>
      <c r="M24" s="206">
        <v>0</v>
      </c>
      <c r="N24" s="206">
        <v>1.1200000000000001</v>
      </c>
      <c r="O24" s="206">
        <v>1.88</v>
      </c>
      <c r="P24" s="206">
        <v>2.33</v>
      </c>
      <c r="Q24" s="206">
        <v>5.8</v>
      </c>
      <c r="R24" s="206">
        <v>0</v>
      </c>
      <c r="S24" s="206">
        <v>0</v>
      </c>
      <c r="T24" s="206">
        <v>1.47</v>
      </c>
      <c r="U24" s="206">
        <v>10.32</v>
      </c>
      <c r="V24" s="206">
        <v>0.17</v>
      </c>
      <c r="W24" s="206">
        <v>0.44</v>
      </c>
      <c r="X24" s="206">
        <v>1.4</v>
      </c>
      <c r="Y24" s="206">
        <v>0</v>
      </c>
      <c r="Z24" s="206">
        <v>2.64</v>
      </c>
      <c r="AA24" s="206">
        <v>0.86</v>
      </c>
      <c r="AB24" s="206">
        <v>0</v>
      </c>
      <c r="AC24" s="206">
        <v>10.97</v>
      </c>
      <c r="AD24" s="206">
        <v>0</v>
      </c>
      <c r="AE24" s="206">
        <v>0</v>
      </c>
      <c r="AF24" s="206">
        <v>0</v>
      </c>
      <c r="AG24" s="206">
        <v>0</v>
      </c>
      <c r="AH24" s="206">
        <v>33.75</v>
      </c>
      <c r="AI24" s="206">
        <v>0</v>
      </c>
      <c r="AJ24" s="206">
        <v>0</v>
      </c>
      <c r="AK24" s="206">
        <v>7.6</v>
      </c>
      <c r="AL24" s="206">
        <v>0</v>
      </c>
      <c r="AM24" s="206">
        <v>0</v>
      </c>
      <c r="AN24" s="206">
        <v>0</v>
      </c>
      <c r="AO24" s="206">
        <v>115.2</v>
      </c>
      <c r="AP24" s="206">
        <v>0</v>
      </c>
    </row>
    <row r="25" spans="1:42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8.77</v>
      </c>
      <c r="H25" s="206">
        <v>0</v>
      </c>
      <c r="I25" s="206">
        <v>19.48</v>
      </c>
      <c r="J25" s="206">
        <v>0.42</v>
      </c>
      <c r="K25" s="206">
        <v>44.02</v>
      </c>
      <c r="L25" s="206">
        <v>43.49</v>
      </c>
      <c r="M25" s="206">
        <v>0</v>
      </c>
      <c r="N25" s="206">
        <v>1.1200000000000001</v>
      </c>
      <c r="O25" s="206">
        <v>1.88</v>
      </c>
      <c r="P25" s="206">
        <v>2.33</v>
      </c>
      <c r="Q25" s="206">
        <v>5.8</v>
      </c>
      <c r="R25" s="206">
        <v>0.2</v>
      </c>
      <c r="S25" s="206">
        <v>0.25</v>
      </c>
      <c r="T25" s="206">
        <v>1.47</v>
      </c>
      <c r="U25" s="206">
        <v>10.32</v>
      </c>
      <c r="V25" s="206">
        <v>0.17</v>
      </c>
      <c r="W25" s="206">
        <v>0.44</v>
      </c>
      <c r="X25" s="206">
        <v>1.4</v>
      </c>
      <c r="Y25" s="206">
        <v>0</v>
      </c>
      <c r="Z25" s="206">
        <v>2.64</v>
      </c>
      <c r="AA25" s="206">
        <v>0.86</v>
      </c>
      <c r="AB25" s="206">
        <v>0</v>
      </c>
      <c r="AC25" s="206">
        <v>10.97</v>
      </c>
      <c r="AD25" s="206">
        <v>0</v>
      </c>
      <c r="AE25" s="206">
        <v>0</v>
      </c>
      <c r="AF25" s="206">
        <v>0</v>
      </c>
      <c r="AG25" s="206">
        <v>0</v>
      </c>
      <c r="AH25" s="206">
        <v>33.75</v>
      </c>
      <c r="AI25" s="206">
        <v>0</v>
      </c>
      <c r="AJ25" s="206">
        <v>0</v>
      </c>
      <c r="AK25" s="206">
        <v>7.6</v>
      </c>
      <c r="AL25" s="206">
        <v>0</v>
      </c>
      <c r="AM25" s="206">
        <v>0</v>
      </c>
      <c r="AN25" s="206">
        <v>0</v>
      </c>
      <c r="AO25" s="206">
        <v>115.2</v>
      </c>
      <c r="AP25" s="206">
        <v>0</v>
      </c>
    </row>
    <row r="26" spans="1:42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8.77</v>
      </c>
      <c r="H26" s="206">
        <v>0</v>
      </c>
      <c r="I26" s="206">
        <v>19.48</v>
      </c>
      <c r="J26" s="206">
        <v>0.42</v>
      </c>
      <c r="K26" s="206">
        <v>44.02</v>
      </c>
      <c r="L26" s="206">
        <v>43.49</v>
      </c>
      <c r="M26" s="206">
        <v>0</v>
      </c>
      <c r="N26" s="206">
        <v>1.1200000000000001</v>
      </c>
      <c r="O26" s="206">
        <v>1.88</v>
      </c>
      <c r="P26" s="206">
        <v>2.33</v>
      </c>
      <c r="Q26" s="206">
        <v>5.8</v>
      </c>
      <c r="R26" s="206">
        <v>0.2</v>
      </c>
      <c r="S26" s="206">
        <v>0.25</v>
      </c>
      <c r="T26" s="206">
        <v>1.47</v>
      </c>
      <c r="U26" s="206">
        <v>10.32</v>
      </c>
      <c r="V26" s="206">
        <v>0.17</v>
      </c>
      <c r="W26" s="206">
        <v>0.44</v>
      </c>
      <c r="X26" s="206">
        <v>1.4</v>
      </c>
      <c r="Y26" s="206">
        <v>0</v>
      </c>
      <c r="Z26" s="206">
        <v>2.64</v>
      </c>
      <c r="AA26" s="206">
        <v>0.86</v>
      </c>
      <c r="AB26" s="206">
        <v>0</v>
      </c>
      <c r="AC26" s="206">
        <v>10.97</v>
      </c>
      <c r="AD26" s="206">
        <v>0</v>
      </c>
      <c r="AE26" s="206">
        <v>0</v>
      </c>
      <c r="AF26" s="206">
        <v>0</v>
      </c>
      <c r="AG26" s="206">
        <v>0</v>
      </c>
      <c r="AH26" s="206">
        <v>33.75</v>
      </c>
      <c r="AI26" s="206">
        <v>0</v>
      </c>
      <c r="AJ26" s="206">
        <v>0</v>
      </c>
      <c r="AK26" s="206">
        <v>7.6</v>
      </c>
      <c r="AL26" s="206">
        <v>0</v>
      </c>
      <c r="AM26" s="206">
        <v>0</v>
      </c>
      <c r="AN26" s="206">
        <v>0</v>
      </c>
      <c r="AO26" s="206">
        <v>115.2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1.87</v>
      </c>
      <c r="E27" s="206">
        <v>0</v>
      </c>
      <c r="F27" s="206">
        <v>0</v>
      </c>
      <c r="G27" s="206">
        <v>8.77</v>
      </c>
      <c r="H27" s="206">
        <v>0</v>
      </c>
      <c r="I27" s="206">
        <v>19.48</v>
      </c>
      <c r="J27" s="206">
        <v>0.42</v>
      </c>
      <c r="K27" s="206">
        <v>44.02</v>
      </c>
      <c r="L27" s="206">
        <v>43.49</v>
      </c>
      <c r="M27" s="206">
        <v>0</v>
      </c>
      <c r="N27" s="206">
        <v>1.1200000000000001</v>
      </c>
      <c r="O27" s="206">
        <v>1.88</v>
      </c>
      <c r="P27" s="206">
        <v>2.33</v>
      </c>
      <c r="Q27" s="206">
        <v>5.8</v>
      </c>
      <c r="R27" s="206">
        <v>0.2</v>
      </c>
      <c r="S27" s="206">
        <v>0.25</v>
      </c>
      <c r="T27" s="206">
        <v>1.47</v>
      </c>
      <c r="U27" s="206">
        <v>10.32</v>
      </c>
      <c r="V27" s="206">
        <v>1.49</v>
      </c>
      <c r="W27" s="206">
        <v>0.44</v>
      </c>
      <c r="X27" s="206">
        <v>1.4</v>
      </c>
      <c r="Y27" s="206">
        <v>0</v>
      </c>
      <c r="Z27" s="206">
        <v>2.64</v>
      </c>
      <c r="AA27" s="206">
        <v>0.86</v>
      </c>
      <c r="AB27" s="206">
        <v>0</v>
      </c>
      <c r="AC27" s="206">
        <v>10.97</v>
      </c>
      <c r="AD27" s="206">
        <v>0</v>
      </c>
      <c r="AE27" s="206">
        <v>0</v>
      </c>
      <c r="AF27" s="206">
        <v>0</v>
      </c>
      <c r="AG27" s="206">
        <v>0</v>
      </c>
      <c r="AH27" s="206">
        <v>33.75</v>
      </c>
      <c r="AI27" s="206">
        <v>0</v>
      </c>
      <c r="AJ27" s="206">
        <v>0</v>
      </c>
      <c r="AK27" s="206">
        <v>7.6</v>
      </c>
      <c r="AL27" s="206">
        <v>0</v>
      </c>
      <c r="AM27" s="206">
        <v>0</v>
      </c>
      <c r="AN27" s="206">
        <v>0</v>
      </c>
      <c r="AO27" s="206">
        <v>115.2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1.87</v>
      </c>
      <c r="E28" s="206">
        <v>0</v>
      </c>
      <c r="F28" s="206">
        <v>0</v>
      </c>
      <c r="G28" s="206">
        <v>8.77</v>
      </c>
      <c r="H28" s="206">
        <v>0</v>
      </c>
      <c r="I28" s="206">
        <v>19.48</v>
      </c>
      <c r="J28" s="206">
        <v>0.42</v>
      </c>
      <c r="K28" s="206">
        <v>44.02</v>
      </c>
      <c r="L28" s="206">
        <v>43.49</v>
      </c>
      <c r="M28" s="206">
        <v>0</v>
      </c>
      <c r="N28" s="206">
        <v>1.1200000000000001</v>
      </c>
      <c r="O28" s="206">
        <v>1.88</v>
      </c>
      <c r="P28" s="206">
        <v>2.33</v>
      </c>
      <c r="Q28" s="206">
        <v>5.8</v>
      </c>
      <c r="R28" s="206">
        <v>0.2</v>
      </c>
      <c r="S28" s="206">
        <v>0.25</v>
      </c>
      <c r="T28" s="206">
        <v>1.47</v>
      </c>
      <c r="U28" s="206">
        <v>10.32</v>
      </c>
      <c r="V28" s="206">
        <v>1.49</v>
      </c>
      <c r="W28" s="206">
        <v>0.44</v>
      </c>
      <c r="X28" s="206">
        <v>1.4</v>
      </c>
      <c r="Y28" s="206">
        <v>0</v>
      </c>
      <c r="Z28" s="206">
        <v>2.64</v>
      </c>
      <c r="AA28" s="206">
        <v>0.86</v>
      </c>
      <c r="AB28" s="206">
        <v>0</v>
      </c>
      <c r="AC28" s="206">
        <v>10.97</v>
      </c>
      <c r="AD28" s="206">
        <v>0</v>
      </c>
      <c r="AE28" s="206">
        <v>0</v>
      </c>
      <c r="AF28" s="206">
        <v>0</v>
      </c>
      <c r="AG28" s="206">
        <v>0</v>
      </c>
      <c r="AH28" s="206">
        <v>33.75</v>
      </c>
      <c r="AI28" s="206">
        <v>0</v>
      </c>
      <c r="AJ28" s="206">
        <v>0</v>
      </c>
      <c r="AK28" s="206">
        <v>7.6</v>
      </c>
      <c r="AL28" s="206">
        <v>0</v>
      </c>
      <c r="AM28" s="206">
        <v>0</v>
      </c>
      <c r="AN28" s="206">
        <v>0</v>
      </c>
      <c r="AO28" s="206">
        <v>115.2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1.87</v>
      </c>
      <c r="E29" s="206">
        <v>0</v>
      </c>
      <c r="F29" s="206">
        <v>0</v>
      </c>
      <c r="G29" s="206">
        <v>8.77</v>
      </c>
      <c r="H29" s="206">
        <v>0</v>
      </c>
      <c r="I29" s="206">
        <v>19.48</v>
      </c>
      <c r="J29" s="206">
        <v>0.42</v>
      </c>
      <c r="K29" s="206">
        <v>3.09</v>
      </c>
      <c r="L29" s="206">
        <v>43.49</v>
      </c>
      <c r="M29" s="206">
        <v>0</v>
      </c>
      <c r="N29" s="206">
        <v>1.1200000000000001</v>
      </c>
      <c r="O29" s="206">
        <v>1.88</v>
      </c>
      <c r="P29" s="206">
        <v>2.33</v>
      </c>
      <c r="Q29" s="206">
        <v>5.8</v>
      </c>
      <c r="R29" s="206">
        <v>0.2</v>
      </c>
      <c r="S29" s="206">
        <v>0.25</v>
      </c>
      <c r="T29" s="206">
        <v>1.47</v>
      </c>
      <c r="U29" s="206">
        <v>10.32</v>
      </c>
      <c r="V29" s="206">
        <v>1.02</v>
      </c>
      <c r="W29" s="206">
        <v>0.44</v>
      </c>
      <c r="X29" s="206">
        <v>1.4</v>
      </c>
      <c r="Y29" s="206">
        <v>0</v>
      </c>
      <c r="Z29" s="206">
        <v>2.64</v>
      </c>
      <c r="AA29" s="206">
        <v>0.86</v>
      </c>
      <c r="AB29" s="206">
        <v>0</v>
      </c>
      <c r="AC29" s="206">
        <v>10.97</v>
      </c>
      <c r="AD29" s="206">
        <v>0</v>
      </c>
      <c r="AE29" s="206">
        <v>0</v>
      </c>
      <c r="AF29" s="206">
        <v>0</v>
      </c>
      <c r="AG29" s="206">
        <v>0</v>
      </c>
      <c r="AH29" s="206">
        <v>33.75</v>
      </c>
      <c r="AI29" s="206">
        <v>0</v>
      </c>
      <c r="AJ29" s="206">
        <v>0</v>
      </c>
      <c r="AK29" s="206">
        <v>2.6</v>
      </c>
      <c r="AL29" s="206">
        <v>0</v>
      </c>
      <c r="AM29" s="206">
        <v>0</v>
      </c>
      <c r="AN29" s="206">
        <v>0</v>
      </c>
      <c r="AO29" s="206">
        <v>115.2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1.87</v>
      </c>
      <c r="E30" s="206">
        <v>0</v>
      </c>
      <c r="F30" s="206">
        <v>0</v>
      </c>
      <c r="G30" s="206">
        <v>8.77</v>
      </c>
      <c r="H30" s="206">
        <v>0</v>
      </c>
      <c r="I30" s="206">
        <v>19.48</v>
      </c>
      <c r="J30" s="206">
        <v>0.42</v>
      </c>
      <c r="K30" s="206">
        <v>3.09</v>
      </c>
      <c r="L30" s="206">
        <v>43.49</v>
      </c>
      <c r="M30" s="206">
        <v>0</v>
      </c>
      <c r="N30" s="206">
        <v>1.1200000000000001</v>
      </c>
      <c r="O30" s="206">
        <v>1.88</v>
      </c>
      <c r="P30" s="206">
        <v>2.33</v>
      </c>
      <c r="Q30" s="206">
        <v>5.8</v>
      </c>
      <c r="R30" s="206">
        <v>0.2</v>
      </c>
      <c r="S30" s="206">
        <v>0.25</v>
      </c>
      <c r="T30" s="206">
        <v>1.47</v>
      </c>
      <c r="U30" s="206">
        <v>10.32</v>
      </c>
      <c r="V30" s="206">
        <v>1.02</v>
      </c>
      <c r="W30" s="206">
        <v>0.44</v>
      </c>
      <c r="X30" s="206">
        <v>1.4</v>
      </c>
      <c r="Y30" s="206">
        <v>0</v>
      </c>
      <c r="Z30" s="206">
        <v>2.64</v>
      </c>
      <c r="AA30" s="206">
        <v>0.86</v>
      </c>
      <c r="AB30" s="206">
        <v>0</v>
      </c>
      <c r="AC30" s="206">
        <v>10.97</v>
      </c>
      <c r="AD30" s="206">
        <v>0</v>
      </c>
      <c r="AE30" s="206">
        <v>0</v>
      </c>
      <c r="AF30" s="206">
        <v>0</v>
      </c>
      <c r="AG30" s="206">
        <v>0</v>
      </c>
      <c r="AH30" s="206">
        <v>33.75</v>
      </c>
      <c r="AI30" s="206">
        <v>0</v>
      </c>
      <c r="AJ30" s="206">
        <v>0</v>
      </c>
      <c r="AK30" s="206">
        <v>2.6</v>
      </c>
      <c r="AL30" s="206">
        <v>0</v>
      </c>
      <c r="AM30" s="206">
        <v>0</v>
      </c>
      <c r="AN30" s="206">
        <v>0</v>
      </c>
      <c r="AO30" s="206">
        <v>115.2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1.87</v>
      </c>
      <c r="E31" s="206">
        <v>0</v>
      </c>
      <c r="F31" s="206">
        <v>0</v>
      </c>
      <c r="G31" s="206">
        <v>8.77</v>
      </c>
      <c r="H31" s="206">
        <v>0</v>
      </c>
      <c r="I31" s="206">
        <v>19.48</v>
      </c>
      <c r="J31" s="206">
        <v>0.42</v>
      </c>
      <c r="K31" s="206">
        <v>3.09</v>
      </c>
      <c r="L31" s="206">
        <v>43.49</v>
      </c>
      <c r="M31" s="206">
        <v>0</v>
      </c>
      <c r="N31" s="206">
        <v>1.1200000000000001</v>
      </c>
      <c r="O31" s="206">
        <v>1.88</v>
      </c>
      <c r="P31" s="206">
        <v>2.33</v>
      </c>
      <c r="Q31" s="206">
        <v>5.8</v>
      </c>
      <c r="R31" s="206">
        <v>0.2</v>
      </c>
      <c r="S31" s="206">
        <v>0.25</v>
      </c>
      <c r="T31" s="206">
        <v>1.47</v>
      </c>
      <c r="U31" s="206">
        <v>10.32</v>
      </c>
      <c r="V31" s="206">
        <v>1.58</v>
      </c>
      <c r="W31" s="206">
        <v>0.44</v>
      </c>
      <c r="X31" s="206">
        <v>1.4</v>
      </c>
      <c r="Y31" s="206">
        <v>0</v>
      </c>
      <c r="Z31" s="206">
        <v>2.64</v>
      </c>
      <c r="AA31" s="206">
        <v>0.86</v>
      </c>
      <c r="AB31" s="206">
        <v>0</v>
      </c>
      <c r="AC31" s="206">
        <v>10.97</v>
      </c>
      <c r="AD31" s="206">
        <v>0</v>
      </c>
      <c r="AE31" s="206">
        <v>0</v>
      </c>
      <c r="AF31" s="206">
        <v>0</v>
      </c>
      <c r="AG31" s="206">
        <v>0</v>
      </c>
      <c r="AH31" s="206">
        <v>33.75</v>
      </c>
      <c r="AI31" s="206">
        <v>0</v>
      </c>
      <c r="AJ31" s="206">
        <v>0</v>
      </c>
      <c r="AK31" s="206">
        <v>2.6</v>
      </c>
      <c r="AL31" s="206">
        <v>0</v>
      </c>
      <c r="AM31" s="206">
        <v>0</v>
      </c>
      <c r="AN31" s="206">
        <v>0</v>
      </c>
      <c r="AO31" s="206">
        <v>115.2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1.87</v>
      </c>
      <c r="E32" s="206">
        <v>0</v>
      </c>
      <c r="F32" s="206">
        <v>0</v>
      </c>
      <c r="G32" s="206">
        <v>8.77</v>
      </c>
      <c r="H32" s="206">
        <v>0</v>
      </c>
      <c r="I32" s="206">
        <v>19.48</v>
      </c>
      <c r="J32" s="206">
        <v>0.42</v>
      </c>
      <c r="K32" s="206">
        <v>3.09</v>
      </c>
      <c r="L32" s="206">
        <v>43.49</v>
      </c>
      <c r="M32" s="206">
        <v>0</v>
      </c>
      <c r="N32" s="206">
        <v>1.1200000000000001</v>
      </c>
      <c r="O32" s="206">
        <v>1.88</v>
      </c>
      <c r="P32" s="206">
        <v>2.33</v>
      </c>
      <c r="Q32" s="206">
        <v>5.8</v>
      </c>
      <c r="R32" s="206">
        <v>0.2</v>
      </c>
      <c r="S32" s="206">
        <v>0.25</v>
      </c>
      <c r="T32" s="206">
        <v>1.47</v>
      </c>
      <c r="U32" s="206">
        <v>10.32</v>
      </c>
      <c r="V32" s="206">
        <v>1.58</v>
      </c>
      <c r="W32" s="206">
        <v>0.44</v>
      </c>
      <c r="X32" s="206">
        <v>1.4</v>
      </c>
      <c r="Y32" s="206">
        <v>0</v>
      </c>
      <c r="Z32" s="206">
        <v>2.64</v>
      </c>
      <c r="AA32" s="206">
        <v>0.86</v>
      </c>
      <c r="AB32" s="206">
        <v>0</v>
      </c>
      <c r="AC32" s="206">
        <v>10.97</v>
      </c>
      <c r="AD32" s="206">
        <v>0</v>
      </c>
      <c r="AE32" s="206">
        <v>0</v>
      </c>
      <c r="AF32" s="206">
        <v>0</v>
      </c>
      <c r="AG32" s="206">
        <v>0</v>
      </c>
      <c r="AH32" s="206">
        <v>33.75</v>
      </c>
      <c r="AI32" s="206">
        <v>0</v>
      </c>
      <c r="AJ32" s="206">
        <v>0</v>
      </c>
      <c r="AK32" s="206">
        <v>2.6</v>
      </c>
      <c r="AL32" s="206">
        <v>0</v>
      </c>
      <c r="AM32" s="206">
        <v>0</v>
      </c>
      <c r="AN32" s="206">
        <v>0</v>
      </c>
      <c r="AO32" s="206">
        <v>115.2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1.87</v>
      </c>
      <c r="E33" s="206">
        <v>0</v>
      </c>
      <c r="F33" s="206">
        <v>0</v>
      </c>
      <c r="G33" s="206">
        <v>8.77</v>
      </c>
      <c r="H33" s="206">
        <v>0</v>
      </c>
      <c r="I33" s="206">
        <v>19.48</v>
      </c>
      <c r="J33" s="206">
        <v>0.42</v>
      </c>
      <c r="K33" s="206">
        <v>3.09</v>
      </c>
      <c r="L33" s="206">
        <v>43.49</v>
      </c>
      <c r="M33" s="206">
        <v>0</v>
      </c>
      <c r="N33" s="206">
        <v>1.1200000000000001</v>
      </c>
      <c r="O33" s="206">
        <v>1.88</v>
      </c>
      <c r="P33" s="206">
        <v>2.2599999999999998</v>
      </c>
      <c r="Q33" s="206">
        <v>5.8</v>
      </c>
      <c r="R33" s="206">
        <v>0.2</v>
      </c>
      <c r="S33" s="206">
        <v>0.25</v>
      </c>
      <c r="T33" s="206">
        <v>1.47</v>
      </c>
      <c r="U33" s="206">
        <v>10.32</v>
      </c>
      <c r="V33" s="206">
        <v>1.58</v>
      </c>
      <c r="W33" s="206">
        <v>0.44</v>
      </c>
      <c r="X33" s="206">
        <v>1.4</v>
      </c>
      <c r="Y33" s="206">
        <v>0</v>
      </c>
      <c r="Z33" s="206">
        <v>2.64</v>
      </c>
      <c r="AA33" s="206">
        <v>0.86</v>
      </c>
      <c r="AB33" s="206">
        <v>0</v>
      </c>
      <c r="AC33" s="206">
        <v>10.97</v>
      </c>
      <c r="AD33" s="206">
        <v>0</v>
      </c>
      <c r="AE33" s="206">
        <v>0</v>
      </c>
      <c r="AF33" s="206">
        <v>0</v>
      </c>
      <c r="AG33" s="206">
        <v>0</v>
      </c>
      <c r="AH33" s="206">
        <v>33.75</v>
      </c>
      <c r="AI33" s="206">
        <v>0</v>
      </c>
      <c r="AJ33" s="206">
        <v>0</v>
      </c>
      <c r="AK33" s="206">
        <v>2.6</v>
      </c>
      <c r="AL33" s="206">
        <v>0</v>
      </c>
      <c r="AM33" s="206">
        <v>0</v>
      </c>
      <c r="AN33" s="206">
        <v>0</v>
      </c>
      <c r="AO33" s="206">
        <v>115.2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1.87</v>
      </c>
      <c r="E34" s="206">
        <v>0</v>
      </c>
      <c r="F34" s="206">
        <v>0</v>
      </c>
      <c r="G34" s="206">
        <v>8.77</v>
      </c>
      <c r="H34" s="206">
        <v>0</v>
      </c>
      <c r="I34" s="206">
        <v>19.48</v>
      </c>
      <c r="J34" s="206">
        <v>0.42</v>
      </c>
      <c r="K34" s="206">
        <v>3.09</v>
      </c>
      <c r="L34" s="206">
        <v>43.49</v>
      </c>
      <c r="M34" s="206">
        <v>0</v>
      </c>
      <c r="N34" s="206">
        <v>1.1200000000000001</v>
      </c>
      <c r="O34" s="206">
        <v>1.88</v>
      </c>
      <c r="P34" s="206">
        <v>2.2599999999999998</v>
      </c>
      <c r="Q34" s="206">
        <v>5.8</v>
      </c>
      <c r="R34" s="206">
        <v>0.2</v>
      </c>
      <c r="S34" s="206">
        <v>0.25</v>
      </c>
      <c r="T34" s="206">
        <v>1.47</v>
      </c>
      <c r="U34" s="206">
        <v>10.32</v>
      </c>
      <c r="V34" s="206">
        <v>1.58</v>
      </c>
      <c r="W34" s="206">
        <v>0.44</v>
      </c>
      <c r="X34" s="206">
        <v>1.4</v>
      </c>
      <c r="Y34" s="206">
        <v>0</v>
      </c>
      <c r="Z34" s="206">
        <v>2.64</v>
      </c>
      <c r="AA34" s="206">
        <v>0.86</v>
      </c>
      <c r="AB34" s="206">
        <v>0</v>
      </c>
      <c r="AC34" s="206">
        <v>10.97</v>
      </c>
      <c r="AD34" s="206">
        <v>0</v>
      </c>
      <c r="AE34" s="206">
        <v>0</v>
      </c>
      <c r="AF34" s="206">
        <v>0</v>
      </c>
      <c r="AG34" s="206">
        <v>0</v>
      </c>
      <c r="AH34" s="206">
        <v>33.75</v>
      </c>
      <c r="AI34" s="206">
        <v>0</v>
      </c>
      <c r="AJ34" s="206">
        <v>0</v>
      </c>
      <c r="AK34" s="206">
        <v>2.6</v>
      </c>
      <c r="AL34" s="206">
        <v>0</v>
      </c>
      <c r="AM34" s="206">
        <v>0</v>
      </c>
      <c r="AN34" s="206">
        <v>0</v>
      </c>
      <c r="AO34" s="206">
        <v>115.2</v>
      </c>
      <c r="AP34" s="206">
        <v>0</v>
      </c>
    </row>
    <row r="35" spans="1:42">
      <c r="A35" t="s">
        <v>77</v>
      </c>
      <c r="B35" s="206">
        <v>0</v>
      </c>
      <c r="C35" s="206">
        <v>0</v>
      </c>
      <c r="D35" s="206">
        <v>1.87</v>
      </c>
      <c r="E35" s="206">
        <v>0</v>
      </c>
      <c r="F35" s="206">
        <v>0</v>
      </c>
      <c r="G35" s="206">
        <v>8.77</v>
      </c>
      <c r="H35" s="206">
        <v>0</v>
      </c>
      <c r="I35" s="206">
        <v>19.48</v>
      </c>
      <c r="J35" s="206">
        <v>0.42</v>
      </c>
      <c r="K35" s="206">
        <v>3.09</v>
      </c>
      <c r="L35" s="206">
        <v>43.49</v>
      </c>
      <c r="M35" s="206">
        <v>0</v>
      </c>
      <c r="N35" s="206">
        <v>1.1200000000000001</v>
      </c>
      <c r="O35" s="206">
        <v>1.88</v>
      </c>
      <c r="P35" s="206">
        <v>2.2599999999999998</v>
      </c>
      <c r="Q35" s="206">
        <v>5.8</v>
      </c>
      <c r="R35" s="206">
        <v>0.2</v>
      </c>
      <c r="S35" s="206">
        <v>0.25</v>
      </c>
      <c r="T35" s="206">
        <v>1.47</v>
      </c>
      <c r="U35" s="206">
        <v>10.32</v>
      </c>
      <c r="V35" s="206">
        <v>1.49</v>
      </c>
      <c r="W35" s="206">
        <v>0.44</v>
      </c>
      <c r="X35" s="206">
        <v>1.4</v>
      </c>
      <c r="Y35" s="206">
        <v>0</v>
      </c>
      <c r="Z35" s="206">
        <v>2.64</v>
      </c>
      <c r="AA35" s="206">
        <v>0.86</v>
      </c>
      <c r="AB35" s="206">
        <v>0</v>
      </c>
      <c r="AC35" s="206">
        <v>10.97</v>
      </c>
      <c r="AD35" s="206">
        <v>0</v>
      </c>
      <c r="AE35" s="206">
        <v>0</v>
      </c>
      <c r="AF35" s="206">
        <v>0</v>
      </c>
      <c r="AG35" s="206">
        <v>0</v>
      </c>
      <c r="AH35" s="206">
        <v>33.75</v>
      </c>
      <c r="AI35" s="206">
        <v>0</v>
      </c>
      <c r="AJ35" s="206">
        <v>0</v>
      </c>
      <c r="AK35" s="206">
        <v>2.6</v>
      </c>
      <c r="AL35" s="206">
        <v>0</v>
      </c>
      <c r="AM35" s="206">
        <v>0</v>
      </c>
      <c r="AN35" s="206">
        <v>0</v>
      </c>
      <c r="AO35" s="206">
        <v>115.2</v>
      </c>
      <c r="AP35" s="206">
        <v>0</v>
      </c>
    </row>
    <row r="36" spans="1:42">
      <c r="A36" t="s">
        <v>78</v>
      </c>
      <c r="B36" s="206">
        <v>0</v>
      </c>
      <c r="C36" s="206">
        <v>0</v>
      </c>
      <c r="D36" s="206">
        <v>1.87</v>
      </c>
      <c r="E36" s="206">
        <v>0</v>
      </c>
      <c r="F36" s="206">
        <v>0</v>
      </c>
      <c r="G36" s="206">
        <v>8.77</v>
      </c>
      <c r="H36" s="206">
        <v>0</v>
      </c>
      <c r="I36" s="206">
        <v>19.48</v>
      </c>
      <c r="J36" s="206">
        <v>0.42</v>
      </c>
      <c r="K36" s="206">
        <v>3.09</v>
      </c>
      <c r="L36" s="206">
        <v>43.49</v>
      </c>
      <c r="M36" s="206">
        <v>0</v>
      </c>
      <c r="N36" s="206">
        <v>1.1200000000000001</v>
      </c>
      <c r="O36" s="206">
        <v>1.88</v>
      </c>
      <c r="P36" s="206">
        <v>2.2599999999999998</v>
      </c>
      <c r="Q36" s="206">
        <v>5.8</v>
      </c>
      <c r="R36" s="206">
        <v>0.2</v>
      </c>
      <c r="S36" s="206">
        <v>0.25</v>
      </c>
      <c r="T36" s="206">
        <v>1.47</v>
      </c>
      <c r="U36" s="206">
        <v>10.32</v>
      </c>
      <c r="V36" s="206">
        <v>1.49</v>
      </c>
      <c r="W36" s="206">
        <v>0.44</v>
      </c>
      <c r="X36" s="206">
        <v>1.4</v>
      </c>
      <c r="Y36" s="206">
        <v>0</v>
      </c>
      <c r="Z36" s="206">
        <v>2.64</v>
      </c>
      <c r="AA36" s="206">
        <v>0.86</v>
      </c>
      <c r="AB36" s="206">
        <v>0</v>
      </c>
      <c r="AC36" s="206">
        <v>10.97</v>
      </c>
      <c r="AD36" s="206">
        <v>0</v>
      </c>
      <c r="AE36" s="206">
        <v>0</v>
      </c>
      <c r="AF36" s="206">
        <v>0</v>
      </c>
      <c r="AG36" s="206">
        <v>0</v>
      </c>
      <c r="AH36" s="206">
        <v>33.75</v>
      </c>
      <c r="AI36" s="206">
        <v>0</v>
      </c>
      <c r="AJ36" s="206">
        <v>0</v>
      </c>
      <c r="AK36" s="206">
        <v>2.6</v>
      </c>
      <c r="AL36" s="206">
        <v>0</v>
      </c>
      <c r="AM36" s="206">
        <v>0</v>
      </c>
      <c r="AN36" s="206">
        <v>0</v>
      </c>
      <c r="AO36" s="206">
        <v>115.2</v>
      </c>
      <c r="AP36" s="206">
        <v>0</v>
      </c>
    </row>
    <row r="37" spans="1:42">
      <c r="A37" t="s">
        <v>79</v>
      </c>
      <c r="B37" s="206">
        <v>0</v>
      </c>
      <c r="C37" s="206">
        <v>0</v>
      </c>
      <c r="D37" s="206">
        <v>1.87</v>
      </c>
      <c r="E37" s="206">
        <v>0</v>
      </c>
      <c r="F37" s="206">
        <v>0</v>
      </c>
      <c r="G37" s="206">
        <v>8.77</v>
      </c>
      <c r="H37" s="206">
        <v>0</v>
      </c>
      <c r="I37" s="206">
        <v>19.48</v>
      </c>
      <c r="J37" s="206">
        <v>0.42</v>
      </c>
      <c r="K37" s="206">
        <v>32.46</v>
      </c>
      <c r="L37" s="206">
        <v>43.49</v>
      </c>
      <c r="M37" s="206">
        <v>0</v>
      </c>
      <c r="N37" s="206">
        <v>1.1200000000000001</v>
      </c>
      <c r="O37" s="206">
        <v>1.88</v>
      </c>
      <c r="P37" s="206">
        <v>2.2599999999999998</v>
      </c>
      <c r="Q37" s="206">
        <v>5.8</v>
      </c>
      <c r="R37" s="206">
        <v>0.2</v>
      </c>
      <c r="S37" s="206">
        <v>0.25</v>
      </c>
      <c r="T37" s="206">
        <v>1.47</v>
      </c>
      <c r="U37" s="206">
        <v>10.32</v>
      </c>
      <c r="V37" s="206">
        <v>1.49</v>
      </c>
      <c r="W37" s="206">
        <v>0.44</v>
      </c>
      <c r="X37" s="206">
        <v>1.4</v>
      </c>
      <c r="Y37" s="206">
        <v>0</v>
      </c>
      <c r="Z37" s="206">
        <v>2.64</v>
      </c>
      <c r="AA37" s="206">
        <v>0.86</v>
      </c>
      <c r="AB37" s="206">
        <v>0</v>
      </c>
      <c r="AC37" s="206">
        <v>10.97</v>
      </c>
      <c r="AD37" s="206">
        <v>0</v>
      </c>
      <c r="AE37" s="206">
        <v>0</v>
      </c>
      <c r="AF37" s="206">
        <v>0</v>
      </c>
      <c r="AG37" s="206">
        <v>0</v>
      </c>
      <c r="AH37" s="206">
        <v>33.75</v>
      </c>
      <c r="AI37" s="206">
        <v>0</v>
      </c>
      <c r="AJ37" s="206">
        <v>0</v>
      </c>
      <c r="AK37" s="206">
        <v>7.6</v>
      </c>
      <c r="AL37" s="206">
        <v>0</v>
      </c>
      <c r="AM37" s="206">
        <v>0</v>
      </c>
      <c r="AN37" s="206">
        <v>0</v>
      </c>
      <c r="AO37" s="206">
        <v>115.2</v>
      </c>
      <c r="AP37" s="206">
        <v>0</v>
      </c>
    </row>
    <row r="38" spans="1:42">
      <c r="A38" t="s">
        <v>80</v>
      </c>
      <c r="B38" s="206">
        <v>0</v>
      </c>
      <c r="C38" s="206">
        <v>0</v>
      </c>
      <c r="D38" s="206">
        <v>1.87</v>
      </c>
      <c r="E38" s="206">
        <v>0</v>
      </c>
      <c r="F38" s="206">
        <v>0</v>
      </c>
      <c r="G38" s="206">
        <v>8.77</v>
      </c>
      <c r="H38" s="206">
        <v>0</v>
      </c>
      <c r="I38" s="206">
        <v>19.48</v>
      </c>
      <c r="J38" s="206">
        <v>0.42</v>
      </c>
      <c r="K38" s="206">
        <v>32.46</v>
      </c>
      <c r="L38" s="206">
        <v>43.49</v>
      </c>
      <c r="M38" s="206">
        <v>0</v>
      </c>
      <c r="N38" s="206">
        <v>1.1200000000000001</v>
      </c>
      <c r="O38" s="206">
        <v>1.88</v>
      </c>
      <c r="P38" s="206">
        <v>2.2599999999999998</v>
      </c>
      <c r="Q38" s="206">
        <v>5.8</v>
      </c>
      <c r="R38" s="206">
        <v>0.2</v>
      </c>
      <c r="S38" s="206">
        <v>0.25</v>
      </c>
      <c r="T38" s="206">
        <v>1.47</v>
      </c>
      <c r="U38" s="206">
        <v>10.32</v>
      </c>
      <c r="V38" s="206">
        <v>1.49</v>
      </c>
      <c r="W38" s="206">
        <v>0.44</v>
      </c>
      <c r="X38" s="206">
        <v>1.4</v>
      </c>
      <c r="Y38" s="206">
        <v>0</v>
      </c>
      <c r="Z38" s="206">
        <v>2.64</v>
      </c>
      <c r="AA38" s="206">
        <v>0.86</v>
      </c>
      <c r="AB38" s="206">
        <v>0</v>
      </c>
      <c r="AC38" s="206">
        <v>10.97</v>
      </c>
      <c r="AD38" s="206">
        <v>0</v>
      </c>
      <c r="AE38" s="206">
        <v>0</v>
      </c>
      <c r="AF38" s="206">
        <v>0</v>
      </c>
      <c r="AG38" s="206">
        <v>0</v>
      </c>
      <c r="AH38" s="206">
        <v>33.75</v>
      </c>
      <c r="AI38" s="206">
        <v>0</v>
      </c>
      <c r="AJ38" s="206">
        <v>0</v>
      </c>
      <c r="AK38" s="206">
        <v>7.6</v>
      </c>
      <c r="AL38" s="206">
        <v>0</v>
      </c>
      <c r="AM38" s="206">
        <v>0</v>
      </c>
      <c r="AN38" s="206">
        <v>0</v>
      </c>
      <c r="AO38" s="206">
        <v>115.2</v>
      </c>
      <c r="AP38" s="206">
        <v>0</v>
      </c>
    </row>
    <row r="39" spans="1:42">
      <c r="A39" t="s">
        <v>81</v>
      </c>
      <c r="B39" s="206">
        <v>0</v>
      </c>
      <c r="C39" s="206">
        <v>0</v>
      </c>
      <c r="D39" s="206">
        <v>1.87</v>
      </c>
      <c r="E39" s="206">
        <v>0</v>
      </c>
      <c r="F39" s="206">
        <v>0</v>
      </c>
      <c r="G39" s="206">
        <v>8.77</v>
      </c>
      <c r="H39" s="206">
        <v>0</v>
      </c>
      <c r="I39" s="206">
        <v>19.48</v>
      </c>
      <c r="J39" s="206">
        <v>0.42</v>
      </c>
      <c r="K39" s="206">
        <v>32.46</v>
      </c>
      <c r="L39" s="206">
        <v>43.49</v>
      </c>
      <c r="M39" s="206">
        <v>0</v>
      </c>
      <c r="N39" s="206">
        <v>1.1200000000000001</v>
      </c>
      <c r="O39" s="206">
        <v>1.88</v>
      </c>
      <c r="P39" s="206">
        <v>2.2599999999999998</v>
      </c>
      <c r="Q39" s="206">
        <v>5.8</v>
      </c>
      <c r="R39" s="206">
        <v>0.2</v>
      </c>
      <c r="S39" s="206">
        <v>0.25</v>
      </c>
      <c r="T39" s="206">
        <v>1.47</v>
      </c>
      <c r="U39" s="206">
        <v>10.32</v>
      </c>
      <c r="V39" s="206">
        <v>1.54</v>
      </c>
      <c r="W39" s="206">
        <v>0.44</v>
      </c>
      <c r="X39" s="206">
        <v>1.4</v>
      </c>
      <c r="Y39" s="206">
        <v>0</v>
      </c>
      <c r="Z39" s="206">
        <v>2.64</v>
      </c>
      <c r="AA39" s="206">
        <v>0.86</v>
      </c>
      <c r="AB39" s="206">
        <v>0</v>
      </c>
      <c r="AC39" s="206">
        <v>10.97</v>
      </c>
      <c r="AD39" s="206">
        <v>0</v>
      </c>
      <c r="AE39" s="206">
        <v>0</v>
      </c>
      <c r="AF39" s="206">
        <v>0</v>
      </c>
      <c r="AG39" s="206">
        <v>0</v>
      </c>
      <c r="AH39" s="206">
        <v>33.75</v>
      </c>
      <c r="AI39" s="206">
        <v>0</v>
      </c>
      <c r="AJ39" s="206">
        <v>0</v>
      </c>
      <c r="AK39" s="206">
        <v>7.6</v>
      </c>
      <c r="AL39" s="206">
        <v>0</v>
      </c>
      <c r="AM39" s="206">
        <v>0</v>
      </c>
      <c r="AN39" s="206">
        <v>0</v>
      </c>
      <c r="AO39" s="206">
        <v>115.2</v>
      </c>
      <c r="AP39" s="206">
        <v>0</v>
      </c>
    </row>
    <row r="40" spans="1:42">
      <c r="A40" t="s">
        <v>82</v>
      </c>
      <c r="B40" s="206">
        <v>0</v>
      </c>
      <c r="C40" s="206">
        <v>0</v>
      </c>
      <c r="D40" s="206">
        <v>1.87</v>
      </c>
      <c r="E40" s="206">
        <v>0</v>
      </c>
      <c r="F40" s="206">
        <v>0</v>
      </c>
      <c r="G40" s="206">
        <v>8.77</v>
      </c>
      <c r="H40" s="206">
        <v>0</v>
      </c>
      <c r="I40" s="206">
        <v>19.48</v>
      </c>
      <c r="J40" s="206">
        <v>0.42</v>
      </c>
      <c r="K40" s="206">
        <v>3.09</v>
      </c>
      <c r="L40" s="206">
        <v>43.49</v>
      </c>
      <c r="M40" s="206">
        <v>0</v>
      </c>
      <c r="N40" s="206">
        <v>1.1200000000000001</v>
      </c>
      <c r="O40" s="206">
        <v>1.88</v>
      </c>
      <c r="P40" s="206">
        <v>2.2599999999999998</v>
      </c>
      <c r="Q40" s="206">
        <v>5.8</v>
      </c>
      <c r="R40" s="206">
        <v>0.2</v>
      </c>
      <c r="S40" s="206">
        <v>0.25</v>
      </c>
      <c r="T40" s="206">
        <v>1.47</v>
      </c>
      <c r="U40" s="206">
        <v>10.32</v>
      </c>
      <c r="V40" s="206">
        <v>1.54</v>
      </c>
      <c r="W40" s="206">
        <v>0.44</v>
      </c>
      <c r="X40" s="206">
        <v>1.4</v>
      </c>
      <c r="Y40" s="206">
        <v>0</v>
      </c>
      <c r="Z40" s="206">
        <v>2.64</v>
      </c>
      <c r="AA40" s="206">
        <v>0.86</v>
      </c>
      <c r="AB40" s="206">
        <v>0</v>
      </c>
      <c r="AC40" s="206">
        <v>10.97</v>
      </c>
      <c r="AD40" s="206">
        <v>0</v>
      </c>
      <c r="AE40" s="206">
        <v>0</v>
      </c>
      <c r="AF40" s="206">
        <v>0</v>
      </c>
      <c r="AG40" s="206">
        <v>0</v>
      </c>
      <c r="AH40" s="206">
        <v>33.75</v>
      </c>
      <c r="AI40" s="206">
        <v>0</v>
      </c>
      <c r="AJ40" s="206">
        <v>0</v>
      </c>
      <c r="AK40" s="206">
        <v>7.6</v>
      </c>
      <c r="AL40" s="206">
        <v>0</v>
      </c>
      <c r="AM40" s="206">
        <v>0</v>
      </c>
      <c r="AN40" s="206">
        <v>0</v>
      </c>
      <c r="AO40" s="206">
        <v>115.2</v>
      </c>
      <c r="AP40" s="206">
        <v>0</v>
      </c>
    </row>
    <row r="41" spans="1:42">
      <c r="A41" t="s">
        <v>83</v>
      </c>
      <c r="B41" s="206">
        <v>0</v>
      </c>
      <c r="C41" s="206">
        <v>0</v>
      </c>
      <c r="D41" s="206">
        <v>1.87</v>
      </c>
      <c r="E41" s="206">
        <v>0</v>
      </c>
      <c r="F41" s="206">
        <v>0</v>
      </c>
      <c r="G41" s="206">
        <v>8.77</v>
      </c>
      <c r="H41" s="206">
        <v>0</v>
      </c>
      <c r="I41" s="206">
        <v>19.48</v>
      </c>
      <c r="J41" s="206">
        <v>0.42</v>
      </c>
      <c r="K41" s="206">
        <v>3.09</v>
      </c>
      <c r="L41" s="206">
        <v>43.49</v>
      </c>
      <c r="M41" s="206">
        <v>0</v>
      </c>
      <c r="N41" s="206">
        <v>1.1200000000000001</v>
      </c>
      <c r="O41" s="206">
        <v>1.88</v>
      </c>
      <c r="P41" s="206">
        <v>2.2599999999999998</v>
      </c>
      <c r="Q41" s="206">
        <v>5.8</v>
      </c>
      <c r="R41" s="206">
        <v>0.2</v>
      </c>
      <c r="S41" s="206">
        <v>0.25</v>
      </c>
      <c r="T41" s="206">
        <v>1.47</v>
      </c>
      <c r="U41" s="206">
        <v>10.32</v>
      </c>
      <c r="V41" s="206">
        <v>1.48</v>
      </c>
      <c r="W41" s="206">
        <v>0.44</v>
      </c>
      <c r="X41" s="206">
        <v>1.4</v>
      </c>
      <c r="Y41" s="206">
        <v>0</v>
      </c>
      <c r="Z41" s="206">
        <v>2.64</v>
      </c>
      <c r="AA41" s="206">
        <v>0.86</v>
      </c>
      <c r="AB41" s="206">
        <v>0</v>
      </c>
      <c r="AC41" s="206">
        <v>10.97</v>
      </c>
      <c r="AD41" s="206">
        <v>0</v>
      </c>
      <c r="AE41" s="206">
        <v>0</v>
      </c>
      <c r="AF41" s="206">
        <v>0</v>
      </c>
      <c r="AG41" s="206">
        <v>0</v>
      </c>
      <c r="AH41" s="206">
        <v>33.75</v>
      </c>
      <c r="AI41" s="206">
        <v>0</v>
      </c>
      <c r="AJ41" s="206">
        <v>0</v>
      </c>
      <c r="AK41" s="206">
        <v>7.6</v>
      </c>
      <c r="AL41" s="206">
        <v>0</v>
      </c>
      <c r="AM41" s="206">
        <v>0</v>
      </c>
      <c r="AN41" s="206">
        <v>0</v>
      </c>
      <c r="AO41" s="206">
        <v>115.2</v>
      </c>
      <c r="AP41" s="206">
        <v>0</v>
      </c>
    </row>
    <row r="42" spans="1:42">
      <c r="A42" t="s">
        <v>84</v>
      </c>
      <c r="B42" s="206">
        <v>0</v>
      </c>
      <c r="C42" s="206">
        <v>0</v>
      </c>
      <c r="D42" s="206">
        <v>1.87</v>
      </c>
      <c r="E42" s="206">
        <v>0</v>
      </c>
      <c r="F42" s="206">
        <v>0</v>
      </c>
      <c r="G42" s="206">
        <v>8.77</v>
      </c>
      <c r="H42" s="206">
        <v>0</v>
      </c>
      <c r="I42" s="206">
        <v>19.48</v>
      </c>
      <c r="J42" s="206">
        <v>0.42</v>
      </c>
      <c r="K42" s="206">
        <v>3.09</v>
      </c>
      <c r="L42" s="206">
        <v>43.49</v>
      </c>
      <c r="M42" s="206">
        <v>0</v>
      </c>
      <c r="N42" s="206">
        <v>1.1200000000000001</v>
      </c>
      <c r="O42" s="206">
        <v>1.88</v>
      </c>
      <c r="P42" s="206">
        <v>2.2599999999999998</v>
      </c>
      <c r="Q42" s="206">
        <v>5.8</v>
      </c>
      <c r="R42" s="206">
        <v>0.2</v>
      </c>
      <c r="S42" s="206">
        <v>0.25</v>
      </c>
      <c r="T42" s="206">
        <v>1.47</v>
      </c>
      <c r="U42" s="206">
        <v>10.32</v>
      </c>
      <c r="V42" s="206">
        <v>1.48</v>
      </c>
      <c r="W42" s="206">
        <v>0.44</v>
      </c>
      <c r="X42" s="206">
        <v>1.4</v>
      </c>
      <c r="Y42" s="206">
        <v>0</v>
      </c>
      <c r="Z42" s="206">
        <v>2.64</v>
      </c>
      <c r="AA42" s="206">
        <v>0.86</v>
      </c>
      <c r="AB42" s="206">
        <v>0</v>
      </c>
      <c r="AC42" s="206">
        <v>10.97</v>
      </c>
      <c r="AD42" s="206">
        <v>0</v>
      </c>
      <c r="AE42" s="206">
        <v>0</v>
      </c>
      <c r="AF42" s="206">
        <v>0</v>
      </c>
      <c r="AG42" s="206">
        <v>0</v>
      </c>
      <c r="AH42" s="206">
        <v>33.75</v>
      </c>
      <c r="AI42" s="206">
        <v>0</v>
      </c>
      <c r="AJ42" s="206">
        <v>0</v>
      </c>
      <c r="AK42" s="206">
        <v>7.6</v>
      </c>
      <c r="AL42" s="206">
        <v>0</v>
      </c>
      <c r="AM42" s="206">
        <v>0</v>
      </c>
      <c r="AN42" s="206">
        <v>0</v>
      </c>
      <c r="AO42" s="206">
        <v>115.2</v>
      </c>
      <c r="AP42" s="206">
        <v>0</v>
      </c>
    </row>
    <row r="43" spans="1:42">
      <c r="A43" t="s">
        <v>85</v>
      </c>
      <c r="B43" s="206">
        <v>0</v>
      </c>
      <c r="C43" s="206">
        <v>0</v>
      </c>
      <c r="D43" s="206">
        <v>1.87</v>
      </c>
      <c r="E43" s="206">
        <v>0</v>
      </c>
      <c r="F43" s="206">
        <v>0</v>
      </c>
      <c r="G43" s="206">
        <v>8.77</v>
      </c>
      <c r="H43" s="206">
        <v>0</v>
      </c>
      <c r="I43" s="206">
        <v>19.48</v>
      </c>
      <c r="J43" s="206">
        <v>0.42</v>
      </c>
      <c r="K43" s="206">
        <v>3.09</v>
      </c>
      <c r="L43" s="206">
        <v>43.49</v>
      </c>
      <c r="M43" s="206">
        <v>0</v>
      </c>
      <c r="N43" s="206">
        <v>1.1200000000000001</v>
      </c>
      <c r="O43" s="206">
        <v>1.88</v>
      </c>
      <c r="P43" s="206">
        <v>2.2599999999999998</v>
      </c>
      <c r="Q43" s="206">
        <v>5.8</v>
      </c>
      <c r="R43" s="206">
        <v>0.2</v>
      </c>
      <c r="S43" s="206">
        <v>0.25</v>
      </c>
      <c r="T43" s="206">
        <v>1.47</v>
      </c>
      <c r="U43" s="206">
        <v>10.32</v>
      </c>
      <c r="V43" s="206">
        <v>2.2799999999999998</v>
      </c>
      <c r="W43" s="206">
        <v>0.44</v>
      </c>
      <c r="X43" s="206">
        <v>1.4</v>
      </c>
      <c r="Y43" s="206">
        <v>0</v>
      </c>
      <c r="Z43" s="206">
        <v>2.64</v>
      </c>
      <c r="AA43" s="206">
        <v>0.86</v>
      </c>
      <c r="AB43" s="206">
        <v>0</v>
      </c>
      <c r="AC43" s="206">
        <v>10.97</v>
      </c>
      <c r="AD43" s="206">
        <v>0</v>
      </c>
      <c r="AE43" s="206">
        <v>0</v>
      </c>
      <c r="AF43" s="206">
        <v>0</v>
      </c>
      <c r="AG43" s="206">
        <v>0</v>
      </c>
      <c r="AH43" s="206">
        <v>33.75</v>
      </c>
      <c r="AI43" s="206">
        <v>0</v>
      </c>
      <c r="AJ43" s="206">
        <v>0</v>
      </c>
      <c r="AK43" s="206">
        <v>7.6</v>
      </c>
      <c r="AL43" s="206">
        <v>0</v>
      </c>
      <c r="AM43" s="206">
        <v>0</v>
      </c>
      <c r="AN43" s="206">
        <v>0</v>
      </c>
      <c r="AO43" s="206">
        <v>115.2</v>
      </c>
      <c r="AP43" s="206">
        <v>0</v>
      </c>
    </row>
    <row r="44" spans="1:42">
      <c r="A44" t="s">
        <v>86</v>
      </c>
      <c r="B44" s="206">
        <v>0</v>
      </c>
      <c r="C44" s="206">
        <v>0</v>
      </c>
      <c r="D44" s="206">
        <v>1.87</v>
      </c>
      <c r="E44" s="206">
        <v>0</v>
      </c>
      <c r="F44" s="206">
        <v>0</v>
      </c>
      <c r="G44" s="206">
        <v>8.77</v>
      </c>
      <c r="H44" s="206">
        <v>0</v>
      </c>
      <c r="I44" s="206">
        <v>19.48</v>
      </c>
      <c r="J44" s="206">
        <v>0.42</v>
      </c>
      <c r="K44" s="206">
        <v>3.09</v>
      </c>
      <c r="L44" s="206">
        <v>43.49</v>
      </c>
      <c r="M44" s="206">
        <v>0</v>
      </c>
      <c r="N44" s="206">
        <v>1.1200000000000001</v>
      </c>
      <c r="O44" s="206">
        <v>1.88</v>
      </c>
      <c r="P44" s="206">
        <v>2.2599999999999998</v>
      </c>
      <c r="Q44" s="206">
        <v>5.8</v>
      </c>
      <c r="R44" s="206">
        <v>0.2</v>
      </c>
      <c r="S44" s="206">
        <v>0.25</v>
      </c>
      <c r="T44" s="206">
        <v>1.47</v>
      </c>
      <c r="U44" s="206">
        <v>10.32</v>
      </c>
      <c r="V44" s="206">
        <v>2.2799999999999998</v>
      </c>
      <c r="W44" s="206">
        <v>0.44</v>
      </c>
      <c r="X44" s="206">
        <v>1.4</v>
      </c>
      <c r="Y44" s="206">
        <v>0</v>
      </c>
      <c r="Z44" s="206">
        <v>2.64</v>
      </c>
      <c r="AA44" s="206">
        <v>0.86</v>
      </c>
      <c r="AB44" s="206">
        <v>0</v>
      </c>
      <c r="AC44" s="206">
        <v>10.97</v>
      </c>
      <c r="AD44" s="206">
        <v>0</v>
      </c>
      <c r="AE44" s="206">
        <v>0</v>
      </c>
      <c r="AF44" s="206">
        <v>0</v>
      </c>
      <c r="AG44" s="206">
        <v>0</v>
      </c>
      <c r="AH44" s="206">
        <v>33.75</v>
      </c>
      <c r="AI44" s="206">
        <v>0</v>
      </c>
      <c r="AJ44" s="206">
        <v>0</v>
      </c>
      <c r="AK44" s="206">
        <v>7.6</v>
      </c>
      <c r="AL44" s="206">
        <v>0</v>
      </c>
      <c r="AM44" s="206">
        <v>0</v>
      </c>
      <c r="AN44" s="206">
        <v>0</v>
      </c>
      <c r="AO44" s="206">
        <v>115.2</v>
      </c>
      <c r="AP44" s="206">
        <v>0</v>
      </c>
    </row>
    <row r="45" spans="1:42">
      <c r="A45" t="s">
        <v>87</v>
      </c>
      <c r="B45" s="206">
        <v>0</v>
      </c>
      <c r="C45" s="206">
        <v>0</v>
      </c>
      <c r="D45" s="206">
        <v>1.87</v>
      </c>
      <c r="E45" s="206">
        <v>0</v>
      </c>
      <c r="F45" s="206">
        <v>0</v>
      </c>
      <c r="G45" s="206">
        <v>8.77</v>
      </c>
      <c r="H45" s="206">
        <v>0</v>
      </c>
      <c r="I45" s="206">
        <v>19.48</v>
      </c>
      <c r="J45" s="206">
        <v>0.42</v>
      </c>
      <c r="K45" s="206">
        <v>3.08</v>
      </c>
      <c r="L45" s="206">
        <v>43.49</v>
      </c>
      <c r="M45" s="206">
        <v>0</v>
      </c>
      <c r="N45" s="206">
        <v>1.1200000000000001</v>
      </c>
      <c r="O45" s="206">
        <v>1.88</v>
      </c>
      <c r="P45" s="206">
        <v>2.2599999999999998</v>
      </c>
      <c r="Q45" s="206">
        <v>5.8</v>
      </c>
      <c r="R45" s="206">
        <v>0.2</v>
      </c>
      <c r="S45" s="206">
        <v>0.25</v>
      </c>
      <c r="T45" s="206">
        <v>1.47</v>
      </c>
      <c r="U45" s="206">
        <v>10.32</v>
      </c>
      <c r="V45" s="206">
        <v>2.2799999999999998</v>
      </c>
      <c r="W45" s="206">
        <v>0.44</v>
      </c>
      <c r="X45" s="206">
        <v>1.4</v>
      </c>
      <c r="Y45" s="206">
        <v>0</v>
      </c>
      <c r="Z45" s="206">
        <v>2.64</v>
      </c>
      <c r="AA45" s="206">
        <v>0.86</v>
      </c>
      <c r="AB45" s="206">
        <v>0</v>
      </c>
      <c r="AC45" s="206">
        <v>11.32</v>
      </c>
      <c r="AD45" s="206">
        <v>0</v>
      </c>
      <c r="AE45" s="206">
        <v>0</v>
      </c>
      <c r="AF45" s="206">
        <v>0</v>
      </c>
      <c r="AG45" s="206">
        <v>0</v>
      </c>
      <c r="AH45" s="206">
        <v>33.75</v>
      </c>
      <c r="AI45" s="206">
        <v>0</v>
      </c>
      <c r="AJ45" s="206">
        <v>0</v>
      </c>
      <c r="AK45" s="206">
        <v>7.6</v>
      </c>
      <c r="AL45" s="206">
        <v>0</v>
      </c>
      <c r="AM45" s="206">
        <v>0</v>
      </c>
      <c r="AN45" s="206">
        <v>0</v>
      </c>
      <c r="AO45" s="206">
        <v>115.2</v>
      </c>
      <c r="AP45" s="206">
        <v>0</v>
      </c>
    </row>
    <row r="46" spans="1:42">
      <c r="A46" t="s">
        <v>88</v>
      </c>
      <c r="B46" s="206">
        <v>0</v>
      </c>
      <c r="C46" s="206">
        <v>0</v>
      </c>
      <c r="D46" s="206">
        <v>1.87</v>
      </c>
      <c r="E46" s="206">
        <v>0</v>
      </c>
      <c r="F46" s="206">
        <v>0</v>
      </c>
      <c r="G46" s="206">
        <v>8.77</v>
      </c>
      <c r="H46" s="206">
        <v>0</v>
      </c>
      <c r="I46" s="206">
        <v>19.48</v>
      </c>
      <c r="J46" s="206">
        <v>0.42</v>
      </c>
      <c r="K46" s="206">
        <v>3.08</v>
      </c>
      <c r="L46" s="206">
        <v>43.49</v>
      </c>
      <c r="M46" s="206">
        <v>0</v>
      </c>
      <c r="N46" s="206">
        <v>1.1200000000000001</v>
      </c>
      <c r="O46" s="206">
        <v>1.88</v>
      </c>
      <c r="P46" s="206">
        <v>2.2599999999999998</v>
      </c>
      <c r="Q46" s="206">
        <v>5.8</v>
      </c>
      <c r="R46" s="206">
        <v>0.2</v>
      </c>
      <c r="S46" s="206">
        <v>0.25</v>
      </c>
      <c r="T46" s="206">
        <v>1.47</v>
      </c>
      <c r="U46" s="206">
        <v>10.32</v>
      </c>
      <c r="V46" s="206">
        <v>2.2799999999999998</v>
      </c>
      <c r="W46" s="206">
        <v>0.44</v>
      </c>
      <c r="X46" s="206">
        <v>1.4</v>
      </c>
      <c r="Y46" s="206">
        <v>0</v>
      </c>
      <c r="Z46" s="206">
        <v>2.64</v>
      </c>
      <c r="AA46" s="206">
        <v>0.86</v>
      </c>
      <c r="AB46" s="206">
        <v>0</v>
      </c>
      <c r="AC46" s="206">
        <v>11.32</v>
      </c>
      <c r="AD46" s="206">
        <v>0</v>
      </c>
      <c r="AE46" s="206">
        <v>0</v>
      </c>
      <c r="AF46" s="206">
        <v>0</v>
      </c>
      <c r="AG46" s="206">
        <v>0</v>
      </c>
      <c r="AH46" s="206">
        <v>33.75</v>
      </c>
      <c r="AI46" s="206">
        <v>0</v>
      </c>
      <c r="AJ46" s="206">
        <v>0</v>
      </c>
      <c r="AK46" s="206">
        <v>7.6</v>
      </c>
      <c r="AL46" s="206">
        <v>0</v>
      </c>
      <c r="AM46" s="206">
        <v>0</v>
      </c>
      <c r="AN46" s="206">
        <v>0</v>
      </c>
      <c r="AO46" s="206">
        <v>115.2</v>
      </c>
      <c r="AP46" s="206">
        <v>0</v>
      </c>
    </row>
    <row r="47" spans="1:42">
      <c r="A47" t="s">
        <v>89</v>
      </c>
      <c r="B47" s="206">
        <v>0</v>
      </c>
      <c r="C47" s="206">
        <v>0</v>
      </c>
      <c r="D47" s="206">
        <v>1.87</v>
      </c>
      <c r="E47" s="206">
        <v>0</v>
      </c>
      <c r="F47" s="206">
        <v>0</v>
      </c>
      <c r="G47" s="206">
        <v>8.77</v>
      </c>
      <c r="H47" s="206">
        <v>0</v>
      </c>
      <c r="I47" s="206">
        <v>19.48</v>
      </c>
      <c r="J47" s="206">
        <v>0.42</v>
      </c>
      <c r="K47" s="206">
        <v>3.08</v>
      </c>
      <c r="L47" s="206">
        <v>43.49</v>
      </c>
      <c r="M47" s="206">
        <v>0</v>
      </c>
      <c r="N47" s="206">
        <v>1.1200000000000001</v>
      </c>
      <c r="O47" s="206">
        <v>1.88</v>
      </c>
      <c r="P47" s="206">
        <v>2.2599999999999998</v>
      </c>
      <c r="Q47" s="206">
        <v>5.8</v>
      </c>
      <c r="R47" s="206">
        <v>0.2</v>
      </c>
      <c r="S47" s="206">
        <v>0.25</v>
      </c>
      <c r="T47" s="206">
        <v>1.47</v>
      </c>
      <c r="U47" s="206">
        <v>10.32</v>
      </c>
      <c r="V47" s="206">
        <v>1.44</v>
      </c>
      <c r="W47" s="206">
        <v>0.44</v>
      </c>
      <c r="X47" s="206">
        <v>1.4</v>
      </c>
      <c r="Y47" s="206">
        <v>0</v>
      </c>
      <c r="Z47" s="206">
        <v>2.64</v>
      </c>
      <c r="AA47" s="206">
        <v>0.86</v>
      </c>
      <c r="AB47" s="206">
        <v>0</v>
      </c>
      <c r="AC47" s="206">
        <v>11.32</v>
      </c>
      <c r="AD47" s="206">
        <v>0</v>
      </c>
      <c r="AE47" s="206">
        <v>0</v>
      </c>
      <c r="AF47" s="206">
        <v>0</v>
      </c>
      <c r="AG47" s="206">
        <v>0</v>
      </c>
      <c r="AH47" s="206">
        <v>33.75</v>
      </c>
      <c r="AI47" s="206">
        <v>0</v>
      </c>
      <c r="AJ47" s="206">
        <v>0</v>
      </c>
      <c r="AK47" s="206">
        <v>7.6</v>
      </c>
      <c r="AL47" s="206">
        <v>0</v>
      </c>
      <c r="AM47" s="206">
        <v>0</v>
      </c>
      <c r="AN47" s="206">
        <v>0</v>
      </c>
      <c r="AO47" s="206">
        <v>115.2</v>
      </c>
      <c r="AP47" s="206">
        <v>0</v>
      </c>
    </row>
    <row r="48" spans="1:42">
      <c r="A48" t="s">
        <v>90</v>
      </c>
      <c r="B48" s="206">
        <v>0</v>
      </c>
      <c r="C48" s="206">
        <v>0</v>
      </c>
      <c r="D48" s="206">
        <v>1.87</v>
      </c>
      <c r="E48" s="206">
        <v>0</v>
      </c>
      <c r="F48" s="206">
        <v>0</v>
      </c>
      <c r="G48" s="206">
        <v>8.77</v>
      </c>
      <c r="H48" s="206">
        <v>0</v>
      </c>
      <c r="I48" s="206">
        <v>19.48</v>
      </c>
      <c r="J48" s="206">
        <v>0.42</v>
      </c>
      <c r="K48" s="206">
        <v>3.08</v>
      </c>
      <c r="L48" s="206">
        <v>43.49</v>
      </c>
      <c r="M48" s="206">
        <v>0</v>
      </c>
      <c r="N48" s="206">
        <v>1.1200000000000001</v>
      </c>
      <c r="O48" s="206">
        <v>1.88</v>
      </c>
      <c r="P48" s="206">
        <v>2.2599999999999998</v>
      </c>
      <c r="Q48" s="206">
        <v>5.8</v>
      </c>
      <c r="R48" s="206">
        <v>0.2</v>
      </c>
      <c r="S48" s="206">
        <v>0.25</v>
      </c>
      <c r="T48" s="206">
        <v>1.47</v>
      </c>
      <c r="U48" s="206">
        <v>10.32</v>
      </c>
      <c r="V48" s="206">
        <v>1.44</v>
      </c>
      <c r="W48" s="206">
        <v>0.44</v>
      </c>
      <c r="X48" s="206">
        <v>1.4</v>
      </c>
      <c r="Y48" s="206">
        <v>0</v>
      </c>
      <c r="Z48" s="206">
        <v>2.64</v>
      </c>
      <c r="AA48" s="206">
        <v>0.86</v>
      </c>
      <c r="AB48" s="206">
        <v>0</v>
      </c>
      <c r="AC48" s="206">
        <v>11.32</v>
      </c>
      <c r="AD48" s="206">
        <v>0</v>
      </c>
      <c r="AE48" s="206">
        <v>0</v>
      </c>
      <c r="AF48" s="206">
        <v>0</v>
      </c>
      <c r="AG48" s="206">
        <v>0</v>
      </c>
      <c r="AH48" s="206">
        <v>33.75</v>
      </c>
      <c r="AI48" s="206">
        <v>0</v>
      </c>
      <c r="AJ48" s="206">
        <v>0</v>
      </c>
      <c r="AK48" s="206">
        <v>7.6</v>
      </c>
      <c r="AL48" s="206">
        <v>0</v>
      </c>
      <c r="AM48" s="206">
        <v>0</v>
      </c>
      <c r="AN48" s="206">
        <v>0</v>
      </c>
      <c r="AO48" s="206">
        <v>115.2</v>
      </c>
      <c r="AP48" s="206">
        <v>0</v>
      </c>
    </row>
    <row r="49" spans="1:42">
      <c r="A49" t="s">
        <v>91</v>
      </c>
      <c r="B49" s="206">
        <v>0</v>
      </c>
      <c r="C49" s="206">
        <v>0</v>
      </c>
      <c r="D49" s="206">
        <v>1.87</v>
      </c>
      <c r="E49" s="206">
        <v>0</v>
      </c>
      <c r="F49" s="206">
        <v>0</v>
      </c>
      <c r="G49" s="206">
        <v>8.77</v>
      </c>
      <c r="H49" s="206">
        <v>0</v>
      </c>
      <c r="I49" s="206">
        <v>19.48</v>
      </c>
      <c r="J49" s="206">
        <v>0.42</v>
      </c>
      <c r="K49" s="206">
        <v>42.09</v>
      </c>
      <c r="L49" s="206">
        <v>43.49</v>
      </c>
      <c r="M49" s="206">
        <v>0</v>
      </c>
      <c r="N49" s="206">
        <v>1.1200000000000001</v>
      </c>
      <c r="O49" s="206">
        <v>1.88</v>
      </c>
      <c r="P49" s="206">
        <v>2.2599999999999998</v>
      </c>
      <c r="Q49" s="206">
        <v>5.8</v>
      </c>
      <c r="R49" s="206">
        <v>2.35</v>
      </c>
      <c r="S49" s="206">
        <v>4.68</v>
      </c>
      <c r="T49" s="206">
        <v>1.47</v>
      </c>
      <c r="U49" s="206">
        <v>10.32</v>
      </c>
      <c r="V49" s="206">
        <v>4.6100000000000003</v>
      </c>
      <c r="W49" s="206">
        <v>0.44</v>
      </c>
      <c r="X49" s="206">
        <v>1.4</v>
      </c>
      <c r="Y49" s="206">
        <v>0</v>
      </c>
      <c r="Z49" s="206">
        <v>2.64</v>
      </c>
      <c r="AA49" s="206">
        <v>0.86</v>
      </c>
      <c r="AB49" s="206">
        <v>0</v>
      </c>
      <c r="AC49" s="206">
        <v>11.32</v>
      </c>
      <c r="AD49" s="206">
        <v>0</v>
      </c>
      <c r="AE49" s="206">
        <v>0</v>
      </c>
      <c r="AF49" s="206">
        <v>0</v>
      </c>
      <c r="AG49" s="206">
        <v>0</v>
      </c>
      <c r="AH49" s="206">
        <v>33.75</v>
      </c>
      <c r="AI49" s="206">
        <v>0</v>
      </c>
      <c r="AJ49" s="206">
        <v>0</v>
      </c>
      <c r="AK49" s="206">
        <v>7.6</v>
      </c>
      <c r="AL49" s="206">
        <v>0</v>
      </c>
      <c r="AM49" s="206">
        <v>0</v>
      </c>
      <c r="AN49" s="206">
        <v>0</v>
      </c>
      <c r="AO49" s="206">
        <v>115.2</v>
      </c>
      <c r="AP49" s="206">
        <v>0</v>
      </c>
    </row>
    <row r="50" spans="1:42">
      <c r="A50" t="s">
        <v>92</v>
      </c>
      <c r="B50" s="206">
        <v>0</v>
      </c>
      <c r="C50" s="206">
        <v>0</v>
      </c>
      <c r="D50" s="206">
        <v>1.87</v>
      </c>
      <c r="E50" s="206">
        <v>0</v>
      </c>
      <c r="F50" s="206">
        <v>0</v>
      </c>
      <c r="G50" s="206">
        <v>8.77</v>
      </c>
      <c r="H50" s="206">
        <v>0</v>
      </c>
      <c r="I50" s="206">
        <v>19.48</v>
      </c>
      <c r="J50" s="206">
        <v>0.42</v>
      </c>
      <c r="K50" s="206">
        <v>42.09</v>
      </c>
      <c r="L50" s="206">
        <v>43.49</v>
      </c>
      <c r="M50" s="206">
        <v>0</v>
      </c>
      <c r="N50" s="206">
        <v>1.1200000000000001</v>
      </c>
      <c r="O50" s="206">
        <v>1.88</v>
      </c>
      <c r="P50" s="206">
        <v>2.2599999999999998</v>
      </c>
      <c r="Q50" s="206">
        <v>5.8</v>
      </c>
      <c r="R50" s="206">
        <v>2.35</v>
      </c>
      <c r="S50" s="206">
        <v>4.68</v>
      </c>
      <c r="T50" s="206">
        <v>1.47</v>
      </c>
      <c r="U50" s="206">
        <v>10.32</v>
      </c>
      <c r="V50" s="206">
        <v>4.6100000000000003</v>
      </c>
      <c r="W50" s="206">
        <v>0.44</v>
      </c>
      <c r="X50" s="206">
        <v>1.4</v>
      </c>
      <c r="Y50" s="206">
        <v>0</v>
      </c>
      <c r="Z50" s="206">
        <v>2.64</v>
      </c>
      <c r="AA50" s="206">
        <v>0.86</v>
      </c>
      <c r="AB50" s="206">
        <v>0</v>
      </c>
      <c r="AC50" s="206">
        <v>11.32</v>
      </c>
      <c r="AD50" s="206">
        <v>0</v>
      </c>
      <c r="AE50" s="206">
        <v>0</v>
      </c>
      <c r="AF50" s="206">
        <v>0</v>
      </c>
      <c r="AG50" s="206">
        <v>0</v>
      </c>
      <c r="AH50" s="206">
        <v>33.75</v>
      </c>
      <c r="AI50" s="206">
        <v>0</v>
      </c>
      <c r="AJ50" s="206">
        <v>0</v>
      </c>
      <c r="AK50" s="206">
        <v>7.6</v>
      </c>
      <c r="AL50" s="206">
        <v>0</v>
      </c>
      <c r="AM50" s="206">
        <v>0</v>
      </c>
      <c r="AN50" s="206">
        <v>0</v>
      </c>
      <c r="AO50" s="206">
        <v>115.2</v>
      </c>
      <c r="AP50" s="206">
        <v>0</v>
      </c>
    </row>
    <row r="51" spans="1:42">
      <c r="A51" t="s">
        <v>93</v>
      </c>
      <c r="B51" s="206">
        <v>0</v>
      </c>
      <c r="C51" s="206">
        <v>0</v>
      </c>
      <c r="D51" s="206">
        <v>1.87</v>
      </c>
      <c r="E51" s="206">
        <v>0</v>
      </c>
      <c r="F51" s="206">
        <v>0</v>
      </c>
      <c r="G51" s="206">
        <v>8.77</v>
      </c>
      <c r="H51" s="206">
        <v>0</v>
      </c>
      <c r="I51" s="206">
        <v>19.48</v>
      </c>
      <c r="J51" s="206">
        <v>0.42</v>
      </c>
      <c r="K51" s="206">
        <v>43.18</v>
      </c>
      <c r="L51" s="206">
        <v>43.49</v>
      </c>
      <c r="M51" s="206">
        <v>0</v>
      </c>
      <c r="N51" s="206">
        <v>1.1200000000000001</v>
      </c>
      <c r="O51" s="206">
        <v>1.88</v>
      </c>
      <c r="P51" s="206">
        <v>2.2599999999999998</v>
      </c>
      <c r="Q51" s="206">
        <v>5.8</v>
      </c>
      <c r="R51" s="206">
        <v>2.4300000000000002</v>
      </c>
      <c r="S51" s="206">
        <v>4.7300000000000004</v>
      </c>
      <c r="T51" s="206">
        <v>1.47</v>
      </c>
      <c r="U51" s="206">
        <v>10.32</v>
      </c>
      <c r="V51" s="206">
        <v>4.6100000000000003</v>
      </c>
      <c r="W51" s="206">
        <v>0.44</v>
      </c>
      <c r="X51" s="206">
        <v>1.4</v>
      </c>
      <c r="Y51" s="206">
        <v>0</v>
      </c>
      <c r="Z51" s="206">
        <v>2.64</v>
      </c>
      <c r="AA51" s="206">
        <v>0.86</v>
      </c>
      <c r="AB51" s="206">
        <v>0</v>
      </c>
      <c r="AC51" s="206">
        <v>11.32</v>
      </c>
      <c r="AD51" s="206">
        <v>0</v>
      </c>
      <c r="AE51" s="206">
        <v>0</v>
      </c>
      <c r="AF51" s="206">
        <v>0</v>
      </c>
      <c r="AG51" s="206">
        <v>0</v>
      </c>
      <c r="AH51" s="206">
        <v>33.75</v>
      </c>
      <c r="AI51" s="206">
        <v>0</v>
      </c>
      <c r="AJ51" s="206">
        <v>0</v>
      </c>
      <c r="AK51" s="206">
        <v>7.6</v>
      </c>
      <c r="AL51" s="206">
        <v>0</v>
      </c>
      <c r="AM51" s="206">
        <v>0</v>
      </c>
      <c r="AN51" s="206">
        <v>0</v>
      </c>
      <c r="AO51" s="206">
        <v>111.6</v>
      </c>
      <c r="AP51" s="206">
        <v>0</v>
      </c>
    </row>
    <row r="52" spans="1:42">
      <c r="A52" t="s">
        <v>94</v>
      </c>
      <c r="B52" s="206">
        <v>0</v>
      </c>
      <c r="C52" s="206">
        <v>0</v>
      </c>
      <c r="D52" s="206">
        <v>1.87</v>
      </c>
      <c r="E52" s="206">
        <v>0</v>
      </c>
      <c r="F52" s="206">
        <v>0</v>
      </c>
      <c r="G52" s="206">
        <v>8.77</v>
      </c>
      <c r="H52" s="206">
        <v>0</v>
      </c>
      <c r="I52" s="206">
        <v>19.48</v>
      </c>
      <c r="J52" s="206">
        <v>0.42</v>
      </c>
      <c r="K52" s="206">
        <v>43.18</v>
      </c>
      <c r="L52" s="206">
        <v>43.49</v>
      </c>
      <c r="M52" s="206">
        <v>0</v>
      </c>
      <c r="N52" s="206">
        <v>1.1200000000000001</v>
      </c>
      <c r="O52" s="206">
        <v>1.88</v>
      </c>
      <c r="P52" s="206">
        <v>2.2599999999999998</v>
      </c>
      <c r="Q52" s="206">
        <v>5.8</v>
      </c>
      <c r="R52" s="206">
        <v>2.4300000000000002</v>
      </c>
      <c r="S52" s="206">
        <v>4.7300000000000004</v>
      </c>
      <c r="T52" s="206">
        <v>1.47</v>
      </c>
      <c r="U52" s="206">
        <v>10.32</v>
      </c>
      <c r="V52" s="206">
        <v>4.6100000000000003</v>
      </c>
      <c r="W52" s="206">
        <v>0.44</v>
      </c>
      <c r="X52" s="206">
        <v>1.4</v>
      </c>
      <c r="Y52" s="206">
        <v>0</v>
      </c>
      <c r="Z52" s="206">
        <v>2.64</v>
      </c>
      <c r="AA52" s="206">
        <v>0.86</v>
      </c>
      <c r="AB52" s="206">
        <v>0</v>
      </c>
      <c r="AC52" s="206">
        <v>11.32</v>
      </c>
      <c r="AD52" s="206">
        <v>0</v>
      </c>
      <c r="AE52" s="206">
        <v>0</v>
      </c>
      <c r="AF52" s="206">
        <v>0</v>
      </c>
      <c r="AG52" s="206">
        <v>0</v>
      </c>
      <c r="AH52" s="206">
        <v>33.75</v>
      </c>
      <c r="AI52" s="206">
        <v>0</v>
      </c>
      <c r="AJ52" s="206">
        <v>0</v>
      </c>
      <c r="AK52" s="206">
        <v>7.6</v>
      </c>
      <c r="AL52" s="206">
        <v>0</v>
      </c>
      <c r="AM52" s="206">
        <v>0</v>
      </c>
      <c r="AN52" s="206">
        <v>0</v>
      </c>
      <c r="AO52" s="206">
        <v>111.6</v>
      </c>
      <c r="AP52" s="206">
        <v>0</v>
      </c>
    </row>
    <row r="53" spans="1:42">
      <c r="A53" t="s">
        <v>95</v>
      </c>
      <c r="B53" s="206">
        <v>0</v>
      </c>
      <c r="C53" s="206">
        <v>0</v>
      </c>
      <c r="D53" s="206">
        <v>1.87</v>
      </c>
      <c r="E53" s="206">
        <v>0</v>
      </c>
      <c r="F53" s="206">
        <v>0</v>
      </c>
      <c r="G53" s="206">
        <v>8.77</v>
      </c>
      <c r="H53" s="206">
        <v>0</v>
      </c>
      <c r="I53" s="206">
        <v>19.48</v>
      </c>
      <c r="J53" s="206">
        <v>0.42</v>
      </c>
      <c r="K53" s="206">
        <v>43.18</v>
      </c>
      <c r="L53" s="206">
        <v>43.49</v>
      </c>
      <c r="M53" s="206">
        <v>0</v>
      </c>
      <c r="N53" s="206">
        <v>1.1200000000000001</v>
      </c>
      <c r="O53" s="206">
        <v>1.88</v>
      </c>
      <c r="P53" s="206">
        <v>2.2599999999999998</v>
      </c>
      <c r="Q53" s="206">
        <v>5.8</v>
      </c>
      <c r="R53" s="206">
        <v>2.4300000000000002</v>
      </c>
      <c r="S53" s="206">
        <v>4.7300000000000004</v>
      </c>
      <c r="T53" s="206">
        <v>1.47</v>
      </c>
      <c r="U53" s="206">
        <v>10.32</v>
      </c>
      <c r="V53" s="206">
        <v>4.6100000000000003</v>
      </c>
      <c r="W53" s="206">
        <v>0.44</v>
      </c>
      <c r="X53" s="206">
        <v>1.4</v>
      </c>
      <c r="Y53" s="206">
        <v>0</v>
      </c>
      <c r="Z53" s="206">
        <v>2.64</v>
      </c>
      <c r="AA53" s="206">
        <v>0.86</v>
      </c>
      <c r="AB53" s="206">
        <v>0</v>
      </c>
      <c r="AC53" s="206">
        <v>11.32</v>
      </c>
      <c r="AD53" s="206">
        <v>0</v>
      </c>
      <c r="AE53" s="206">
        <v>0</v>
      </c>
      <c r="AF53" s="206">
        <v>0</v>
      </c>
      <c r="AG53" s="206">
        <v>0</v>
      </c>
      <c r="AH53" s="206">
        <v>33.75</v>
      </c>
      <c r="AI53" s="206">
        <v>0</v>
      </c>
      <c r="AJ53" s="206">
        <v>0</v>
      </c>
      <c r="AK53" s="206">
        <v>7.6</v>
      </c>
      <c r="AL53" s="206">
        <v>0</v>
      </c>
      <c r="AM53" s="206">
        <v>0</v>
      </c>
      <c r="AN53" s="206">
        <v>0</v>
      </c>
      <c r="AO53" s="206">
        <v>111.6</v>
      </c>
      <c r="AP53" s="206">
        <v>0</v>
      </c>
    </row>
    <row r="54" spans="1:42">
      <c r="A54" t="s">
        <v>96</v>
      </c>
      <c r="B54" s="206">
        <v>0</v>
      </c>
      <c r="C54" s="206">
        <v>0</v>
      </c>
      <c r="D54" s="206">
        <v>1.87</v>
      </c>
      <c r="E54" s="206">
        <v>0</v>
      </c>
      <c r="F54" s="206">
        <v>0</v>
      </c>
      <c r="G54" s="206">
        <v>8.77</v>
      </c>
      <c r="H54" s="206">
        <v>0</v>
      </c>
      <c r="I54" s="206">
        <v>19.48</v>
      </c>
      <c r="J54" s="206">
        <v>0.42</v>
      </c>
      <c r="K54" s="206">
        <v>43.18</v>
      </c>
      <c r="L54" s="206">
        <v>43.49</v>
      </c>
      <c r="M54" s="206">
        <v>0</v>
      </c>
      <c r="N54" s="206">
        <v>1.1200000000000001</v>
      </c>
      <c r="O54" s="206">
        <v>1.88</v>
      </c>
      <c r="P54" s="206">
        <v>2.2599999999999998</v>
      </c>
      <c r="Q54" s="206">
        <v>5.8</v>
      </c>
      <c r="R54" s="206">
        <v>2.4300000000000002</v>
      </c>
      <c r="S54" s="206">
        <v>4.7300000000000004</v>
      </c>
      <c r="T54" s="206">
        <v>1.47</v>
      </c>
      <c r="U54" s="206">
        <v>10.32</v>
      </c>
      <c r="V54" s="206">
        <v>4.6100000000000003</v>
      </c>
      <c r="W54" s="206">
        <v>0.44</v>
      </c>
      <c r="X54" s="206">
        <v>1.4</v>
      </c>
      <c r="Y54" s="206">
        <v>0</v>
      </c>
      <c r="Z54" s="206">
        <v>2.64</v>
      </c>
      <c r="AA54" s="206">
        <v>0.86</v>
      </c>
      <c r="AB54" s="206">
        <v>0</v>
      </c>
      <c r="AC54" s="206">
        <v>11.32</v>
      </c>
      <c r="AD54" s="206">
        <v>0</v>
      </c>
      <c r="AE54" s="206">
        <v>0</v>
      </c>
      <c r="AF54" s="206">
        <v>0</v>
      </c>
      <c r="AG54" s="206">
        <v>0</v>
      </c>
      <c r="AH54" s="206">
        <v>33.75</v>
      </c>
      <c r="AI54" s="206">
        <v>0</v>
      </c>
      <c r="AJ54" s="206">
        <v>0</v>
      </c>
      <c r="AK54" s="206">
        <v>7.6</v>
      </c>
      <c r="AL54" s="206">
        <v>0</v>
      </c>
      <c r="AM54" s="206">
        <v>0</v>
      </c>
      <c r="AN54" s="206">
        <v>0</v>
      </c>
      <c r="AO54" s="206">
        <v>111.6</v>
      </c>
      <c r="AP54" s="206">
        <v>0</v>
      </c>
    </row>
    <row r="55" spans="1:42">
      <c r="A55" t="s">
        <v>97</v>
      </c>
      <c r="B55" s="206">
        <v>0</v>
      </c>
      <c r="C55" s="206">
        <v>0</v>
      </c>
      <c r="D55" s="206">
        <v>1.87</v>
      </c>
      <c r="E55" s="206">
        <v>0</v>
      </c>
      <c r="F55" s="206">
        <v>0</v>
      </c>
      <c r="G55" s="206">
        <v>8.77</v>
      </c>
      <c r="H55" s="206">
        <v>0</v>
      </c>
      <c r="I55" s="206">
        <v>19.48</v>
      </c>
      <c r="J55" s="206">
        <v>0.42</v>
      </c>
      <c r="K55" s="206">
        <v>43.18</v>
      </c>
      <c r="L55" s="206">
        <v>43.49</v>
      </c>
      <c r="M55" s="206">
        <v>0</v>
      </c>
      <c r="N55" s="206">
        <v>1.1200000000000001</v>
      </c>
      <c r="O55" s="206">
        <v>1.88</v>
      </c>
      <c r="P55" s="206">
        <v>2.2599999999999998</v>
      </c>
      <c r="Q55" s="206">
        <v>5.8</v>
      </c>
      <c r="R55" s="206">
        <v>2.4300000000000002</v>
      </c>
      <c r="S55" s="206">
        <v>4.7300000000000004</v>
      </c>
      <c r="T55" s="206">
        <v>1.47</v>
      </c>
      <c r="U55" s="206">
        <v>10.32</v>
      </c>
      <c r="V55" s="206">
        <v>4.6100000000000003</v>
      </c>
      <c r="W55" s="206">
        <v>0.44</v>
      </c>
      <c r="X55" s="206">
        <v>1.4</v>
      </c>
      <c r="Y55" s="206">
        <v>0</v>
      </c>
      <c r="Z55" s="206">
        <v>2.64</v>
      </c>
      <c r="AA55" s="206">
        <v>0.86</v>
      </c>
      <c r="AB55" s="206">
        <v>0</v>
      </c>
      <c r="AC55" s="206">
        <v>11.32</v>
      </c>
      <c r="AD55" s="206">
        <v>0</v>
      </c>
      <c r="AE55" s="206">
        <v>0</v>
      </c>
      <c r="AF55" s="206">
        <v>0</v>
      </c>
      <c r="AG55" s="206">
        <v>0</v>
      </c>
      <c r="AH55" s="206">
        <v>33.75</v>
      </c>
      <c r="AI55" s="206">
        <v>0</v>
      </c>
      <c r="AJ55" s="206">
        <v>0</v>
      </c>
      <c r="AK55" s="206">
        <v>7.6</v>
      </c>
      <c r="AL55" s="206">
        <v>0</v>
      </c>
      <c r="AM55" s="206">
        <v>0</v>
      </c>
      <c r="AN55" s="206">
        <v>0</v>
      </c>
      <c r="AO55" s="206">
        <v>111.6</v>
      </c>
      <c r="AP55" s="206">
        <v>0</v>
      </c>
    </row>
    <row r="56" spans="1:42">
      <c r="A56" t="s">
        <v>98</v>
      </c>
      <c r="B56" s="206">
        <v>0</v>
      </c>
      <c r="C56" s="206">
        <v>0</v>
      </c>
      <c r="D56" s="206">
        <v>1.87</v>
      </c>
      <c r="E56" s="206">
        <v>0</v>
      </c>
      <c r="F56" s="206">
        <v>0</v>
      </c>
      <c r="G56" s="206">
        <v>8.77</v>
      </c>
      <c r="H56" s="206">
        <v>0</v>
      </c>
      <c r="I56" s="206">
        <v>19.48</v>
      </c>
      <c r="J56" s="206">
        <v>0.42</v>
      </c>
      <c r="K56" s="206">
        <v>43.18</v>
      </c>
      <c r="L56" s="206">
        <v>43.49</v>
      </c>
      <c r="M56" s="206">
        <v>0</v>
      </c>
      <c r="N56" s="206">
        <v>1.1200000000000001</v>
      </c>
      <c r="O56" s="206">
        <v>1.88</v>
      </c>
      <c r="P56" s="206">
        <v>2.2599999999999998</v>
      </c>
      <c r="Q56" s="206">
        <v>5.8</v>
      </c>
      <c r="R56" s="206">
        <v>2.4300000000000002</v>
      </c>
      <c r="S56" s="206">
        <v>4.7300000000000004</v>
      </c>
      <c r="T56" s="206">
        <v>1.47</v>
      </c>
      <c r="U56" s="206">
        <v>10.32</v>
      </c>
      <c r="V56" s="206">
        <v>4.6100000000000003</v>
      </c>
      <c r="W56" s="206">
        <v>0.44</v>
      </c>
      <c r="X56" s="206">
        <v>1.4</v>
      </c>
      <c r="Y56" s="206">
        <v>0</v>
      </c>
      <c r="Z56" s="206">
        <v>2.64</v>
      </c>
      <c r="AA56" s="206">
        <v>0.86</v>
      </c>
      <c r="AB56" s="206">
        <v>0</v>
      </c>
      <c r="AC56" s="206">
        <v>11.32</v>
      </c>
      <c r="AD56" s="206">
        <v>0</v>
      </c>
      <c r="AE56" s="206">
        <v>0</v>
      </c>
      <c r="AF56" s="206">
        <v>0</v>
      </c>
      <c r="AG56" s="206">
        <v>0</v>
      </c>
      <c r="AH56" s="206">
        <v>33.75</v>
      </c>
      <c r="AI56" s="206">
        <v>0</v>
      </c>
      <c r="AJ56" s="206">
        <v>0</v>
      </c>
      <c r="AK56" s="206">
        <v>7.6</v>
      </c>
      <c r="AL56" s="206">
        <v>0</v>
      </c>
      <c r="AM56" s="206">
        <v>0</v>
      </c>
      <c r="AN56" s="206">
        <v>0</v>
      </c>
      <c r="AO56" s="206">
        <v>111.6</v>
      </c>
      <c r="AP56" s="206">
        <v>0</v>
      </c>
    </row>
    <row r="57" spans="1:42">
      <c r="A57" t="s">
        <v>99</v>
      </c>
      <c r="B57" s="206">
        <v>0</v>
      </c>
      <c r="C57" s="206">
        <v>0</v>
      </c>
      <c r="D57" s="206">
        <v>1.87</v>
      </c>
      <c r="E57" s="206">
        <v>0</v>
      </c>
      <c r="F57" s="206">
        <v>0</v>
      </c>
      <c r="G57" s="206">
        <v>8.77</v>
      </c>
      <c r="H57" s="206">
        <v>0</v>
      </c>
      <c r="I57" s="206">
        <v>19.48</v>
      </c>
      <c r="J57" s="206">
        <v>0.42</v>
      </c>
      <c r="K57" s="206">
        <v>43.18</v>
      </c>
      <c r="L57" s="206">
        <v>43.49</v>
      </c>
      <c r="M57" s="206">
        <v>0</v>
      </c>
      <c r="N57" s="206">
        <v>1.1200000000000001</v>
      </c>
      <c r="O57" s="206">
        <v>1.88</v>
      </c>
      <c r="P57" s="206">
        <v>2.2599999999999998</v>
      </c>
      <c r="Q57" s="206">
        <v>5.8</v>
      </c>
      <c r="R57" s="206">
        <v>2.4300000000000002</v>
      </c>
      <c r="S57" s="206">
        <v>4.7300000000000004</v>
      </c>
      <c r="T57" s="206">
        <v>1.47</v>
      </c>
      <c r="U57" s="206">
        <v>10.32</v>
      </c>
      <c r="V57" s="206">
        <v>4.6100000000000003</v>
      </c>
      <c r="W57" s="206">
        <v>0.44</v>
      </c>
      <c r="X57" s="206">
        <v>1.4</v>
      </c>
      <c r="Y57" s="206">
        <v>0</v>
      </c>
      <c r="Z57" s="206">
        <v>2.64</v>
      </c>
      <c r="AA57" s="206">
        <v>0.86</v>
      </c>
      <c r="AB57" s="206">
        <v>0</v>
      </c>
      <c r="AC57" s="206">
        <v>11.32</v>
      </c>
      <c r="AD57" s="206">
        <v>0</v>
      </c>
      <c r="AE57" s="206">
        <v>0</v>
      </c>
      <c r="AF57" s="206">
        <v>0</v>
      </c>
      <c r="AG57" s="206">
        <v>0</v>
      </c>
      <c r="AH57" s="206">
        <v>33.75</v>
      </c>
      <c r="AI57" s="206">
        <v>0</v>
      </c>
      <c r="AJ57" s="206">
        <v>0</v>
      </c>
      <c r="AK57" s="206">
        <v>7.6</v>
      </c>
      <c r="AL57" s="206">
        <v>0</v>
      </c>
      <c r="AM57" s="206">
        <v>0</v>
      </c>
      <c r="AN57" s="206">
        <v>0</v>
      </c>
      <c r="AO57" s="206">
        <v>111.6</v>
      </c>
      <c r="AP57" s="206">
        <v>0</v>
      </c>
    </row>
    <row r="58" spans="1:42">
      <c r="A58" t="s">
        <v>100</v>
      </c>
      <c r="B58" s="206">
        <v>0</v>
      </c>
      <c r="C58" s="206">
        <v>0</v>
      </c>
      <c r="D58" s="206">
        <v>1.87</v>
      </c>
      <c r="E58" s="206">
        <v>0</v>
      </c>
      <c r="F58" s="206">
        <v>0</v>
      </c>
      <c r="G58" s="206">
        <v>8.77</v>
      </c>
      <c r="H58" s="206">
        <v>0</v>
      </c>
      <c r="I58" s="206">
        <v>19.48</v>
      </c>
      <c r="J58" s="206">
        <v>0.42</v>
      </c>
      <c r="K58" s="206">
        <v>43.18</v>
      </c>
      <c r="L58" s="206">
        <v>43.49</v>
      </c>
      <c r="M58" s="206">
        <v>0</v>
      </c>
      <c r="N58" s="206">
        <v>1.1200000000000001</v>
      </c>
      <c r="O58" s="206">
        <v>1.88</v>
      </c>
      <c r="P58" s="206">
        <v>2.2599999999999998</v>
      </c>
      <c r="Q58" s="206">
        <v>5.8</v>
      </c>
      <c r="R58" s="206">
        <v>2.4300000000000002</v>
      </c>
      <c r="S58" s="206">
        <v>4.7300000000000004</v>
      </c>
      <c r="T58" s="206">
        <v>1.47</v>
      </c>
      <c r="U58" s="206">
        <v>10.32</v>
      </c>
      <c r="V58" s="206">
        <v>4.6100000000000003</v>
      </c>
      <c r="W58" s="206">
        <v>0.44</v>
      </c>
      <c r="X58" s="206">
        <v>1.4</v>
      </c>
      <c r="Y58" s="206">
        <v>0</v>
      </c>
      <c r="Z58" s="206">
        <v>2.64</v>
      </c>
      <c r="AA58" s="206">
        <v>0.86</v>
      </c>
      <c r="AB58" s="206">
        <v>0</v>
      </c>
      <c r="AC58" s="206">
        <v>11.32</v>
      </c>
      <c r="AD58" s="206">
        <v>0</v>
      </c>
      <c r="AE58" s="206">
        <v>0</v>
      </c>
      <c r="AF58" s="206">
        <v>0</v>
      </c>
      <c r="AG58" s="206">
        <v>0</v>
      </c>
      <c r="AH58" s="206">
        <v>33.75</v>
      </c>
      <c r="AI58" s="206">
        <v>0</v>
      </c>
      <c r="AJ58" s="206">
        <v>0</v>
      </c>
      <c r="AK58" s="206">
        <v>7.6</v>
      </c>
      <c r="AL58" s="206">
        <v>0</v>
      </c>
      <c r="AM58" s="206">
        <v>0</v>
      </c>
      <c r="AN58" s="206">
        <v>0</v>
      </c>
      <c r="AO58" s="206">
        <v>111.6</v>
      </c>
      <c r="AP58" s="206">
        <v>0</v>
      </c>
    </row>
    <row r="59" spans="1:42">
      <c r="A59" t="s">
        <v>101</v>
      </c>
      <c r="B59" s="206">
        <v>0</v>
      </c>
      <c r="C59" s="206">
        <v>0</v>
      </c>
      <c r="D59" s="206">
        <v>1.87</v>
      </c>
      <c r="E59" s="206">
        <v>0</v>
      </c>
      <c r="F59" s="206">
        <v>0</v>
      </c>
      <c r="G59" s="206">
        <v>8.77</v>
      </c>
      <c r="H59" s="206">
        <v>0</v>
      </c>
      <c r="I59" s="206">
        <v>19.48</v>
      </c>
      <c r="J59" s="206">
        <v>0.42</v>
      </c>
      <c r="K59" s="206">
        <v>44.43</v>
      </c>
      <c r="L59" s="206">
        <v>43.49</v>
      </c>
      <c r="M59" s="206">
        <v>0</v>
      </c>
      <c r="N59" s="206">
        <v>1.1200000000000001</v>
      </c>
      <c r="O59" s="206">
        <v>1.88</v>
      </c>
      <c r="P59" s="206">
        <v>2.2599999999999998</v>
      </c>
      <c r="Q59" s="206">
        <v>5.8</v>
      </c>
      <c r="R59" s="206">
        <v>0.35</v>
      </c>
      <c r="S59" s="206">
        <v>0.43</v>
      </c>
      <c r="T59" s="206">
        <v>1.47</v>
      </c>
      <c r="U59" s="206">
        <v>10.32</v>
      </c>
      <c r="V59" s="206">
        <v>4.6100000000000003</v>
      </c>
      <c r="W59" s="206">
        <v>0.44</v>
      </c>
      <c r="X59" s="206">
        <v>1.4</v>
      </c>
      <c r="Y59" s="206">
        <v>0</v>
      </c>
      <c r="Z59" s="206">
        <v>2.64</v>
      </c>
      <c r="AA59" s="206">
        <v>0.86</v>
      </c>
      <c r="AB59" s="206">
        <v>0</v>
      </c>
      <c r="AC59" s="206">
        <v>11.32</v>
      </c>
      <c r="AD59" s="206">
        <v>0</v>
      </c>
      <c r="AE59" s="206">
        <v>0</v>
      </c>
      <c r="AF59" s="206">
        <v>0</v>
      </c>
      <c r="AG59" s="206">
        <v>0</v>
      </c>
      <c r="AH59" s="206">
        <v>33.75</v>
      </c>
      <c r="AI59" s="206">
        <v>0</v>
      </c>
      <c r="AJ59" s="206">
        <v>0</v>
      </c>
      <c r="AK59" s="206">
        <v>7.6</v>
      </c>
      <c r="AL59" s="206">
        <v>0</v>
      </c>
      <c r="AM59" s="206">
        <v>0</v>
      </c>
      <c r="AN59" s="206">
        <v>0</v>
      </c>
      <c r="AO59" s="206">
        <v>111.6</v>
      </c>
      <c r="AP59" s="206">
        <v>0</v>
      </c>
    </row>
    <row r="60" spans="1:42">
      <c r="A60" t="s">
        <v>102</v>
      </c>
      <c r="B60" s="206">
        <v>0</v>
      </c>
      <c r="C60" s="206">
        <v>0</v>
      </c>
      <c r="D60" s="206">
        <v>1.87</v>
      </c>
      <c r="E60" s="206">
        <v>0</v>
      </c>
      <c r="F60" s="206">
        <v>0</v>
      </c>
      <c r="G60" s="206">
        <v>8.77</v>
      </c>
      <c r="H60" s="206">
        <v>0</v>
      </c>
      <c r="I60" s="206">
        <v>19.48</v>
      </c>
      <c r="J60" s="206">
        <v>0.42</v>
      </c>
      <c r="K60" s="206">
        <v>44.43</v>
      </c>
      <c r="L60" s="206">
        <v>43.49</v>
      </c>
      <c r="M60" s="206">
        <v>0</v>
      </c>
      <c r="N60" s="206">
        <v>1.1200000000000001</v>
      </c>
      <c r="O60" s="206">
        <v>1.88</v>
      </c>
      <c r="P60" s="206">
        <v>2.2599999999999998</v>
      </c>
      <c r="Q60" s="206">
        <v>5.8</v>
      </c>
      <c r="R60" s="206">
        <v>0.35</v>
      </c>
      <c r="S60" s="206">
        <v>0.43</v>
      </c>
      <c r="T60" s="206">
        <v>1.47</v>
      </c>
      <c r="U60" s="206">
        <v>10.32</v>
      </c>
      <c r="V60" s="206">
        <v>4.6100000000000003</v>
      </c>
      <c r="W60" s="206">
        <v>0.44</v>
      </c>
      <c r="X60" s="206">
        <v>1.4</v>
      </c>
      <c r="Y60" s="206">
        <v>0</v>
      </c>
      <c r="Z60" s="206">
        <v>2.64</v>
      </c>
      <c r="AA60" s="206">
        <v>0.86</v>
      </c>
      <c r="AB60" s="206">
        <v>0</v>
      </c>
      <c r="AC60" s="206">
        <v>11.32</v>
      </c>
      <c r="AD60" s="206">
        <v>0</v>
      </c>
      <c r="AE60" s="206">
        <v>0</v>
      </c>
      <c r="AF60" s="206">
        <v>0</v>
      </c>
      <c r="AG60" s="206">
        <v>0</v>
      </c>
      <c r="AH60" s="206">
        <v>33.75</v>
      </c>
      <c r="AI60" s="206">
        <v>0</v>
      </c>
      <c r="AJ60" s="206">
        <v>0</v>
      </c>
      <c r="AK60" s="206">
        <v>7.6</v>
      </c>
      <c r="AL60" s="206">
        <v>0</v>
      </c>
      <c r="AM60" s="206">
        <v>0</v>
      </c>
      <c r="AN60" s="206">
        <v>0</v>
      </c>
      <c r="AO60" s="206">
        <v>111.6</v>
      </c>
      <c r="AP60" s="206">
        <v>0</v>
      </c>
    </row>
    <row r="61" spans="1:42">
      <c r="A61" t="s">
        <v>103</v>
      </c>
      <c r="B61" s="206">
        <v>0</v>
      </c>
      <c r="C61" s="206">
        <v>0</v>
      </c>
      <c r="D61" s="206">
        <v>1.87</v>
      </c>
      <c r="E61" s="206">
        <v>0</v>
      </c>
      <c r="F61" s="206">
        <v>0</v>
      </c>
      <c r="G61" s="206">
        <v>8.77</v>
      </c>
      <c r="H61" s="206">
        <v>0</v>
      </c>
      <c r="I61" s="206">
        <v>19.48</v>
      </c>
      <c r="J61" s="206">
        <v>0.42</v>
      </c>
      <c r="K61" s="206">
        <v>43.14</v>
      </c>
      <c r="L61" s="206">
        <v>43.49</v>
      </c>
      <c r="M61" s="206">
        <v>0</v>
      </c>
      <c r="N61" s="206">
        <v>1.1200000000000001</v>
      </c>
      <c r="O61" s="206">
        <v>1.88</v>
      </c>
      <c r="P61" s="206">
        <v>2.2599999999999998</v>
      </c>
      <c r="Q61" s="206">
        <v>5.8</v>
      </c>
      <c r="R61" s="206">
        <v>2.38</v>
      </c>
      <c r="S61" s="206">
        <v>4.7</v>
      </c>
      <c r="T61" s="206">
        <v>1.47</v>
      </c>
      <c r="U61" s="206">
        <v>10.32</v>
      </c>
      <c r="V61" s="206">
        <v>4.6100000000000003</v>
      </c>
      <c r="W61" s="206">
        <v>0.44</v>
      </c>
      <c r="X61" s="206">
        <v>1.4</v>
      </c>
      <c r="Y61" s="206">
        <v>0</v>
      </c>
      <c r="Z61" s="206">
        <v>2.64</v>
      </c>
      <c r="AA61" s="206">
        <v>0.86</v>
      </c>
      <c r="AB61" s="206">
        <v>0</v>
      </c>
      <c r="AC61" s="206">
        <v>11.32</v>
      </c>
      <c r="AD61" s="206">
        <v>0</v>
      </c>
      <c r="AE61" s="206">
        <v>0</v>
      </c>
      <c r="AF61" s="206">
        <v>0</v>
      </c>
      <c r="AG61" s="206">
        <v>0</v>
      </c>
      <c r="AH61" s="206">
        <v>33.75</v>
      </c>
      <c r="AI61" s="206">
        <v>0</v>
      </c>
      <c r="AJ61" s="206">
        <v>0</v>
      </c>
      <c r="AK61" s="206">
        <v>7.6</v>
      </c>
      <c r="AL61" s="206">
        <v>0</v>
      </c>
      <c r="AM61" s="206">
        <v>0</v>
      </c>
      <c r="AN61" s="206">
        <v>0</v>
      </c>
      <c r="AO61" s="206">
        <v>111.6</v>
      </c>
      <c r="AP61" s="206">
        <v>0</v>
      </c>
    </row>
    <row r="62" spans="1:42">
      <c r="A62" t="s">
        <v>104</v>
      </c>
      <c r="B62" s="206">
        <v>0</v>
      </c>
      <c r="C62" s="206">
        <v>0</v>
      </c>
      <c r="D62" s="206">
        <v>1.87</v>
      </c>
      <c r="E62" s="206">
        <v>0</v>
      </c>
      <c r="F62" s="206">
        <v>0</v>
      </c>
      <c r="G62" s="206">
        <v>8.77</v>
      </c>
      <c r="H62" s="206">
        <v>0</v>
      </c>
      <c r="I62" s="206">
        <v>19.48</v>
      </c>
      <c r="J62" s="206">
        <v>0.42</v>
      </c>
      <c r="K62" s="206">
        <v>43.14</v>
      </c>
      <c r="L62" s="206">
        <v>43.49</v>
      </c>
      <c r="M62" s="206">
        <v>0</v>
      </c>
      <c r="N62" s="206">
        <v>1.1200000000000001</v>
      </c>
      <c r="O62" s="206">
        <v>1.88</v>
      </c>
      <c r="P62" s="206">
        <v>2.2599999999999998</v>
      </c>
      <c r="Q62" s="206">
        <v>5.8</v>
      </c>
      <c r="R62" s="206">
        <v>2.38</v>
      </c>
      <c r="S62" s="206">
        <v>4.7</v>
      </c>
      <c r="T62" s="206">
        <v>1.47</v>
      </c>
      <c r="U62" s="206">
        <v>10.32</v>
      </c>
      <c r="V62" s="206">
        <v>4.6100000000000003</v>
      </c>
      <c r="W62" s="206">
        <v>0.44</v>
      </c>
      <c r="X62" s="206">
        <v>1.4</v>
      </c>
      <c r="Y62" s="206">
        <v>0</v>
      </c>
      <c r="Z62" s="206">
        <v>2.64</v>
      </c>
      <c r="AA62" s="206">
        <v>0.86</v>
      </c>
      <c r="AB62" s="206">
        <v>0</v>
      </c>
      <c r="AC62" s="206">
        <v>11.32</v>
      </c>
      <c r="AD62" s="206">
        <v>0</v>
      </c>
      <c r="AE62" s="206">
        <v>0</v>
      </c>
      <c r="AF62" s="206">
        <v>0</v>
      </c>
      <c r="AG62" s="206">
        <v>0</v>
      </c>
      <c r="AH62" s="206">
        <v>33.75</v>
      </c>
      <c r="AI62" s="206">
        <v>0</v>
      </c>
      <c r="AJ62" s="206">
        <v>0</v>
      </c>
      <c r="AK62" s="206">
        <v>7.6</v>
      </c>
      <c r="AL62" s="206">
        <v>0</v>
      </c>
      <c r="AM62" s="206">
        <v>0</v>
      </c>
      <c r="AN62" s="206">
        <v>0</v>
      </c>
      <c r="AO62" s="206">
        <v>111.6</v>
      </c>
      <c r="AP62" s="206">
        <v>0</v>
      </c>
    </row>
    <row r="63" spans="1:42">
      <c r="A63" t="s">
        <v>105</v>
      </c>
      <c r="B63" s="206">
        <v>0</v>
      </c>
      <c r="C63" s="206">
        <v>0</v>
      </c>
      <c r="D63" s="206">
        <v>1.87</v>
      </c>
      <c r="E63" s="206">
        <v>0</v>
      </c>
      <c r="F63" s="206">
        <v>0</v>
      </c>
      <c r="G63" s="206">
        <v>8.77</v>
      </c>
      <c r="H63" s="206">
        <v>0</v>
      </c>
      <c r="I63" s="206">
        <v>19.48</v>
      </c>
      <c r="J63" s="206">
        <v>0.42</v>
      </c>
      <c r="K63" s="206">
        <v>43.48</v>
      </c>
      <c r="L63" s="206">
        <v>43.49</v>
      </c>
      <c r="M63" s="206">
        <v>0</v>
      </c>
      <c r="N63" s="206">
        <v>1.1200000000000001</v>
      </c>
      <c r="O63" s="206">
        <v>1.88</v>
      </c>
      <c r="P63" s="206">
        <v>2.44</v>
      </c>
      <c r="Q63" s="206">
        <v>5.8</v>
      </c>
      <c r="R63" s="206">
        <v>2.38</v>
      </c>
      <c r="S63" s="206">
        <v>4.7</v>
      </c>
      <c r="T63" s="206">
        <v>1.47</v>
      </c>
      <c r="U63" s="206">
        <v>10.32</v>
      </c>
      <c r="V63" s="206">
        <v>4.6100000000000003</v>
      </c>
      <c r="W63" s="206">
        <v>0.44</v>
      </c>
      <c r="X63" s="206">
        <v>1.4</v>
      </c>
      <c r="Y63" s="206">
        <v>0</v>
      </c>
      <c r="Z63" s="206">
        <v>2.64</v>
      </c>
      <c r="AA63" s="206">
        <v>0.86</v>
      </c>
      <c r="AB63" s="206">
        <v>0</v>
      </c>
      <c r="AC63" s="206">
        <v>1.25</v>
      </c>
      <c r="AD63" s="206">
        <v>6.82</v>
      </c>
      <c r="AE63" s="206">
        <v>0</v>
      </c>
      <c r="AF63" s="206">
        <v>0</v>
      </c>
      <c r="AG63" s="206">
        <v>0</v>
      </c>
      <c r="AH63" s="206">
        <v>33.75</v>
      </c>
      <c r="AI63" s="206">
        <v>0</v>
      </c>
      <c r="AJ63" s="206">
        <v>0</v>
      </c>
      <c r="AK63" s="206">
        <v>7.6</v>
      </c>
      <c r="AL63" s="206">
        <v>0</v>
      </c>
      <c r="AM63" s="206">
        <v>0</v>
      </c>
      <c r="AN63" s="206">
        <v>0</v>
      </c>
      <c r="AO63" s="206">
        <v>111.6</v>
      </c>
      <c r="AP63" s="206">
        <v>0</v>
      </c>
    </row>
    <row r="64" spans="1:42">
      <c r="A64" t="s">
        <v>106</v>
      </c>
      <c r="B64" s="206">
        <v>0</v>
      </c>
      <c r="C64" s="206">
        <v>0</v>
      </c>
      <c r="D64" s="206">
        <v>1.87</v>
      </c>
      <c r="E64" s="206">
        <v>0</v>
      </c>
      <c r="F64" s="206">
        <v>0</v>
      </c>
      <c r="G64" s="206">
        <v>8.77</v>
      </c>
      <c r="H64" s="206">
        <v>0</v>
      </c>
      <c r="I64" s="206">
        <v>19.48</v>
      </c>
      <c r="J64" s="206">
        <v>0.42</v>
      </c>
      <c r="K64" s="206">
        <v>43.48</v>
      </c>
      <c r="L64" s="206">
        <v>43.49</v>
      </c>
      <c r="M64" s="206">
        <v>0</v>
      </c>
      <c r="N64" s="206">
        <v>1.1200000000000001</v>
      </c>
      <c r="O64" s="206">
        <v>1.88</v>
      </c>
      <c r="P64" s="206">
        <v>2.44</v>
      </c>
      <c r="Q64" s="206">
        <v>5.8</v>
      </c>
      <c r="R64" s="206">
        <v>2.38</v>
      </c>
      <c r="S64" s="206">
        <v>4.7</v>
      </c>
      <c r="T64" s="206">
        <v>1.47</v>
      </c>
      <c r="U64" s="206">
        <v>10.32</v>
      </c>
      <c r="V64" s="206">
        <v>4.6100000000000003</v>
      </c>
      <c r="W64" s="206">
        <v>0.44</v>
      </c>
      <c r="X64" s="206">
        <v>1.4</v>
      </c>
      <c r="Y64" s="206">
        <v>0</v>
      </c>
      <c r="Z64" s="206">
        <v>2.64</v>
      </c>
      <c r="AA64" s="206">
        <v>0.86</v>
      </c>
      <c r="AB64" s="206">
        <v>0</v>
      </c>
      <c r="AC64" s="206">
        <v>1.25</v>
      </c>
      <c r="AD64" s="206">
        <v>6.82</v>
      </c>
      <c r="AE64" s="206">
        <v>0</v>
      </c>
      <c r="AF64" s="206">
        <v>0</v>
      </c>
      <c r="AG64" s="206">
        <v>0</v>
      </c>
      <c r="AH64" s="206">
        <v>33.75</v>
      </c>
      <c r="AI64" s="206">
        <v>0</v>
      </c>
      <c r="AJ64" s="206">
        <v>0</v>
      </c>
      <c r="AK64" s="206">
        <v>7.6</v>
      </c>
      <c r="AL64" s="206">
        <v>0</v>
      </c>
      <c r="AM64" s="206">
        <v>0</v>
      </c>
      <c r="AN64" s="206">
        <v>0</v>
      </c>
      <c r="AO64" s="206">
        <v>111.6</v>
      </c>
      <c r="AP64" s="206">
        <v>0</v>
      </c>
    </row>
    <row r="65" spans="1:42">
      <c r="A65" t="s">
        <v>107</v>
      </c>
      <c r="B65" s="206">
        <v>0</v>
      </c>
      <c r="C65" s="206">
        <v>0</v>
      </c>
      <c r="D65" s="206">
        <v>1.87</v>
      </c>
      <c r="E65" s="206">
        <v>0</v>
      </c>
      <c r="F65" s="206">
        <v>0</v>
      </c>
      <c r="G65" s="206">
        <v>8.77</v>
      </c>
      <c r="H65" s="206">
        <v>0</v>
      </c>
      <c r="I65" s="206">
        <v>19.48</v>
      </c>
      <c r="J65" s="206">
        <v>0.42</v>
      </c>
      <c r="K65" s="206">
        <v>3.43</v>
      </c>
      <c r="L65" s="206">
        <v>43.49</v>
      </c>
      <c r="M65" s="206">
        <v>0</v>
      </c>
      <c r="N65" s="206">
        <v>1.1200000000000001</v>
      </c>
      <c r="O65" s="206">
        <v>1.88</v>
      </c>
      <c r="P65" s="206">
        <v>3.92</v>
      </c>
      <c r="Q65" s="206">
        <v>5.8</v>
      </c>
      <c r="R65" s="206">
        <v>0.2</v>
      </c>
      <c r="S65" s="206">
        <v>0.25</v>
      </c>
      <c r="T65" s="206">
        <v>1.47</v>
      </c>
      <c r="U65" s="206">
        <v>10.32</v>
      </c>
      <c r="V65" s="206">
        <v>4.6100000000000003</v>
      </c>
      <c r="W65" s="206">
        <v>0.44</v>
      </c>
      <c r="X65" s="206">
        <v>1.4</v>
      </c>
      <c r="Y65" s="206">
        <v>0</v>
      </c>
      <c r="Z65" s="206">
        <v>2.64</v>
      </c>
      <c r="AA65" s="206">
        <v>0.86</v>
      </c>
      <c r="AB65" s="206">
        <v>0</v>
      </c>
      <c r="AC65" s="206">
        <v>1.25</v>
      </c>
      <c r="AD65" s="206">
        <v>6.82</v>
      </c>
      <c r="AE65" s="206">
        <v>0</v>
      </c>
      <c r="AF65" s="206">
        <v>0</v>
      </c>
      <c r="AG65" s="206">
        <v>0</v>
      </c>
      <c r="AH65" s="206">
        <v>33.75</v>
      </c>
      <c r="AI65" s="206">
        <v>0</v>
      </c>
      <c r="AJ65" s="206">
        <v>0</v>
      </c>
      <c r="AK65" s="206">
        <v>7.6</v>
      </c>
      <c r="AL65" s="206">
        <v>0</v>
      </c>
      <c r="AM65" s="206">
        <v>0</v>
      </c>
      <c r="AN65" s="206">
        <v>0</v>
      </c>
      <c r="AO65" s="206">
        <v>111.6</v>
      </c>
      <c r="AP65" s="206">
        <v>0</v>
      </c>
    </row>
    <row r="66" spans="1:42">
      <c r="A66" t="s">
        <v>108</v>
      </c>
      <c r="B66" s="206">
        <v>0</v>
      </c>
      <c r="C66" s="206">
        <v>0</v>
      </c>
      <c r="D66" s="206">
        <v>1.87</v>
      </c>
      <c r="E66" s="206">
        <v>0</v>
      </c>
      <c r="F66" s="206">
        <v>0</v>
      </c>
      <c r="G66" s="206">
        <v>8.77</v>
      </c>
      <c r="H66" s="206">
        <v>0</v>
      </c>
      <c r="I66" s="206">
        <v>19.48</v>
      </c>
      <c r="J66" s="206">
        <v>0.42</v>
      </c>
      <c r="K66" s="206">
        <v>3.43</v>
      </c>
      <c r="L66" s="206">
        <v>43.49</v>
      </c>
      <c r="M66" s="206">
        <v>0</v>
      </c>
      <c r="N66" s="206">
        <v>1.1200000000000001</v>
      </c>
      <c r="O66" s="206">
        <v>1.88</v>
      </c>
      <c r="P66" s="206">
        <v>3.92</v>
      </c>
      <c r="Q66" s="206">
        <v>5.8</v>
      </c>
      <c r="R66" s="206">
        <v>0.2</v>
      </c>
      <c r="S66" s="206">
        <v>0.25</v>
      </c>
      <c r="T66" s="206">
        <v>1.47</v>
      </c>
      <c r="U66" s="206">
        <v>10.32</v>
      </c>
      <c r="V66" s="206">
        <v>4.6100000000000003</v>
      </c>
      <c r="W66" s="206">
        <v>0.44</v>
      </c>
      <c r="X66" s="206">
        <v>1.4</v>
      </c>
      <c r="Y66" s="206">
        <v>0</v>
      </c>
      <c r="Z66" s="206">
        <v>2.64</v>
      </c>
      <c r="AA66" s="206">
        <v>0.86</v>
      </c>
      <c r="AB66" s="206">
        <v>0</v>
      </c>
      <c r="AC66" s="206">
        <v>-1.06</v>
      </c>
      <c r="AD66" s="206">
        <v>6.82</v>
      </c>
      <c r="AE66" s="206">
        <v>0</v>
      </c>
      <c r="AF66" s="206">
        <v>0</v>
      </c>
      <c r="AG66" s="206">
        <v>0</v>
      </c>
      <c r="AH66" s="206">
        <v>33.75</v>
      </c>
      <c r="AI66" s="206">
        <v>0</v>
      </c>
      <c r="AJ66" s="206">
        <v>0</v>
      </c>
      <c r="AK66" s="206">
        <v>7.6</v>
      </c>
      <c r="AL66" s="206">
        <v>0</v>
      </c>
      <c r="AM66" s="206">
        <v>0</v>
      </c>
      <c r="AN66" s="206">
        <v>0</v>
      </c>
      <c r="AO66" s="206">
        <v>111.6</v>
      </c>
      <c r="AP66" s="206">
        <v>0</v>
      </c>
    </row>
    <row r="67" spans="1:42">
      <c r="A67" t="s">
        <v>109</v>
      </c>
      <c r="B67" s="206">
        <v>0</v>
      </c>
      <c r="C67" s="206">
        <v>0</v>
      </c>
      <c r="D67" s="206">
        <v>1.87</v>
      </c>
      <c r="E67" s="206">
        <v>0</v>
      </c>
      <c r="F67" s="206">
        <v>0</v>
      </c>
      <c r="G67" s="206">
        <v>8.77</v>
      </c>
      <c r="H67" s="206">
        <v>0</v>
      </c>
      <c r="I67" s="206">
        <v>19.48</v>
      </c>
      <c r="J67" s="206">
        <v>0.42</v>
      </c>
      <c r="K67" s="206">
        <v>3.09</v>
      </c>
      <c r="L67" s="206">
        <v>43.49</v>
      </c>
      <c r="M67" s="206">
        <v>0</v>
      </c>
      <c r="N67" s="206">
        <v>1.1200000000000001</v>
      </c>
      <c r="O67" s="206">
        <v>1.88</v>
      </c>
      <c r="P67" s="206">
        <v>3.92</v>
      </c>
      <c r="Q67" s="206">
        <v>5.8</v>
      </c>
      <c r="R67" s="206">
        <v>0.2</v>
      </c>
      <c r="S67" s="206">
        <v>0.25</v>
      </c>
      <c r="T67" s="206">
        <v>1.47</v>
      </c>
      <c r="U67" s="206">
        <v>10.32</v>
      </c>
      <c r="V67" s="206">
        <v>1.76</v>
      </c>
      <c r="W67" s="206">
        <v>0.44</v>
      </c>
      <c r="X67" s="206">
        <v>1.4</v>
      </c>
      <c r="Y67" s="206">
        <v>0</v>
      </c>
      <c r="Z67" s="206">
        <v>2.64</v>
      </c>
      <c r="AA67" s="206">
        <v>0.86</v>
      </c>
      <c r="AB67" s="206">
        <v>0</v>
      </c>
      <c r="AC67" s="206">
        <v>11.32</v>
      </c>
      <c r="AD67" s="206">
        <v>0</v>
      </c>
      <c r="AE67" s="206">
        <v>0</v>
      </c>
      <c r="AF67" s="206">
        <v>0</v>
      </c>
      <c r="AG67" s="206">
        <v>0</v>
      </c>
      <c r="AH67" s="206">
        <v>33.75</v>
      </c>
      <c r="AI67" s="206">
        <v>0</v>
      </c>
      <c r="AJ67" s="206">
        <v>0</v>
      </c>
      <c r="AK67" s="206">
        <v>7.6</v>
      </c>
      <c r="AL67" s="206">
        <v>0</v>
      </c>
      <c r="AM67" s="206">
        <v>0</v>
      </c>
      <c r="AN67" s="206">
        <v>0</v>
      </c>
      <c r="AO67" s="206">
        <v>111.6</v>
      </c>
      <c r="AP67" s="206">
        <v>0</v>
      </c>
    </row>
    <row r="68" spans="1:42">
      <c r="A68" t="s">
        <v>110</v>
      </c>
      <c r="B68" s="206">
        <v>0</v>
      </c>
      <c r="C68" s="206">
        <v>0</v>
      </c>
      <c r="D68" s="206">
        <v>1.87</v>
      </c>
      <c r="E68" s="206">
        <v>0</v>
      </c>
      <c r="F68" s="206">
        <v>0</v>
      </c>
      <c r="G68" s="206">
        <v>8.77</v>
      </c>
      <c r="H68" s="206">
        <v>0</v>
      </c>
      <c r="I68" s="206">
        <v>19.48</v>
      </c>
      <c r="J68" s="206">
        <v>0.42</v>
      </c>
      <c r="K68" s="206">
        <v>3.09</v>
      </c>
      <c r="L68" s="206">
        <v>43.49</v>
      </c>
      <c r="M68" s="206">
        <v>0</v>
      </c>
      <c r="N68" s="206">
        <v>1.1200000000000001</v>
      </c>
      <c r="O68" s="206">
        <v>1.88</v>
      </c>
      <c r="P68" s="206">
        <v>3.92</v>
      </c>
      <c r="Q68" s="206">
        <v>5.8</v>
      </c>
      <c r="R68" s="206">
        <v>0.2</v>
      </c>
      <c r="S68" s="206">
        <v>0.25</v>
      </c>
      <c r="T68" s="206">
        <v>1.47</v>
      </c>
      <c r="U68" s="206">
        <v>10.32</v>
      </c>
      <c r="V68" s="206">
        <v>1.76</v>
      </c>
      <c r="W68" s="206">
        <v>0.44</v>
      </c>
      <c r="X68" s="206">
        <v>1.4</v>
      </c>
      <c r="Y68" s="206">
        <v>0</v>
      </c>
      <c r="Z68" s="206">
        <v>2.64</v>
      </c>
      <c r="AA68" s="206">
        <v>0.86</v>
      </c>
      <c r="AB68" s="206">
        <v>0</v>
      </c>
      <c r="AC68" s="206">
        <v>11.32</v>
      </c>
      <c r="AD68" s="206">
        <v>0</v>
      </c>
      <c r="AE68" s="206">
        <v>0</v>
      </c>
      <c r="AF68" s="206">
        <v>0</v>
      </c>
      <c r="AG68" s="206">
        <v>0</v>
      </c>
      <c r="AH68" s="206">
        <v>33.75</v>
      </c>
      <c r="AI68" s="206">
        <v>0</v>
      </c>
      <c r="AJ68" s="206">
        <v>0</v>
      </c>
      <c r="AK68" s="206">
        <v>7.6</v>
      </c>
      <c r="AL68" s="206">
        <v>0</v>
      </c>
      <c r="AM68" s="206">
        <v>0</v>
      </c>
      <c r="AN68" s="206">
        <v>0</v>
      </c>
      <c r="AO68" s="206">
        <v>111.6</v>
      </c>
      <c r="AP68" s="206">
        <v>0</v>
      </c>
    </row>
    <row r="69" spans="1:42">
      <c r="A69" t="s">
        <v>111</v>
      </c>
      <c r="B69" s="206">
        <v>0</v>
      </c>
      <c r="C69" s="206">
        <v>0</v>
      </c>
      <c r="D69" s="206">
        <v>1.87</v>
      </c>
      <c r="E69" s="206">
        <v>0</v>
      </c>
      <c r="F69" s="206">
        <v>0</v>
      </c>
      <c r="G69" s="206">
        <v>8.77</v>
      </c>
      <c r="H69" s="206">
        <v>0</v>
      </c>
      <c r="I69" s="206">
        <v>19.48</v>
      </c>
      <c r="J69" s="206">
        <v>0.42</v>
      </c>
      <c r="K69" s="206">
        <v>3.09</v>
      </c>
      <c r="L69" s="206">
        <v>43.49</v>
      </c>
      <c r="M69" s="206">
        <v>0</v>
      </c>
      <c r="N69" s="206">
        <v>1.1200000000000001</v>
      </c>
      <c r="O69" s="206">
        <v>1.88</v>
      </c>
      <c r="P69" s="206">
        <v>3.92</v>
      </c>
      <c r="Q69" s="206">
        <v>5.8</v>
      </c>
      <c r="R69" s="206">
        <v>0.2</v>
      </c>
      <c r="S69" s="206">
        <v>0.25</v>
      </c>
      <c r="T69" s="206">
        <v>1.47</v>
      </c>
      <c r="U69" s="206">
        <v>10.32</v>
      </c>
      <c r="V69" s="206">
        <v>1.76</v>
      </c>
      <c r="W69" s="206">
        <v>0.44</v>
      </c>
      <c r="X69" s="206">
        <v>1.4</v>
      </c>
      <c r="Y69" s="206">
        <v>0</v>
      </c>
      <c r="Z69" s="206">
        <v>2.64</v>
      </c>
      <c r="AA69" s="206">
        <v>0.86</v>
      </c>
      <c r="AB69" s="206">
        <v>0</v>
      </c>
      <c r="AC69" s="206">
        <v>11.32</v>
      </c>
      <c r="AD69" s="206">
        <v>0</v>
      </c>
      <c r="AE69" s="206">
        <v>0</v>
      </c>
      <c r="AF69" s="206">
        <v>0</v>
      </c>
      <c r="AG69" s="206">
        <v>0</v>
      </c>
      <c r="AH69" s="206">
        <v>33.75</v>
      </c>
      <c r="AI69" s="206">
        <v>0</v>
      </c>
      <c r="AJ69" s="206">
        <v>0</v>
      </c>
      <c r="AK69" s="206">
        <v>2.6</v>
      </c>
      <c r="AL69" s="206">
        <v>0</v>
      </c>
      <c r="AM69" s="206">
        <v>0</v>
      </c>
      <c r="AN69" s="206">
        <v>0</v>
      </c>
      <c r="AO69" s="206">
        <v>111.6</v>
      </c>
      <c r="AP69" s="206">
        <v>0</v>
      </c>
    </row>
    <row r="70" spans="1:42">
      <c r="A70" t="s">
        <v>112</v>
      </c>
      <c r="B70" s="206">
        <v>0</v>
      </c>
      <c r="C70" s="206">
        <v>0</v>
      </c>
      <c r="D70" s="206">
        <v>1.87</v>
      </c>
      <c r="E70" s="206">
        <v>0</v>
      </c>
      <c r="F70" s="206">
        <v>0</v>
      </c>
      <c r="G70" s="206">
        <v>8.77</v>
      </c>
      <c r="H70" s="206">
        <v>0</v>
      </c>
      <c r="I70" s="206">
        <v>19.48</v>
      </c>
      <c r="J70" s="206">
        <v>0.42</v>
      </c>
      <c r="K70" s="206">
        <v>3.09</v>
      </c>
      <c r="L70" s="206">
        <v>43.49</v>
      </c>
      <c r="M70" s="206">
        <v>0</v>
      </c>
      <c r="N70" s="206">
        <v>1.1200000000000001</v>
      </c>
      <c r="O70" s="206">
        <v>1.88</v>
      </c>
      <c r="P70" s="206">
        <v>3.92</v>
      </c>
      <c r="Q70" s="206">
        <v>5.8</v>
      </c>
      <c r="R70" s="206">
        <v>0.2</v>
      </c>
      <c r="S70" s="206">
        <v>0.25</v>
      </c>
      <c r="T70" s="206">
        <v>1.47</v>
      </c>
      <c r="U70" s="206">
        <v>10.32</v>
      </c>
      <c r="V70" s="206">
        <v>1.76</v>
      </c>
      <c r="W70" s="206">
        <v>0.44</v>
      </c>
      <c r="X70" s="206">
        <v>1.4</v>
      </c>
      <c r="Y70" s="206">
        <v>0</v>
      </c>
      <c r="Z70" s="206">
        <v>2.64</v>
      </c>
      <c r="AA70" s="206">
        <v>0.86</v>
      </c>
      <c r="AB70" s="206">
        <v>0</v>
      </c>
      <c r="AC70" s="206">
        <v>11.32</v>
      </c>
      <c r="AD70" s="206">
        <v>0</v>
      </c>
      <c r="AE70" s="206">
        <v>0</v>
      </c>
      <c r="AF70" s="206">
        <v>0</v>
      </c>
      <c r="AG70" s="206">
        <v>0</v>
      </c>
      <c r="AH70" s="206">
        <v>33.75</v>
      </c>
      <c r="AI70" s="206">
        <v>0</v>
      </c>
      <c r="AJ70" s="206">
        <v>0</v>
      </c>
      <c r="AK70" s="206">
        <v>2.6</v>
      </c>
      <c r="AL70" s="206">
        <v>0</v>
      </c>
      <c r="AM70" s="206">
        <v>0</v>
      </c>
      <c r="AN70" s="206">
        <v>0</v>
      </c>
      <c r="AO70" s="206">
        <v>111.6</v>
      </c>
      <c r="AP70" s="206">
        <v>0</v>
      </c>
    </row>
    <row r="71" spans="1:42">
      <c r="A71" t="s">
        <v>113</v>
      </c>
      <c r="B71" s="206">
        <v>0</v>
      </c>
      <c r="C71" s="206">
        <v>0</v>
      </c>
      <c r="D71" s="206">
        <v>1.87</v>
      </c>
      <c r="E71" s="206">
        <v>0</v>
      </c>
      <c r="F71" s="206">
        <v>0</v>
      </c>
      <c r="G71" s="206">
        <v>8.77</v>
      </c>
      <c r="H71" s="206">
        <v>0</v>
      </c>
      <c r="I71" s="206">
        <v>19.48</v>
      </c>
      <c r="J71" s="206">
        <v>0.42</v>
      </c>
      <c r="K71" s="206">
        <v>3.09</v>
      </c>
      <c r="L71" s="206">
        <v>43.49</v>
      </c>
      <c r="M71" s="206">
        <v>0</v>
      </c>
      <c r="N71" s="206">
        <v>1.1200000000000001</v>
      </c>
      <c r="O71" s="206">
        <v>1.88</v>
      </c>
      <c r="P71" s="206">
        <v>3.92</v>
      </c>
      <c r="Q71" s="206">
        <v>5.8</v>
      </c>
      <c r="R71" s="206">
        <v>0.2</v>
      </c>
      <c r="S71" s="206">
        <v>0.25</v>
      </c>
      <c r="T71" s="206">
        <v>1.47</v>
      </c>
      <c r="U71" s="206">
        <v>10.32</v>
      </c>
      <c r="V71" s="206">
        <v>1.76</v>
      </c>
      <c r="W71" s="206">
        <v>0.44</v>
      </c>
      <c r="X71" s="206">
        <v>1.4</v>
      </c>
      <c r="Y71" s="206">
        <v>0</v>
      </c>
      <c r="Z71" s="206">
        <v>2.64</v>
      </c>
      <c r="AA71" s="206">
        <v>0.86</v>
      </c>
      <c r="AB71" s="206">
        <v>0</v>
      </c>
      <c r="AC71" s="206">
        <v>11.32</v>
      </c>
      <c r="AD71" s="206">
        <v>0</v>
      </c>
      <c r="AE71" s="206">
        <v>0</v>
      </c>
      <c r="AF71" s="206">
        <v>0</v>
      </c>
      <c r="AG71" s="206">
        <v>0</v>
      </c>
      <c r="AH71" s="206">
        <v>33.75</v>
      </c>
      <c r="AI71" s="206">
        <v>0</v>
      </c>
      <c r="AJ71" s="206">
        <v>0</v>
      </c>
      <c r="AK71" s="206">
        <v>2.6</v>
      </c>
      <c r="AL71" s="206">
        <v>0</v>
      </c>
      <c r="AM71" s="206">
        <v>0</v>
      </c>
      <c r="AN71" s="206">
        <v>0</v>
      </c>
      <c r="AO71" s="206">
        <v>111.6</v>
      </c>
      <c r="AP71" s="206">
        <v>0</v>
      </c>
    </row>
    <row r="72" spans="1:42">
      <c r="A72" t="s">
        <v>114</v>
      </c>
      <c r="B72" s="206">
        <v>0</v>
      </c>
      <c r="C72" s="206">
        <v>0</v>
      </c>
      <c r="D72" s="206">
        <v>1.87</v>
      </c>
      <c r="E72" s="206">
        <v>0</v>
      </c>
      <c r="F72" s="206">
        <v>0</v>
      </c>
      <c r="G72" s="206">
        <v>8.77</v>
      </c>
      <c r="H72" s="206">
        <v>0</v>
      </c>
      <c r="I72" s="206">
        <v>19.48</v>
      </c>
      <c r="J72" s="206">
        <v>0.42</v>
      </c>
      <c r="K72" s="206">
        <v>3.09</v>
      </c>
      <c r="L72" s="206">
        <v>43.49</v>
      </c>
      <c r="M72" s="206">
        <v>0</v>
      </c>
      <c r="N72" s="206">
        <v>1.1200000000000001</v>
      </c>
      <c r="O72" s="206">
        <v>1.88</v>
      </c>
      <c r="P72" s="206">
        <v>3.92</v>
      </c>
      <c r="Q72" s="206">
        <v>5.8</v>
      </c>
      <c r="R72" s="206">
        <v>0.2</v>
      </c>
      <c r="S72" s="206">
        <v>0.25</v>
      </c>
      <c r="T72" s="206">
        <v>1.47</v>
      </c>
      <c r="U72" s="206">
        <v>10.32</v>
      </c>
      <c r="V72" s="206">
        <v>1.76</v>
      </c>
      <c r="W72" s="206">
        <v>0.44</v>
      </c>
      <c r="X72" s="206">
        <v>1.4</v>
      </c>
      <c r="Y72" s="206">
        <v>0</v>
      </c>
      <c r="Z72" s="206">
        <v>2.64</v>
      </c>
      <c r="AA72" s="206">
        <v>0.86</v>
      </c>
      <c r="AB72" s="206">
        <v>0</v>
      </c>
      <c r="AC72" s="206">
        <v>11.32</v>
      </c>
      <c r="AD72" s="206">
        <v>0</v>
      </c>
      <c r="AE72" s="206">
        <v>0</v>
      </c>
      <c r="AF72" s="206">
        <v>0</v>
      </c>
      <c r="AG72" s="206">
        <v>0</v>
      </c>
      <c r="AH72" s="206">
        <v>33.75</v>
      </c>
      <c r="AI72" s="206">
        <v>0</v>
      </c>
      <c r="AJ72" s="206">
        <v>0</v>
      </c>
      <c r="AK72" s="206">
        <v>2.6</v>
      </c>
      <c r="AL72" s="206">
        <v>0</v>
      </c>
      <c r="AM72" s="206">
        <v>0</v>
      </c>
      <c r="AN72" s="206">
        <v>0</v>
      </c>
      <c r="AO72" s="206">
        <v>111.6</v>
      </c>
      <c r="AP72" s="206">
        <v>0</v>
      </c>
    </row>
    <row r="73" spans="1:42">
      <c r="A73" t="s">
        <v>115</v>
      </c>
      <c r="B73" s="206">
        <v>0</v>
      </c>
      <c r="C73" s="206">
        <v>0</v>
      </c>
      <c r="D73" s="206">
        <v>1.87</v>
      </c>
      <c r="E73" s="206">
        <v>0</v>
      </c>
      <c r="F73" s="206">
        <v>0</v>
      </c>
      <c r="G73" s="206">
        <v>8.77</v>
      </c>
      <c r="H73" s="206">
        <v>0</v>
      </c>
      <c r="I73" s="206">
        <v>19.48</v>
      </c>
      <c r="J73" s="206">
        <v>0.42</v>
      </c>
      <c r="K73" s="206">
        <v>3.09</v>
      </c>
      <c r="L73" s="206">
        <v>43.49</v>
      </c>
      <c r="M73" s="206">
        <v>0</v>
      </c>
      <c r="N73" s="206">
        <v>1.1200000000000001</v>
      </c>
      <c r="O73" s="206">
        <v>1.88</v>
      </c>
      <c r="P73" s="206">
        <v>2.33</v>
      </c>
      <c r="Q73" s="206">
        <v>5.8</v>
      </c>
      <c r="R73" s="206">
        <v>0.2</v>
      </c>
      <c r="S73" s="206">
        <v>0.25</v>
      </c>
      <c r="T73" s="206">
        <v>1.47</v>
      </c>
      <c r="U73" s="206">
        <v>10.32</v>
      </c>
      <c r="V73" s="206">
        <v>1.76</v>
      </c>
      <c r="W73" s="206">
        <v>0.44</v>
      </c>
      <c r="X73" s="206">
        <v>1.4</v>
      </c>
      <c r="Y73" s="206">
        <v>0</v>
      </c>
      <c r="Z73" s="206">
        <v>2.64</v>
      </c>
      <c r="AA73" s="206">
        <v>0.86</v>
      </c>
      <c r="AB73" s="206">
        <v>0</v>
      </c>
      <c r="AC73" s="206">
        <v>10.97</v>
      </c>
      <c r="AD73" s="206">
        <v>0</v>
      </c>
      <c r="AE73" s="206">
        <v>0</v>
      </c>
      <c r="AF73" s="206">
        <v>0</v>
      </c>
      <c r="AG73" s="206">
        <v>0</v>
      </c>
      <c r="AH73" s="206">
        <v>33.75</v>
      </c>
      <c r="AI73" s="206">
        <v>0</v>
      </c>
      <c r="AJ73" s="206">
        <v>0</v>
      </c>
      <c r="AK73" s="206">
        <v>2.6</v>
      </c>
      <c r="AL73" s="206">
        <v>0</v>
      </c>
      <c r="AM73" s="206">
        <v>0</v>
      </c>
      <c r="AN73" s="206">
        <v>0</v>
      </c>
      <c r="AO73" s="206">
        <v>111.6</v>
      </c>
      <c r="AP73" s="206">
        <v>0</v>
      </c>
    </row>
    <row r="74" spans="1:42">
      <c r="A74" t="s">
        <v>116</v>
      </c>
      <c r="B74" s="206">
        <v>0</v>
      </c>
      <c r="C74" s="206">
        <v>0</v>
      </c>
      <c r="D74" s="206">
        <v>1.87</v>
      </c>
      <c r="E74" s="206">
        <v>0</v>
      </c>
      <c r="F74" s="206">
        <v>0</v>
      </c>
      <c r="G74" s="206">
        <v>8.77</v>
      </c>
      <c r="H74" s="206">
        <v>0</v>
      </c>
      <c r="I74" s="206">
        <v>19.48</v>
      </c>
      <c r="J74" s="206">
        <v>0.42</v>
      </c>
      <c r="K74" s="206">
        <v>3.09</v>
      </c>
      <c r="L74" s="206">
        <v>43.49</v>
      </c>
      <c r="M74" s="206">
        <v>0</v>
      </c>
      <c r="N74" s="206">
        <v>1.1200000000000001</v>
      </c>
      <c r="O74" s="206">
        <v>1.88</v>
      </c>
      <c r="P74" s="206">
        <v>2.33</v>
      </c>
      <c r="Q74" s="206">
        <v>5.8</v>
      </c>
      <c r="R74" s="206">
        <v>0.2</v>
      </c>
      <c r="S74" s="206">
        <v>0.25</v>
      </c>
      <c r="T74" s="206">
        <v>1.47</v>
      </c>
      <c r="U74" s="206">
        <v>10.32</v>
      </c>
      <c r="V74" s="206">
        <v>1.76</v>
      </c>
      <c r="W74" s="206">
        <v>0.44</v>
      </c>
      <c r="X74" s="206">
        <v>1.4</v>
      </c>
      <c r="Y74" s="206">
        <v>0</v>
      </c>
      <c r="Z74" s="206">
        <v>2.64</v>
      </c>
      <c r="AA74" s="206">
        <v>0.86</v>
      </c>
      <c r="AB74" s="206">
        <v>0</v>
      </c>
      <c r="AC74" s="206">
        <v>10.97</v>
      </c>
      <c r="AD74" s="206">
        <v>0</v>
      </c>
      <c r="AE74" s="206">
        <v>0</v>
      </c>
      <c r="AF74" s="206">
        <v>0</v>
      </c>
      <c r="AG74" s="206">
        <v>0</v>
      </c>
      <c r="AH74" s="206">
        <v>33.75</v>
      </c>
      <c r="AI74" s="206">
        <v>0</v>
      </c>
      <c r="AJ74" s="206">
        <v>0</v>
      </c>
      <c r="AK74" s="206">
        <v>2.6</v>
      </c>
      <c r="AL74" s="206">
        <v>0</v>
      </c>
      <c r="AM74" s="206">
        <v>0</v>
      </c>
      <c r="AN74" s="206">
        <v>0</v>
      </c>
      <c r="AO74" s="206">
        <v>111.6</v>
      </c>
      <c r="AP74" s="206">
        <v>0</v>
      </c>
    </row>
    <row r="75" spans="1:42">
      <c r="A75" t="s">
        <v>117</v>
      </c>
      <c r="B75" s="206">
        <v>0</v>
      </c>
      <c r="C75" s="206">
        <v>0</v>
      </c>
      <c r="D75" s="206">
        <v>1.87</v>
      </c>
      <c r="E75" s="206">
        <v>0</v>
      </c>
      <c r="F75" s="206">
        <v>0</v>
      </c>
      <c r="G75" s="206">
        <v>8.77</v>
      </c>
      <c r="H75" s="206">
        <v>0</v>
      </c>
      <c r="I75" s="206">
        <v>19.48</v>
      </c>
      <c r="J75" s="206">
        <v>0.42</v>
      </c>
      <c r="K75" s="206">
        <v>3.09</v>
      </c>
      <c r="L75" s="206">
        <v>43.49</v>
      </c>
      <c r="M75" s="206">
        <v>0</v>
      </c>
      <c r="N75" s="206">
        <v>1.1200000000000001</v>
      </c>
      <c r="O75" s="206">
        <v>1.88</v>
      </c>
      <c r="P75" s="206">
        <v>2.33</v>
      </c>
      <c r="Q75" s="206">
        <v>5.8</v>
      </c>
      <c r="R75" s="206">
        <v>0.2</v>
      </c>
      <c r="S75" s="206">
        <v>0.25</v>
      </c>
      <c r="T75" s="206">
        <v>1.47</v>
      </c>
      <c r="U75" s="206">
        <v>10.32</v>
      </c>
      <c r="V75" s="206">
        <v>1.76</v>
      </c>
      <c r="W75" s="206">
        <v>0.44</v>
      </c>
      <c r="X75" s="206">
        <v>1.4</v>
      </c>
      <c r="Y75" s="206">
        <v>0</v>
      </c>
      <c r="Z75" s="206">
        <v>2.64</v>
      </c>
      <c r="AA75" s="206">
        <v>0.86</v>
      </c>
      <c r="AB75" s="206">
        <v>0</v>
      </c>
      <c r="AC75" s="206">
        <v>10.97</v>
      </c>
      <c r="AD75" s="206">
        <v>0</v>
      </c>
      <c r="AE75" s="206">
        <v>0</v>
      </c>
      <c r="AF75" s="206">
        <v>0</v>
      </c>
      <c r="AG75" s="206">
        <v>0</v>
      </c>
      <c r="AH75" s="206">
        <v>33.75</v>
      </c>
      <c r="AI75" s="206">
        <v>0</v>
      </c>
      <c r="AJ75" s="206">
        <v>0</v>
      </c>
      <c r="AK75" s="206">
        <v>2.6</v>
      </c>
      <c r="AL75" s="206">
        <v>0</v>
      </c>
      <c r="AM75" s="206">
        <v>0</v>
      </c>
      <c r="AN75" s="206">
        <v>0</v>
      </c>
      <c r="AO75" s="206">
        <v>115.2</v>
      </c>
      <c r="AP75" s="206">
        <v>0</v>
      </c>
    </row>
    <row r="76" spans="1:42">
      <c r="A76" t="s">
        <v>118</v>
      </c>
      <c r="B76" s="206">
        <v>0</v>
      </c>
      <c r="C76" s="206">
        <v>0</v>
      </c>
      <c r="D76" s="206">
        <v>1.87</v>
      </c>
      <c r="E76" s="206">
        <v>0</v>
      </c>
      <c r="F76" s="206">
        <v>0</v>
      </c>
      <c r="G76" s="206">
        <v>8.77</v>
      </c>
      <c r="H76" s="206">
        <v>0</v>
      </c>
      <c r="I76" s="206">
        <v>19.48</v>
      </c>
      <c r="J76" s="206">
        <v>0.42</v>
      </c>
      <c r="K76" s="206">
        <v>3.09</v>
      </c>
      <c r="L76" s="206">
        <v>43.49</v>
      </c>
      <c r="M76" s="206">
        <v>0</v>
      </c>
      <c r="N76" s="206">
        <v>1.1200000000000001</v>
      </c>
      <c r="O76" s="206">
        <v>1.88</v>
      </c>
      <c r="P76" s="206">
        <v>2.33</v>
      </c>
      <c r="Q76" s="206">
        <v>5.8</v>
      </c>
      <c r="R76" s="206">
        <v>0.2</v>
      </c>
      <c r="S76" s="206">
        <v>0.25</v>
      </c>
      <c r="T76" s="206">
        <v>1.47</v>
      </c>
      <c r="U76" s="206">
        <v>10.32</v>
      </c>
      <c r="V76" s="206">
        <v>1.76</v>
      </c>
      <c r="W76" s="206">
        <v>0.44</v>
      </c>
      <c r="X76" s="206">
        <v>1.4</v>
      </c>
      <c r="Y76" s="206">
        <v>0</v>
      </c>
      <c r="Z76" s="206">
        <v>2.64</v>
      </c>
      <c r="AA76" s="206">
        <v>0.86</v>
      </c>
      <c r="AB76" s="206">
        <v>0</v>
      </c>
      <c r="AC76" s="206">
        <v>10.97</v>
      </c>
      <c r="AD76" s="206">
        <v>0</v>
      </c>
      <c r="AE76" s="206">
        <v>0</v>
      </c>
      <c r="AF76" s="206">
        <v>0</v>
      </c>
      <c r="AG76" s="206">
        <v>0</v>
      </c>
      <c r="AH76" s="206">
        <v>33.75</v>
      </c>
      <c r="AI76" s="206">
        <v>0</v>
      </c>
      <c r="AJ76" s="206">
        <v>0</v>
      </c>
      <c r="AK76" s="206">
        <v>2.6</v>
      </c>
      <c r="AL76" s="206">
        <v>0</v>
      </c>
      <c r="AM76" s="206">
        <v>0</v>
      </c>
      <c r="AN76" s="206">
        <v>0</v>
      </c>
      <c r="AO76" s="206">
        <v>115.2</v>
      </c>
      <c r="AP76" s="206">
        <v>0</v>
      </c>
    </row>
    <row r="77" spans="1:42">
      <c r="A77" t="s">
        <v>119</v>
      </c>
      <c r="B77" s="206">
        <v>0</v>
      </c>
      <c r="C77" s="206">
        <v>0</v>
      </c>
      <c r="D77" s="206">
        <v>1.87</v>
      </c>
      <c r="E77" s="206">
        <v>0</v>
      </c>
      <c r="F77" s="206">
        <v>0</v>
      </c>
      <c r="G77" s="206">
        <v>8.77</v>
      </c>
      <c r="H77" s="206">
        <v>0</v>
      </c>
      <c r="I77" s="206">
        <v>19.48</v>
      </c>
      <c r="J77" s="206">
        <v>0.42</v>
      </c>
      <c r="K77" s="206">
        <v>3.09</v>
      </c>
      <c r="L77" s="206">
        <v>43.49</v>
      </c>
      <c r="M77" s="206">
        <v>0</v>
      </c>
      <c r="N77" s="206">
        <v>1.1200000000000001</v>
      </c>
      <c r="O77" s="206">
        <v>1.88</v>
      </c>
      <c r="P77" s="206">
        <v>2.33</v>
      </c>
      <c r="Q77" s="206">
        <v>5.8</v>
      </c>
      <c r="R77" s="206">
        <v>0.2</v>
      </c>
      <c r="S77" s="206">
        <v>0.25</v>
      </c>
      <c r="T77" s="206">
        <v>1.47</v>
      </c>
      <c r="U77" s="206">
        <v>10.32</v>
      </c>
      <c r="V77" s="206">
        <v>1.76</v>
      </c>
      <c r="W77" s="206">
        <v>0.44</v>
      </c>
      <c r="X77" s="206">
        <v>1.4</v>
      </c>
      <c r="Y77" s="206">
        <v>0</v>
      </c>
      <c r="Z77" s="206">
        <v>2.64</v>
      </c>
      <c r="AA77" s="206">
        <v>0.86</v>
      </c>
      <c r="AB77" s="206">
        <v>0</v>
      </c>
      <c r="AC77" s="206">
        <v>10.97</v>
      </c>
      <c r="AD77" s="206">
        <v>0</v>
      </c>
      <c r="AE77" s="206">
        <v>0</v>
      </c>
      <c r="AF77" s="206">
        <v>0</v>
      </c>
      <c r="AG77" s="206">
        <v>0</v>
      </c>
      <c r="AH77" s="206">
        <v>33.75</v>
      </c>
      <c r="AI77" s="206">
        <v>0</v>
      </c>
      <c r="AJ77" s="206">
        <v>0</v>
      </c>
      <c r="AK77" s="206">
        <v>2.6</v>
      </c>
      <c r="AL77" s="206">
        <v>0</v>
      </c>
      <c r="AM77" s="206">
        <v>0</v>
      </c>
      <c r="AN77" s="206">
        <v>0</v>
      </c>
      <c r="AO77" s="206">
        <v>115.2</v>
      </c>
      <c r="AP77" s="206">
        <v>0</v>
      </c>
    </row>
    <row r="78" spans="1:42">
      <c r="A78" t="s">
        <v>120</v>
      </c>
      <c r="B78" s="206">
        <v>0</v>
      </c>
      <c r="C78" s="206">
        <v>0</v>
      </c>
      <c r="D78" s="206">
        <v>1.87</v>
      </c>
      <c r="E78" s="206">
        <v>0</v>
      </c>
      <c r="F78" s="206">
        <v>0</v>
      </c>
      <c r="G78" s="206">
        <v>8.77</v>
      </c>
      <c r="H78" s="206">
        <v>0</v>
      </c>
      <c r="I78" s="206">
        <v>19.48</v>
      </c>
      <c r="J78" s="206">
        <v>0.42</v>
      </c>
      <c r="K78" s="206">
        <v>3.09</v>
      </c>
      <c r="L78" s="206">
        <v>43.49</v>
      </c>
      <c r="M78" s="206">
        <v>0</v>
      </c>
      <c r="N78" s="206">
        <v>1.1200000000000001</v>
      </c>
      <c r="O78" s="206">
        <v>1.88</v>
      </c>
      <c r="P78" s="206">
        <v>2.33</v>
      </c>
      <c r="Q78" s="206">
        <v>5.8</v>
      </c>
      <c r="R78" s="206">
        <v>0.2</v>
      </c>
      <c r="S78" s="206">
        <v>0.25</v>
      </c>
      <c r="T78" s="206">
        <v>1.47</v>
      </c>
      <c r="U78" s="206">
        <v>10.32</v>
      </c>
      <c r="V78" s="206">
        <v>1.76</v>
      </c>
      <c r="W78" s="206">
        <v>0.44</v>
      </c>
      <c r="X78" s="206">
        <v>1.4</v>
      </c>
      <c r="Y78" s="206">
        <v>0</v>
      </c>
      <c r="Z78" s="206">
        <v>2.64</v>
      </c>
      <c r="AA78" s="206">
        <v>0.86</v>
      </c>
      <c r="AB78" s="206">
        <v>0</v>
      </c>
      <c r="AC78" s="206">
        <v>10.97</v>
      </c>
      <c r="AD78" s="206">
        <v>0</v>
      </c>
      <c r="AE78" s="206">
        <v>0</v>
      </c>
      <c r="AF78" s="206">
        <v>0</v>
      </c>
      <c r="AG78" s="206">
        <v>0</v>
      </c>
      <c r="AH78" s="206">
        <v>33.75</v>
      </c>
      <c r="AI78" s="206">
        <v>0</v>
      </c>
      <c r="AJ78" s="206">
        <v>0</v>
      </c>
      <c r="AK78" s="206">
        <v>2.6</v>
      </c>
      <c r="AL78" s="206">
        <v>0</v>
      </c>
      <c r="AM78" s="206">
        <v>0</v>
      </c>
      <c r="AN78" s="206">
        <v>0</v>
      </c>
      <c r="AO78" s="206">
        <v>115.2</v>
      </c>
      <c r="AP78" s="206">
        <v>0</v>
      </c>
    </row>
    <row r="79" spans="1:42">
      <c r="A79" t="s">
        <v>121</v>
      </c>
      <c r="B79" s="206">
        <v>0</v>
      </c>
      <c r="C79" s="206">
        <v>0</v>
      </c>
      <c r="D79" s="206">
        <v>1.87</v>
      </c>
      <c r="E79" s="206">
        <v>0</v>
      </c>
      <c r="F79" s="206">
        <v>0</v>
      </c>
      <c r="G79" s="206">
        <v>8.77</v>
      </c>
      <c r="H79" s="206">
        <v>0</v>
      </c>
      <c r="I79" s="206">
        <v>19.48</v>
      </c>
      <c r="J79" s="206">
        <v>0.42</v>
      </c>
      <c r="K79" s="206">
        <v>3.09</v>
      </c>
      <c r="L79" s="206">
        <v>43.49</v>
      </c>
      <c r="M79" s="206">
        <v>0</v>
      </c>
      <c r="N79" s="206">
        <v>1.1200000000000001</v>
      </c>
      <c r="O79" s="206">
        <v>1.88</v>
      </c>
      <c r="P79" s="206">
        <v>2.33</v>
      </c>
      <c r="Q79" s="206">
        <v>5.8</v>
      </c>
      <c r="R79" s="206">
        <v>0.2</v>
      </c>
      <c r="S79" s="206">
        <v>0.25</v>
      </c>
      <c r="T79" s="206">
        <v>1.47</v>
      </c>
      <c r="U79" s="206">
        <v>10.32</v>
      </c>
      <c r="V79" s="206">
        <v>1.76</v>
      </c>
      <c r="W79" s="206">
        <v>0.44</v>
      </c>
      <c r="X79" s="206">
        <v>1.4</v>
      </c>
      <c r="Y79" s="206">
        <v>0</v>
      </c>
      <c r="Z79" s="206">
        <v>2.64</v>
      </c>
      <c r="AA79" s="206">
        <v>0.86</v>
      </c>
      <c r="AB79" s="206">
        <v>0</v>
      </c>
      <c r="AC79" s="206">
        <v>10.97</v>
      </c>
      <c r="AD79" s="206">
        <v>0</v>
      </c>
      <c r="AE79" s="206">
        <v>0</v>
      </c>
      <c r="AF79" s="206">
        <v>0</v>
      </c>
      <c r="AG79" s="206">
        <v>0</v>
      </c>
      <c r="AH79" s="206">
        <v>33.75</v>
      </c>
      <c r="AI79" s="206">
        <v>0</v>
      </c>
      <c r="AJ79" s="206">
        <v>0</v>
      </c>
      <c r="AK79" s="206">
        <v>2.6</v>
      </c>
      <c r="AL79" s="206">
        <v>0</v>
      </c>
      <c r="AM79" s="206">
        <v>0</v>
      </c>
      <c r="AN79" s="206">
        <v>0</v>
      </c>
      <c r="AO79" s="206">
        <v>115.2</v>
      </c>
      <c r="AP79" s="206">
        <v>0</v>
      </c>
    </row>
    <row r="80" spans="1:42">
      <c r="A80" t="s">
        <v>122</v>
      </c>
      <c r="B80" s="206">
        <v>0</v>
      </c>
      <c r="C80" s="206">
        <v>0</v>
      </c>
      <c r="D80" s="206">
        <v>1.87</v>
      </c>
      <c r="E80" s="206">
        <v>0</v>
      </c>
      <c r="F80" s="206">
        <v>0</v>
      </c>
      <c r="G80" s="206">
        <v>8.77</v>
      </c>
      <c r="H80" s="206">
        <v>0</v>
      </c>
      <c r="I80" s="206">
        <v>19.48</v>
      </c>
      <c r="J80" s="206">
        <v>0.42</v>
      </c>
      <c r="K80" s="206">
        <v>3.09</v>
      </c>
      <c r="L80" s="206">
        <v>43.49</v>
      </c>
      <c r="M80" s="206">
        <v>0</v>
      </c>
      <c r="N80" s="206">
        <v>1.1200000000000001</v>
      </c>
      <c r="O80" s="206">
        <v>1.88</v>
      </c>
      <c r="P80" s="206">
        <v>2.33</v>
      </c>
      <c r="Q80" s="206">
        <v>5.8</v>
      </c>
      <c r="R80" s="206">
        <v>0.2</v>
      </c>
      <c r="S80" s="206">
        <v>0.25</v>
      </c>
      <c r="T80" s="206">
        <v>1.47</v>
      </c>
      <c r="U80" s="206">
        <v>10.32</v>
      </c>
      <c r="V80" s="206">
        <v>1.76</v>
      </c>
      <c r="W80" s="206">
        <v>0.44</v>
      </c>
      <c r="X80" s="206">
        <v>1.4</v>
      </c>
      <c r="Y80" s="206">
        <v>0</v>
      </c>
      <c r="Z80" s="206">
        <v>2.64</v>
      </c>
      <c r="AA80" s="206">
        <v>0.86</v>
      </c>
      <c r="AB80" s="206">
        <v>0</v>
      </c>
      <c r="AC80" s="206">
        <v>10.97</v>
      </c>
      <c r="AD80" s="206">
        <v>0</v>
      </c>
      <c r="AE80" s="206">
        <v>0</v>
      </c>
      <c r="AF80" s="206">
        <v>0</v>
      </c>
      <c r="AG80" s="206">
        <v>0</v>
      </c>
      <c r="AH80" s="206">
        <v>33.75</v>
      </c>
      <c r="AI80" s="206">
        <v>0</v>
      </c>
      <c r="AJ80" s="206">
        <v>0</v>
      </c>
      <c r="AK80" s="206">
        <v>2.6</v>
      </c>
      <c r="AL80" s="206">
        <v>0</v>
      </c>
      <c r="AM80" s="206">
        <v>0</v>
      </c>
      <c r="AN80" s="206">
        <v>0</v>
      </c>
      <c r="AO80" s="206">
        <v>115.2</v>
      </c>
      <c r="AP80" s="206">
        <v>0</v>
      </c>
    </row>
    <row r="81" spans="1:42">
      <c r="A81" t="s">
        <v>123</v>
      </c>
      <c r="B81" s="206">
        <v>0</v>
      </c>
      <c r="C81" s="206">
        <v>0</v>
      </c>
      <c r="D81" s="206">
        <v>1.87</v>
      </c>
      <c r="E81" s="206">
        <v>0</v>
      </c>
      <c r="F81" s="206">
        <v>0</v>
      </c>
      <c r="G81" s="206">
        <v>8.77</v>
      </c>
      <c r="H81" s="206">
        <v>0</v>
      </c>
      <c r="I81" s="206">
        <v>19.48</v>
      </c>
      <c r="J81" s="206">
        <v>0.42</v>
      </c>
      <c r="K81" s="206">
        <v>3.09</v>
      </c>
      <c r="L81" s="206">
        <v>43.49</v>
      </c>
      <c r="M81" s="206">
        <v>0</v>
      </c>
      <c r="N81" s="206">
        <v>1.1200000000000001</v>
      </c>
      <c r="O81" s="206">
        <v>1.88</v>
      </c>
      <c r="P81" s="206">
        <v>2.33</v>
      </c>
      <c r="Q81" s="206">
        <v>5.8</v>
      </c>
      <c r="R81" s="206">
        <v>0.2</v>
      </c>
      <c r="S81" s="206">
        <v>0.25</v>
      </c>
      <c r="T81" s="206">
        <v>1.47</v>
      </c>
      <c r="U81" s="206">
        <v>10.32</v>
      </c>
      <c r="V81" s="206">
        <v>1.62</v>
      </c>
      <c r="W81" s="206">
        <v>0.44</v>
      </c>
      <c r="X81" s="206">
        <v>1.4</v>
      </c>
      <c r="Y81" s="206">
        <v>0</v>
      </c>
      <c r="Z81" s="206">
        <v>2.64</v>
      </c>
      <c r="AA81" s="206">
        <v>0.86</v>
      </c>
      <c r="AB81" s="206">
        <v>0</v>
      </c>
      <c r="AC81" s="206">
        <v>10.97</v>
      </c>
      <c r="AD81" s="206">
        <v>0</v>
      </c>
      <c r="AE81" s="206">
        <v>0</v>
      </c>
      <c r="AF81" s="206">
        <v>0</v>
      </c>
      <c r="AG81" s="206">
        <v>0</v>
      </c>
      <c r="AH81" s="206">
        <v>33.75</v>
      </c>
      <c r="AI81" s="206">
        <v>0</v>
      </c>
      <c r="AJ81" s="206">
        <v>0</v>
      </c>
      <c r="AK81" s="206">
        <v>7.6</v>
      </c>
      <c r="AL81" s="206">
        <v>0</v>
      </c>
      <c r="AM81" s="206">
        <v>0</v>
      </c>
      <c r="AN81" s="206">
        <v>0</v>
      </c>
      <c r="AO81" s="206">
        <v>115.2</v>
      </c>
      <c r="AP81" s="206">
        <v>0</v>
      </c>
    </row>
    <row r="82" spans="1:42">
      <c r="A82" t="s">
        <v>124</v>
      </c>
      <c r="B82" s="206">
        <v>0</v>
      </c>
      <c r="C82" s="206">
        <v>0</v>
      </c>
      <c r="D82" s="206">
        <v>1.87</v>
      </c>
      <c r="E82" s="206">
        <v>0</v>
      </c>
      <c r="F82" s="206">
        <v>0</v>
      </c>
      <c r="G82" s="206">
        <v>8.77</v>
      </c>
      <c r="H82" s="206">
        <v>0</v>
      </c>
      <c r="I82" s="206">
        <v>19.48</v>
      </c>
      <c r="J82" s="206">
        <v>0.42</v>
      </c>
      <c r="K82" s="206">
        <v>43.09</v>
      </c>
      <c r="L82" s="206">
        <v>43.49</v>
      </c>
      <c r="M82" s="206">
        <v>0</v>
      </c>
      <c r="N82" s="206">
        <v>1.1200000000000001</v>
      </c>
      <c r="O82" s="206">
        <v>1.88</v>
      </c>
      <c r="P82" s="206">
        <v>2.33</v>
      </c>
      <c r="Q82" s="206">
        <v>5.8</v>
      </c>
      <c r="R82" s="206">
        <v>0.2</v>
      </c>
      <c r="S82" s="206">
        <v>0.25</v>
      </c>
      <c r="T82" s="206">
        <v>1.47</v>
      </c>
      <c r="U82" s="206">
        <v>10.32</v>
      </c>
      <c r="V82" s="206">
        <v>1.62</v>
      </c>
      <c r="W82" s="206">
        <v>0.44</v>
      </c>
      <c r="X82" s="206">
        <v>1.4</v>
      </c>
      <c r="Y82" s="206">
        <v>0</v>
      </c>
      <c r="Z82" s="206">
        <v>2.64</v>
      </c>
      <c r="AA82" s="206">
        <v>0.86</v>
      </c>
      <c r="AB82" s="206">
        <v>0</v>
      </c>
      <c r="AC82" s="206">
        <v>10.97</v>
      </c>
      <c r="AD82" s="206">
        <v>0</v>
      </c>
      <c r="AE82" s="206">
        <v>0</v>
      </c>
      <c r="AF82" s="206">
        <v>0</v>
      </c>
      <c r="AG82" s="206">
        <v>0</v>
      </c>
      <c r="AH82" s="206">
        <v>33.75</v>
      </c>
      <c r="AI82" s="206">
        <v>0</v>
      </c>
      <c r="AJ82" s="206">
        <v>0</v>
      </c>
      <c r="AK82" s="206">
        <v>7.6</v>
      </c>
      <c r="AL82" s="206">
        <v>0</v>
      </c>
      <c r="AM82" s="206">
        <v>0</v>
      </c>
      <c r="AN82" s="206">
        <v>0</v>
      </c>
      <c r="AO82" s="206">
        <v>115.2</v>
      </c>
      <c r="AP82" s="206">
        <v>0</v>
      </c>
    </row>
    <row r="83" spans="1:42">
      <c r="A83" t="s">
        <v>125</v>
      </c>
      <c r="B83" s="206">
        <v>0</v>
      </c>
      <c r="C83" s="206">
        <v>0</v>
      </c>
      <c r="D83" s="206">
        <v>1.87</v>
      </c>
      <c r="E83" s="206">
        <v>0</v>
      </c>
      <c r="F83" s="206">
        <v>0</v>
      </c>
      <c r="G83" s="206">
        <v>8.77</v>
      </c>
      <c r="H83" s="206">
        <v>0</v>
      </c>
      <c r="I83" s="206">
        <v>19.48</v>
      </c>
      <c r="J83" s="206">
        <v>0.42</v>
      </c>
      <c r="K83" s="206">
        <v>43.09</v>
      </c>
      <c r="L83" s="206">
        <v>43.49</v>
      </c>
      <c r="M83" s="206">
        <v>0</v>
      </c>
      <c r="N83" s="206">
        <v>1.1200000000000001</v>
      </c>
      <c r="O83" s="206">
        <v>1.88</v>
      </c>
      <c r="P83" s="206">
        <v>2.33</v>
      </c>
      <c r="Q83" s="206">
        <v>5.8</v>
      </c>
      <c r="R83" s="206">
        <v>2.4300000000000002</v>
      </c>
      <c r="S83" s="206">
        <v>4.7300000000000004</v>
      </c>
      <c r="T83" s="206">
        <v>1.47</v>
      </c>
      <c r="U83" s="206">
        <v>10.32</v>
      </c>
      <c r="V83" s="206">
        <v>1.62</v>
      </c>
      <c r="W83" s="206">
        <v>0.44</v>
      </c>
      <c r="X83" s="206">
        <v>1.4</v>
      </c>
      <c r="Y83" s="206">
        <v>0</v>
      </c>
      <c r="Z83" s="206">
        <v>2.64</v>
      </c>
      <c r="AA83" s="206">
        <v>0.86</v>
      </c>
      <c r="AB83" s="206">
        <v>0</v>
      </c>
      <c r="AC83" s="206">
        <v>10.97</v>
      </c>
      <c r="AD83" s="206">
        <v>0</v>
      </c>
      <c r="AE83" s="206">
        <v>0</v>
      </c>
      <c r="AF83" s="206">
        <v>0</v>
      </c>
      <c r="AG83" s="206">
        <v>0</v>
      </c>
      <c r="AH83" s="206">
        <v>33.75</v>
      </c>
      <c r="AI83" s="206">
        <v>0</v>
      </c>
      <c r="AJ83" s="206">
        <v>0</v>
      </c>
      <c r="AK83" s="206">
        <v>7.6</v>
      </c>
      <c r="AL83" s="206">
        <v>0</v>
      </c>
      <c r="AM83" s="206">
        <v>0</v>
      </c>
      <c r="AN83" s="206">
        <v>0</v>
      </c>
      <c r="AO83" s="206">
        <v>115.2</v>
      </c>
      <c r="AP83" s="206">
        <v>0</v>
      </c>
    </row>
    <row r="84" spans="1:42">
      <c r="A84" t="s">
        <v>126</v>
      </c>
      <c r="B84" s="206">
        <v>0</v>
      </c>
      <c r="C84" s="206">
        <v>0</v>
      </c>
      <c r="D84" s="206">
        <v>1.87</v>
      </c>
      <c r="E84" s="206">
        <v>0</v>
      </c>
      <c r="F84" s="206">
        <v>0</v>
      </c>
      <c r="G84" s="206">
        <v>8.77</v>
      </c>
      <c r="H84" s="206">
        <v>0</v>
      </c>
      <c r="I84" s="206">
        <v>19.48</v>
      </c>
      <c r="J84" s="206">
        <v>0.42</v>
      </c>
      <c r="K84" s="206">
        <v>43.09</v>
      </c>
      <c r="L84" s="206">
        <v>43.49</v>
      </c>
      <c r="M84" s="206">
        <v>0</v>
      </c>
      <c r="N84" s="206">
        <v>1.1200000000000001</v>
      </c>
      <c r="O84" s="206">
        <v>1.88</v>
      </c>
      <c r="P84" s="206">
        <v>2.33</v>
      </c>
      <c r="Q84" s="206">
        <v>5.8</v>
      </c>
      <c r="R84" s="206">
        <v>2.4300000000000002</v>
      </c>
      <c r="S84" s="206">
        <v>4.7300000000000004</v>
      </c>
      <c r="T84" s="206">
        <v>1.47</v>
      </c>
      <c r="U84" s="206">
        <v>10.32</v>
      </c>
      <c r="V84" s="206">
        <v>1.62</v>
      </c>
      <c r="W84" s="206">
        <v>0.44</v>
      </c>
      <c r="X84" s="206">
        <v>1.4</v>
      </c>
      <c r="Y84" s="206">
        <v>0</v>
      </c>
      <c r="Z84" s="206">
        <v>2.64</v>
      </c>
      <c r="AA84" s="206">
        <v>0.86</v>
      </c>
      <c r="AB84" s="206">
        <v>0</v>
      </c>
      <c r="AC84" s="206">
        <v>10.97</v>
      </c>
      <c r="AD84" s="206">
        <v>0</v>
      </c>
      <c r="AE84" s="206">
        <v>0</v>
      </c>
      <c r="AF84" s="206">
        <v>0</v>
      </c>
      <c r="AG84" s="206">
        <v>0</v>
      </c>
      <c r="AH84" s="206">
        <v>33.75</v>
      </c>
      <c r="AI84" s="206">
        <v>0</v>
      </c>
      <c r="AJ84" s="206">
        <v>0</v>
      </c>
      <c r="AK84" s="206">
        <v>7.6</v>
      </c>
      <c r="AL84" s="206">
        <v>0</v>
      </c>
      <c r="AM84" s="206">
        <v>0</v>
      </c>
      <c r="AN84" s="206">
        <v>0</v>
      </c>
      <c r="AO84" s="206">
        <v>115.2</v>
      </c>
      <c r="AP84" s="206">
        <v>0</v>
      </c>
    </row>
    <row r="85" spans="1:42">
      <c r="A85" t="s">
        <v>127</v>
      </c>
      <c r="B85" s="206">
        <v>0</v>
      </c>
      <c r="C85" s="206">
        <v>0</v>
      </c>
      <c r="D85" s="206">
        <v>1.87</v>
      </c>
      <c r="E85" s="206">
        <v>0</v>
      </c>
      <c r="F85" s="206">
        <v>0</v>
      </c>
      <c r="G85" s="206">
        <v>8.77</v>
      </c>
      <c r="H85" s="206">
        <v>0</v>
      </c>
      <c r="I85" s="206">
        <v>19.48</v>
      </c>
      <c r="J85" s="206">
        <v>0.42</v>
      </c>
      <c r="K85" s="206">
        <v>43.09</v>
      </c>
      <c r="L85" s="206">
        <v>43.49</v>
      </c>
      <c r="M85" s="206">
        <v>0</v>
      </c>
      <c r="N85" s="206">
        <v>1.1200000000000001</v>
      </c>
      <c r="O85" s="206">
        <v>1.88</v>
      </c>
      <c r="P85" s="206">
        <v>2.33</v>
      </c>
      <c r="Q85" s="206">
        <v>5.8</v>
      </c>
      <c r="R85" s="206">
        <v>2.4300000000000002</v>
      </c>
      <c r="S85" s="206">
        <v>4.7300000000000004</v>
      </c>
      <c r="T85" s="206">
        <v>1.47</v>
      </c>
      <c r="U85" s="206">
        <v>10.32</v>
      </c>
      <c r="V85" s="206">
        <v>1.65</v>
      </c>
      <c r="W85" s="206">
        <v>0.44</v>
      </c>
      <c r="X85" s="206">
        <v>1.4</v>
      </c>
      <c r="Y85" s="206">
        <v>0</v>
      </c>
      <c r="Z85" s="206">
        <v>2.64</v>
      </c>
      <c r="AA85" s="206">
        <v>0.86</v>
      </c>
      <c r="AB85" s="206">
        <v>0</v>
      </c>
      <c r="AC85" s="206">
        <v>10.97</v>
      </c>
      <c r="AD85" s="206">
        <v>0</v>
      </c>
      <c r="AE85" s="206">
        <v>0</v>
      </c>
      <c r="AF85" s="206">
        <v>0</v>
      </c>
      <c r="AG85" s="206">
        <v>0</v>
      </c>
      <c r="AH85" s="206">
        <v>33.75</v>
      </c>
      <c r="AI85" s="206">
        <v>0</v>
      </c>
      <c r="AJ85" s="206">
        <v>0</v>
      </c>
      <c r="AK85" s="206">
        <v>7.6</v>
      </c>
      <c r="AL85" s="206">
        <v>0</v>
      </c>
      <c r="AM85" s="206">
        <v>0</v>
      </c>
      <c r="AN85" s="206">
        <v>0</v>
      </c>
      <c r="AO85" s="206">
        <v>115.2</v>
      </c>
      <c r="AP85" s="206">
        <v>0</v>
      </c>
    </row>
    <row r="86" spans="1:42">
      <c r="A86" t="s">
        <v>128</v>
      </c>
      <c r="B86" s="206">
        <v>0</v>
      </c>
      <c r="C86" s="206">
        <v>0</v>
      </c>
      <c r="D86" s="206">
        <v>1.87</v>
      </c>
      <c r="E86" s="206">
        <v>0</v>
      </c>
      <c r="F86" s="206">
        <v>0</v>
      </c>
      <c r="G86" s="206">
        <v>8.77</v>
      </c>
      <c r="H86" s="206">
        <v>0</v>
      </c>
      <c r="I86" s="206">
        <v>19.48</v>
      </c>
      <c r="J86" s="206">
        <v>0.42</v>
      </c>
      <c r="K86" s="206">
        <v>43.09</v>
      </c>
      <c r="L86" s="206">
        <v>43.49</v>
      </c>
      <c r="M86" s="206">
        <v>0</v>
      </c>
      <c r="N86" s="206">
        <v>1.1200000000000001</v>
      </c>
      <c r="O86" s="206">
        <v>1.88</v>
      </c>
      <c r="P86" s="206">
        <v>2.33</v>
      </c>
      <c r="Q86" s="206">
        <v>5.8</v>
      </c>
      <c r="R86" s="206">
        <v>2.4300000000000002</v>
      </c>
      <c r="S86" s="206">
        <v>4.7300000000000004</v>
      </c>
      <c r="T86" s="206">
        <v>1.47</v>
      </c>
      <c r="U86" s="206">
        <v>10.32</v>
      </c>
      <c r="V86" s="206">
        <v>1.65</v>
      </c>
      <c r="W86" s="206">
        <v>0.44</v>
      </c>
      <c r="X86" s="206">
        <v>1.4</v>
      </c>
      <c r="Y86" s="206">
        <v>0</v>
      </c>
      <c r="Z86" s="206">
        <v>2.64</v>
      </c>
      <c r="AA86" s="206">
        <v>0.86</v>
      </c>
      <c r="AB86" s="206">
        <v>0</v>
      </c>
      <c r="AC86" s="206">
        <v>10.97</v>
      </c>
      <c r="AD86" s="206">
        <v>0</v>
      </c>
      <c r="AE86" s="206">
        <v>0</v>
      </c>
      <c r="AF86" s="206">
        <v>0</v>
      </c>
      <c r="AG86" s="206">
        <v>0</v>
      </c>
      <c r="AH86" s="206">
        <v>33.75</v>
      </c>
      <c r="AI86" s="206">
        <v>0</v>
      </c>
      <c r="AJ86" s="206">
        <v>0</v>
      </c>
      <c r="AK86" s="206">
        <v>7.6</v>
      </c>
      <c r="AL86" s="206">
        <v>0</v>
      </c>
      <c r="AM86" s="206">
        <v>0</v>
      </c>
      <c r="AN86" s="206">
        <v>0</v>
      </c>
      <c r="AO86" s="206">
        <v>115.2</v>
      </c>
      <c r="AP86" s="206">
        <v>0</v>
      </c>
    </row>
    <row r="87" spans="1:42">
      <c r="A87" t="s">
        <v>129</v>
      </c>
      <c r="B87" s="206">
        <v>0</v>
      </c>
      <c r="C87" s="206">
        <v>0</v>
      </c>
      <c r="D87" s="206">
        <v>1.87</v>
      </c>
      <c r="E87" s="206">
        <v>0</v>
      </c>
      <c r="F87" s="206">
        <v>0</v>
      </c>
      <c r="G87" s="206">
        <v>8.77</v>
      </c>
      <c r="H87" s="206">
        <v>0</v>
      </c>
      <c r="I87" s="206">
        <v>19.48</v>
      </c>
      <c r="J87" s="206">
        <v>0.42</v>
      </c>
      <c r="K87" s="206">
        <v>43.09</v>
      </c>
      <c r="L87" s="206">
        <v>43.49</v>
      </c>
      <c r="M87" s="206">
        <v>0</v>
      </c>
      <c r="N87" s="206">
        <v>1.1200000000000001</v>
      </c>
      <c r="O87" s="206">
        <v>1.88</v>
      </c>
      <c r="P87" s="206">
        <v>2.33</v>
      </c>
      <c r="Q87" s="206">
        <v>5.8</v>
      </c>
      <c r="R87" s="206">
        <v>2.4300000000000002</v>
      </c>
      <c r="S87" s="206">
        <v>4.7300000000000004</v>
      </c>
      <c r="T87" s="206">
        <v>1.47</v>
      </c>
      <c r="U87" s="206">
        <v>10.32</v>
      </c>
      <c r="V87" s="206">
        <v>1.65</v>
      </c>
      <c r="W87" s="206">
        <v>0.44</v>
      </c>
      <c r="X87" s="206">
        <v>1.4</v>
      </c>
      <c r="Y87" s="206">
        <v>0</v>
      </c>
      <c r="Z87" s="206">
        <v>2.64</v>
      </c>
      <c r="AA87" s="206">
        <v>0.86</v>
      </c>
      <c r="AB87" s="206">
        <v>0</v>
      </c>
      <c r="AC87" s="206">
        <v>10.97</v>
      </c>
      <c r="AD87" s="206">
        <v>0</v>
      </c>
      <c r="AE87" s="206">
        <v>0</v>
      </c>
      <c r="AF87" s="206">
        <v>0</v>
      </c>
      <c r="AG87" s="206">
        <v>0</v>
      </c>
      <c r="AH87" s="206">
        <v>33.75</v>
      </c>
      <c r="AI87" s="206">
        <v>0</v>
      </c>
      <c r="AJ87" s="206">
        <v>0</v>
      </c>
      <c r="AK87" s="206">
        <v>7.6</v>
      </c>
      <c r="AL87" s="206">
        <v>0</v>
      </c>
      <c r="AM87" s="206">
        <v>0</v>
      </c>
      <c r="AN87" s="206">
        <v>0</v>
      </c>
      <c r="AO87" s="206">
        <v>115.2</v>
      </c>
      <c r="AP87" s="206">
        <v>0</v>
      </c>
    </row>
    <row r="88" spans="1:42">
      <c r="A88" t="s">
        <v>130</v>
      </c>
      <c r="B88" s="206">
        <v>0</v>
      </c>
      <c r="C88" s="206">
        <v>0</v>
      </c>
      <c r="D88" s="206">
        <v>1.87</v>
      </c>
      <c r="E88" s="206">
        <v>0</v>
      </c>
      <c r="F88" s="206">
        <v>0</v>
      </c>
      <c r="G88" s="206">
        <v>8.77</v>
      </c>
      <c r="H88" s="206">
        <v>0</v>
      </c>
      <c r="I88" s="206">
        <v>19.48</v>
      </c>
      <c r="J88" s="206">
        <v>0.42</v>
      </c>
      <c r="K88" s="206">
        <v>43.09</v>
      </c>
      <c r="L88" s="206">
        <v>43.49</v>
      </c>
      <c r="M88" s="206">
        <v>0</v>
      </c>
      <c r="N88" s="206">
        <v>1.1200000000000001</v>
      </c>
      <c r="O88" s="206">
        <v>1.88</v>
      </c>
      <c r="P88" s="206">
        <v>2.33</v>
      </c>
      <c r="Q88" s="206">
        <v>5.8</v>
      </c>
      <c r="R88" s="206">
        <v>2.4300000000000002</v>
      </c>
      <c r="S88" s="206">
        <v>4.7300000000000004</v>
      </c>
      <c r="T88" s="206">
        <v>1.47</v>
      </c>
      <c r="U88" s="206">
        <v>10.32</v>
      </c>
      <c r="V88" s="206">
        <v>1.65</v>
      </c>
      <c r="W88" s="206">
        <v>0.44</v>
      </c>
      <c r="X88" s="206">
        <v>1.4</v>
      </c>
      <c r="Y88" s="206">
        <v>0</v>
      </c>
      <c r="Z88" s="206">
        <v>2.64</v>
      </c>
      <c r="AA88" s="206">
        <v>0.86</v>
      </c>
      <c r="AB88" s="206">
        <v>0</v>
      </c>
      <c r="AC88" s="206">
        <v>10.97</v>
      </c>
      <c r="AD88" s="206">
        <v>0</v>
      </c>
      <c r="AE88" s="206">
        <v>0</v>
      </c>
      <c r="AF88" s="206">
        <v>0</v>
      </c>
      <c r="AG88" s="206">
        <v>0</v>
      </c>
      <c r="AH88" s="206">
        <v>33.75</v>
      </c>
      <c r="AI88" s="206">
        <v>0</v>
      </c>
      <c r="AJ88" s="206">
        <v>0</v>
      </c>
      <c r="AK88" s="206">
        <v>7.6</v>
      </c>
      <c r="AL88" s="206">
        <v>0</v>
      </c>
      <c r="AM88" s="206">
        <v>0</v>
      </c>
      <c r="AN88" s="206">
        <v>0</v>
      </c>
      <c r="AO88" s="206">
        <v>115.2</v>
      </c>
      <c r="AP88" s="206">
        <v>0</v>
      </c>
    </row>
    <row r="89" spans="1:42">
      <c r="A89" t="s">
        <v>131</v>
      </c>
      <c r="B89" s="206">
        <v>0</v>
      </c>
      <c r="C89" s="206">
        <v>0</v>
      </c>
      <c r="D89" s="206">
        <v>1.87</v>
      </c>
      <c r="E89" s="206">
        <v>0</v>
      </c>
      <c r="F89" s="206">
        <v>0</v>
      </c>
      <c r="G89" s="206">
        <v>8.77</v>
      </c>
      <c r="H89" s="206">
        <v>0</v>
      </c>
      <c r="I89" s="206">
        <v>19.48</v>
      </c>
      <c r="J89" s="206">
        <v>0.42</v>
      </c>
      <c r="K89" s="206">
        <v>43.09</v>
      </c>
      <c r="L89" s="206">
        <v>43.49</v>
      </c>
      <c r="M89" s="206">
        <v>0</v>
      </c>
      <c r="N89" s="206">
        <v>1.1200000000000001</v>
      </c>
      <c r="O89" s="206">
        <v>1.88</v>
      </c>
      <c r="P89" s="206">
        <v>2.33</v>
      </c>
      <c r="Q89" s="206">
        <v>5.8</v>
      </c>
      <c r="R89" s="206">
        <v>2.4300000000000002</v>
      </c>
      <c r="S89" s="206">
        <v>4.7300000000000004</v>
      </c>
      <c r="T89" s="206">
        <v>1.47</v>
      </c>
      <c r="U89" s="206">
        <v>10.32</v>
      </c>
      <c r="V89" s="206">
        <v>1.65</v>
      </c>
      <c r="W89" s="206">
        <v>0.44</v>
      </c>
      <c r="X89" s="206">
        <v>1.4</v>
      </c>
      <c r="Y89" s="206">
        <v>0</v>
      </c>
      <c r="Z89" s="206">
        <v>2.64</v>
      </c>
      <c r="AA89" s="206">
        <v>0.86</v>
      </c>
      <c r="AB89" s="206">
        <v>0</v>
      </c>
      <c r="AC89" s="206">
        <v>10.97</v>
      </c>
      <c r="AD89" s="206">
        <v>0</v>
      </c>
      <c r="AE89" s="206">
        <v>0</v>
      </c>
      <c r="AF89" s="206">
        <v>0</v>
      </c>
      <c r="AG89" s="206">
        <v>0</v>
      </c>
      <c r="AH89" s="206">
        <v>33.75</v>
      </c>
      <c r="AI89" s="206">
        <v>0</v>
      </c>
      <c r="AJ89" s="206">
        <v>0</v>
      </c>
      <c r="AK89" s="206">
        <v>7.6</v>
      </c>
      <c r="AL89" s="206">
        <v>0</v>
      </c>
      <c r="AM89" s="206">
        <v>0</v>
      </c>
      <c r="AN89" s="206">
        <v>0</v>
      </c>
      <c r="AO89" s="206">
        <v>115.2</v>
      </c>
      <c r="AP89" s="206">
        <v>0</v>
      </c>
    </row>
    <row r="90" spans="1:42">
      <c r="A90" t="s">
        <v>132</v>
      </c>
      <c r="B90" s="206">
        <v>0</v>
      </c>
      <c r="C90" s="206">
        <v>0</v>
      </c>
      <c r="D90" s="206">
        <v>1.87</v>
      </c>
      <c r="E90" s="206">
        <v>0</v>
      </c>
      <c r="F90" s="206">
        <v>0</v>
      </c>
      <c r="G90" s="206">
        <v>8.77</v>
      </c>
      <c r="H90" s="206">
        <v>0</v>
      </c>
      <c r="I90" s="206">
        <v>19.48</v>
      </c>
      <c r="J90" s="206">
        <v>0.42</v>
      </c>
      <c r="K90" s="206">
        <v>43.09</v>
      </c>
      <c r="L90" s="206">
        <v>43.49</v>
      </c>
      <c r="M90" s="206">
        <v>0</v>
      </c>
      <c r="N90" s="206">
        <v>1.1200000000000001</v>
      </c>
      <c r="O90" s="206">
        <v>1.88</v>
      </c>
      <c r="P90" s="206">
        <v>2.33</v>
      </c>
      <c r="Q90" s="206">
        <v>5.8</v>
      </c>
      <c r="R90" s="206">
        <v>2.4300000000000002</v>
      </c>
      <c r="S90" s="206">
        <v>4.7300000000000004</v>
      </c>
      <c r="T90" s="206">
        <v>1.47</v>
      </c>
      <c r="U90" s="206">
        <v>10.32</v>
      </c>
      <c r="V90" s="206">
        <v>1.65</v>
      </c>
      <c r="W90" s="206">
        <v>0.44</v>
      </c>
      <c r="X90" s="206">
        <v>1.4</v>
      </c>
      <c r="Y90" s="206">
        <v>0</v>
      </c>
      <c r="Z90" s="206">
        <v>2.64</v>
      </c>
      <c r="AA90" s="206">
        <v>0.86</v>
      </c>
      <c r="AB90" s="206">
        <v>0</v>
      </c>
      <c r="AC90" s="206">
        <v>10.97</v>
      </c>
      <c r="AD90" s="206">
        <v>0</v>
      </c>
      <c r="AE90" s="206">
        <v>0</v>
      </c>
      <c r="AF90" s="206">
        <v>0</v>
      </c>
      <c r="AG90" s="206">
        <v>0</v>
      </c>
      <c r="AH90" s="206">
        <v>33.75</v>
      </c>
      <c r="AI90" s="206">
        <v>0</v>
      </c>
      <c r="AJ90" s="206">
        <v>0</v>
      </c>
      <c r="AK90" s="206">
        <v>7.6</v>
      </c>
      <c r="AL90" s="206">
        <v>0</v>
      </c>
      <c r="AM90" s="206">
        <v>0</v>
      </c>
      <c r="AN90" s="206">
        <v>0</v>
      </c>
      <c r="AO90" s="206">
        <v>115.2</v>
      </c>
      <c r="AP90" s="206">
        <v>0</v>
      </c>
    </row>
    <row r="91" spans="1:42">
      <c r="A91" t="s">
        <v>133</v>
      </c>
      <c r="B91" s="206">
        <v>0</v>
      </c>
      <c r="C91" s="206">
        <v>0</v>
      </c>
      <c r="D91" s="206">
        <v>1.87</v>
      </c>
      <c r="E91" s="206">
        <v>0</v>
      </c>
      <c r="F91" s="206">
        <v>0</v>
      </c>
      <c r="G91" s="206">
        <v>8.77</v>
      </c>
      <c r="H91" s="206">
        <v>0</v>
      </c>
      <c r="I91" s="206">
        <v>19.48</v>
      </c>
      <c r="J91" s="206">
        <v>0.42</v>
      </c>
      <c r="K91" s="206">
        <v>43.09</v>
      </c>
      <c r="L91" s="206">
        <v>43.49</v>
      </c>
      <c r="M91" s="206">
        <v>0</v>
      </c>
      <c r="N91" s="206">
        <v>1.1200000000000001</v>
      </c>
      <c r="O91" s="206">
        <v>1.88</v>
      </c>
      <c r="P91" s="206">
        <v>2.33</v>
      </c>
      <c r="Q91" s="206">
        <v>5.8</v>
      </c>
      <c r="R91" s="206">
        <v>2.4300000000000002</v>
      </c>
      <c r="S91" s="206">
        <v>4.7300000000000004</v>
      </c>
      <c r="T91" s="206">
        <v>1.47</v>
      </c>
      <c r="U91" s="206">
        <v>10.32</v>
      </c>
      <c r="V91" s="206">
        <v>4.6100000000000003</v>
      </c>
      <c r="W91" s="206">
        <v>0.44</v>
      </c>
      <c r="X91" s="206">
        <v>1.4</v>
      </c>
      <c r="Y91" s="206">
        <v>0</v>
      </c>
      <c r="Z91" s="206">
        <v>2.64</v>
      </c>
      <c r="AA91" s="206">
        <v>0.86</v>
      </c>
      <c r="AB91" s="206">
        <v>0</v>
      </c>
      <c r="AC91" s="206">
        <v>10.97</v>
      </c>
      <c r="AD91" s="206">
        <v>0</v>
      </c>
      <c r="AE91" s="206">
        <v>0</v>
      </c>
      <c r="AF91" s="206">
        <v>0</v>
      </c>
      <c r="AG91" s="206">
        <v>0</v>
      </c>
      <c r="AH91" s="206">
        <v>33.75</v>
      </c>
      <c r="AI91" s="206">
        <v>0</v>
      </c>
      <c r="AJ91" s="206">
        <v>0</v>
      </c>
      <c r="AK91" s="206">
        <v>7.6</v>
      </c>
      <c r="AL91" s="206">
        <v>0</v>
      </c>
      <c r="AM91" s="206">
        <v>0</v>
      </c>
      <c r="AN91" s="206">
        <v>0</v>
      </c>
      <c r="AO91" s="206">
        <v>115.2</v>
      </c>
      <c r="AP91" s="206">
        <v>0</v>
      </c>
    </row>
    <row r="92" spans="1:42">
      <c r="A92" t="s">
        <v>134</v>
      </c>
      <c r="B92" s="206">
        <v>0</v>
      </c>
      <c r="C92" s="206">
        <v>0</v>
      </c>
      <c r="D92" s="206">
        <v>1.87</v>
      </c>
      <c r="E92" s="206">
        <v>0</v>
      </c>
      <c r="F92" s="206">
        <v>0</v>
      </c>
      <c r="G92" s="206">
        <v>8.77</v>
      </c>
      <c r="H92" s="206">
        <v>0</v>
      </c>
      <c r="I92" s="206">
        <v>19.48</v>
      </c>
      <c r="J92" s="206">
        <v>0.42</v>
      </c>
      <c r="K92" s="206">
        <v>43.09</v>
      </c>
      <c r="L92" s="206">
        <v>43.49</v>
      </c>
      <c r="M92" s="206">
        <v>0</v>
      </c>
      <c r="N92" s="206">
        <v>1.1200000000000001</v>
      </c>
      <c r="O92" s="206">
        <v>1.88</v>
      </c>
      <c r="P92" s="206">
        <v>2.33</v>
      </c>
      <c r="Q92" s="206">
        <v>5.8</v>
      </c>
      <c r="R92" s="206">
        <v>2.4300000000000002</v>
      </c>
      <c r="S92" s="206">
        <v>4.7300000000000004</v>
      </c>
      <c r="T92" s="206">
        <v>1.47</v>
      </c>
      <c r="U92" s="206">
        <v>10.32</v>
      </c>
      <c r="V92" s="206">
        <v>4.6100000000000003</v>
      </c>
      <c r="W92" s="206">
        <v>0.44</v>
      </c>
      <c r="X92" s="206">
        <v>1.4</v>
      </c>
      <c r="Y92" s="206">
        <v>0</v>
      </c>
      <c r="Z92" s="206">
        <v>2.64</v>
      </c>
      <c r="AA92" s="206">
        <v>0.86</v>
      </c>
      <c r="AB92" s="206">
        <v>0</v>
      </c>
      <c r="AC92" s="206">
        <v>10.97</v>
      </c>
      <c r="AD92" s="206">
        <v>0</v>
      </c>
      <c r="AE92" s="206">
        <v>0</v>
      </c>
      <c r="AF92" s="206">
        <v>0</v>
      </c>
      <c r="AG92" s="206">
        <v>0</v>
      </c>
      <c r="AH92" s="206">
        <v>33.75</v>
      </c>
      <c r="AI92" s="206">
        <v>0</v>
      </c>
      <c r="AJ92" s="206">
        <v>0</v>
      </c>
      <c r="AK92" s="206">
        <v>7.6</v>
      </c>
      <c r="AL92" s="206">
        <v>0</v>
      </c>
      <c r="AM92" s="206">
        <v>0</v>
      </c>
      <c r="AN92" s="206">
        <v>0</v>
      </c>
      <c r="AO92" s="206">
        <v>115.2</v>
      </c>
      <c r="AP92" s="206">
        <v>0</v>
      </c>
    </row>
    <row r="93" spans="1:42">
      <c r="A93" t="s">
        <v>135</v>
      </c>
      <c r="B93" s="206">
        <v>0</v>
      </c>
      <c r="C93" s="206">
        <v>0</v>
      </c>
      <c r="D93" s="206">
        <v>1.87</v>
      </c>
      <c r="E93" s="206">
        <v>0</v>
      </c>
      <c r="F93" s="206">
        <v>0</v>
      </c>
      <c r="G93" s="206">
        <v>8.77</v>
      </c>
      <c r="H93" s="206">
        <v>0</v>
      </c>
      <c r="I93" s="206">
        <v>19.48</v>
      </c>
      <c r="J93" s="206">
        <v>0.42</v>
      </c>
      <c r="K93" s="206">
        <v>43.09</v>
      </c>
      <c r="L93" s="206">
        <v>43.49</v>
      </c>
      <c r="M93" s="206">
        <v>0</v>
      </c>
      <c r="N93" s="206">
        <v>1.1200000000000001</v>
      </c>
      <c r="O93" s="206">
        <v>1.88</v>
      </c>
      <c r="P93" s="206">
        <v>2.33</v>
      </c>
      <c r="Q93" s="206">
        <v>5.8</v>
      </c>
      <c r="R93" s="206">
        <v>2.4300000000000002</v>
      </c>
      <c r="S93" s="206">
        <v>4.7300000000000004</v>
      </c>
      <c r="T93" s="206">
        <v>1.47</v>
      </c>
      <c r="U93" s="206">
        <v>10.32</v>
      </c>
      <c r="V93" s="206">
        <v>4.6100000000000003</v>
      </c>
      <c r="W93" s="206">
        <v>0.44</v>
      </c>
      <c r="X93" s="206">
        <v>1.4</v>
      </c>
      <c r="Y93" s="206">
        <v>0</v>
      </c>
      <c r="Z93" s="206">
        <v>2.64</v>
      </c>
      <c r="AA93" s="206">
        <v>0.86</v>
      </c>
      <c r="AB93" s="206">
        <v>0</v>
      </c>
      <c r="AC93" s="206">
        <v>10.97</v>
      </c>
      <c r="AD93" s="206">
        <v>0</v>
      </c>
      <c r="AE93" s="206">
        <v>0</v>
      </c>
      <c r="AF93" s="206">
        <v>0</v>
      </c>
      <c r="AG93" s="206">
        <v>0</v>
      </c>
      <c r="AH93" s="206">
        <v>33.75</v>
      </c>
      <c r="AI93" s="206">
        <v>0</v>
      </c>
      <c r="AJ93" s="206">
        <v>0</v>
      </c>
      <c r="AK93" s="206">
        <v>7.6</v>
      </c>
      <c r="AL93" s="206">
        <v>0</v>
      </c>
      <c r="AM93" s="206">
        <v>0</v>
      </c>
      <c r="AN93" s="206">
        <v>0</v>
      </c>
      <c r="AO93" s="206">
        <v>115.2</v>
      </c>
      <c r="AP93" s="206">
        <v>0</v>
      </c>
    </row>
    <row r="94" spans="1:42">
      <c r="A94" t="s">
        <v>136</v>
      </c>
      <c r="B94" s="206">
        <v>0</v>
      </c>
      <c r="C94" s="206">
        <v>0</v>
      </c>
      <c r="D94" s="206">
        <v>1.87</v>
      </c>
      <c r="E94" s="206">
        <v>0</v>
      </c>
      <c r="F94" s="206">
        <v>0</v>
      </c>
      <c r="G94" s="206">
        <v>8.77</v>
      </c>
      <c r="H94" s="206">
        <v>0</v>
      </c>
      <c r="I94" s="206">
        <v>19.48</v>
      </c>
      <c r="J94" s="206">
        <v>0.42</v>
      </c>
      <c r="K94" s="206">
        <v>43.09</v>
      </c>
      <c r="L94" s="206">
        <v>43.49</v>
      </c>
      <c r="M94" s="206">
        <v>0</v>
      </c>
      <c r="N94" s="206">
        <v>1.1200000000000001</v>
      </c>
      <c r="O94" s="206">
        <v>1.88</v>
      </c>
      <c r="P94" s="206">
        <v>2.33</v>
      </c>
      <c r="Q94" s="206">
        <v>5.8</v>
      </c>
      <c r="R94" s="206">
        <v>2.4300000000000002</v>
      </c>
      <c r="S94" s="206">
        <v>4.7300000000000004</v>
      </c>
      <c r="T94" s="206">
        <v>1.47</v>
      </c>
      <c r="U94" s="206">
        <v>10.32</v>
      </c>
      <c r="V94" s="206">
        <v>4.6100000000000003</v>
      </c>
      <c r="W94" s="206">
        <v>0.44</v>
      </c>
      <c r="X94" s="206">
        <v>1.4</v>
      </c>
      <c r="Y94" s="206">
        <v>0</v>
      </c>
      <c r="Z94" s="206">
        <v>2.64</v>
      </c>
      <c r="AA94" s="206">
        <v>0.86</v>
      </c>
      <c r="AB94" s="206">
        <v>0</v>
      </c>
      <c r="AC94" s="206">
        <v>10.97</v>
      </c>
      <c r="AD94" s="206">
        <v>0</v>
      </c>
      <c r="AE94" s="206">
        <v>0</v>
      </c>
      <c r="AF94" s="206">
        <v>0</v>
      </c>
      <c r="AG94" s="206">
        <v>0</v>
      </c>
      <c r="AH94" s="206">
        <v>33.75</v>
      </c>
      <c r="AI94" s="206">
        <v>0</v>
      </c>
      <c r="AJ94" s="206">
        <v>0</v>
      </c>
      <c r="AK94" s="206">
        <v>7.6</v>
      </c>
      <c r="AL94" s="206">
        <v>0</v>
      </c>
      <c r="AM94" s="206">
        <v>0</v>
      </c>
      <c r="AN94" s="206">
        <v>0</v>
      </c>
      <c r="AO94" s="206">
        <v>115.2</v>
      </c>
      <c r="AP94" s="206">
        <v>0</v>
      </c>
    </row>
    <row r="95" spans="1:42">
      <c r="A95" t="s">
        <v>137</v>
      </c>
      <c r="B95" s="206">
        <v>0</v>
      </c>
      <c r="C95" s="206">
        <v>0</v>
      </c>
      <c r="D95" s="206">
        <v>1.87</v>
      </c>
      <c r="E95" s="206">
        <v>0</v>
      </c>
      <c r="F95" s="206">
        <v>0</v>
      </c>
      <c r="G95" s="206">
        <v>8.77</v>
      </c>
      <c r="H95" s="206">
        <v>0</v>
      </c>
      <c r="I95" s="206">
        <v>19.48</v>
      </c>
      <c r="J95" s="206">
        <v>0.42</v>
      </c>
      <c r="K95" s="206">
        <v>43.09</v>
      </c>
      <c r="L95" s="206">
        <v>43.49</v>
      </c>
      <c r="M95" s="206">
        <v>0</v>
      </c>
      <c r="N95" s="206">
        <v>1.1200000000000001</v>
      </c>
      <c r="O95" s="206">
        <v>1.88</v>
      </c>
      <c r="P95" s="206">
        <v>2.33</v>
      </c>
      <c r="Q95" s="206">
        <v>5.8</v>
      </c>
      <c r="R95" s="206">
        <v>2.4300000000000002</v>
      </c>
      <c r="S95" s="206">
        <v>4.7300000000000004</v>
      </c>
      <c r="T95" s="206">
        <v>1.47</v>
      </c>
      <c r="U95" s="206">
        <v>10.32</v>
      </c>
      <c r="V95" s="206">
        <v>4.6100000000000003</v>
      </c>
      <c r="W95" s="206">
        <v>0.44</v>
      </c>
      <c r="X95" s="206">
        <v>1.4</v>
      </c>
      <c r="Y95" s="206">
        <v>0</v>
      </c>
      <c r="Z95" s="206">
        <v>2.64</v>
      </c>
      <c r="AA95" s="206">
        <v>0.86</v>
      </c>
      <c r="AB95" s="206">
        <v>0</v>
      </c>
      <c r="AC95" s="206">
        <v>10.97</v>
      </c>
      <c r="AD95" s="206">
        <v>0</v>
      </c>
      <c r="AE95" s="206">
        <v>0</v>
      </c>
      <c r="AF95" s="206">
        <v>0</v>
      </c>
      <c r="AG95" s="206">
        <v>0</v>
      </c>
      <c r="AH95" s="206">
        <v>33.75</v>
      </c>
      <c r="AI95" s="206">
        <v>0</v>
      </c>
      <c r="AJ95" s="206">
        <v>0</v>
      </c>
      <c r="AK95" s="206">
        <v>7.6</v>
      </c>
      <c r="AL95" s="206">
        <v>0</v>
      </c>
      <c r="AM95" s="206">
        <v>0</v>
      </c>
      <c r="AN95" s="206">
        <v>0</v>
      </c>
      <c r="AO95" s="206">
        <v>115.2</v>
      </c>
      <c r="AP95" s="206">
        <v>0</v>
      </c>
    </row>
    <row r="96" spans="1:42">
      <c r="A96" t="s">
        <v>138</v>
      </c>
      <c r="B96" s="206">
        <v>0</v>
      </c>
      <c r="C96" s="206">
        <v>0</v>
      </c>
      <c r="D96" s="206">
        <v>1.87</v>
      </c>
      <c r="E96" s="206">
        <v>0</v>
      </c>
      <c r="F96" s="206">
        <v>0</v>
      </c>
      <c r="G96" s="206">
        <v>8.77</v>
      </c>
      <c r="H96" s="206">
        <v>0</v>
      </c>
      <c r="I96" s="206">
        <v>19.48</v>
      </c>
      <c r="J96" s="206">
        <v>0.42</v>
      </c>
      <c r="K96" s="206">
        <v>43.09</v>
      </c>
      <c r="L96" s="206">
        <v>43.49</v>
      </c>
      <c r="M96" s="206">
        <v>0</v>
      </c>
      <c r="N96" s="206">
        <v>1.1200000000000001</v>
      </c>
      <c r="O96" s="206">
        <v>1.88</v>
      </c>
      <c r="P96" s="206">
        <v>2.33</v>
      </c>
      <c r="Q96" s="206">
        <v>5.8</v>
      </c>
      <c r="R96" s="206">
        <v>2.4300000000000002</v>
      </c>
      <c r="S96" s="206">
        <v>4.7300000000000004</v>
      </c>
      <c r="T96" s="206">
        <v>1.47</v>
      </c>
      <c r="U96" s="206">
        <v>10.32</v>
      </c>
      <c r="V96" s="206">
        <v>4.6100000000000003</v>
      </c>
      <c r="W96" s="206">
        <v>0.44</v>
      </c>
      <c r="X96" s="206">
        <v>1.4</v>
      </c>
      <c r="Y96" s="206">
        <v>0</v>
      </c>
      <c r="Z96" s="206">
        <v>2.64</v>
      </c>
      <c r="AA96" s="206">
        <v>0.86</v>
      </c>
      <c r="AB96" s="206">
        <v>0</v>
      </c>
      <c r="AC96" s="206">
        <v>10.97</v>
      </c>
      <c r="AD96" s="206">
        <v>0</v>
      </c>
      <c r="AE96" s="206">
        <v>0</v>
      </c>
      <c r="AF96" s="206">
        <v>0</v>
      </c>
      <c r="AG96" s="206">
        <v>0</v>
      </c>
      <c r="AH96" s="206">
        <v>33.75</v>
      </c>
      <c r="AI96" s="206">
        <v>0</v>
      </c>
      <c r="AJ96" s="206">
        <v>0</v>
      </c>
      <c r="AK96" s="206">
        <v>7.6</v>
      </c>
      <c r="AL96" s="206">
        <v>0</v>
      </c>
      <c r="AM96" s="206">
        <v>0</v>
      </c>
      <c r="AN96" s="206">
        <v>0</v>
      </c>
      <c r="AO96" s="206">
        <v>115.2</v>
      </c>
      <c r="AP96" s="206">
        <v>0</v>
      </c>
    </row>
    <row r="97" spans="1:42">
      <c r="A97" t="s">
        <v>139</v>
      </c>
      <c r="B97" s="206">
        <v>0</v>
      </c>
      <c r="C97" s="206">
        <v>0</v>
      </c>
      <c r="D97" s="206">
        <v>1.87</v>
      </c>
      <c r="E97" s="206">
        <v>0</v>
      </c>
      <c r="F97" s="206">
        <v>0</v>
      </c>
      <c r="G97" s="206">
        <v>8.77</v>
      </c>
      <c r="H97" s="206">
        <v>0</v>
      </c>
      <c r="I97" s="206">
        <v>19.48</v>
      </c>
      <c r="J97" s="206">
        <v>0.42</v>
      </c>
      <c r="K97" s="206">
        <v>43.09</v>
      </c>
      <c r="L97" s="206">
        <v>43.49</v>
      </c>
      <c r="M97" s="206">
        <v>0</v>
      </c>
      <c r="N97" s="206">
        <v>1.1200000000000001</v>
      </c>
      <c r="O97" s="206">
        <v>1.88</v>
      </c>
      <c r="P97" s="206">
        <v>2.33</v>
      </c>
      <c r="Q97" s="206">
        <v>5.8</v>
      </c>
      <c r="R97" s="206">
        <v>2.4300000000000002</v>
      </c>
      <c r="S97" s="206">
        <v>4.7300000000000004</v>
      </c>
      <c r="T97" s="206">
        <v>1.47</v>
      </c>
      <c r="U97" s="206">
        <v>10.32</v>
      </c>
      <c r="V97" s="206">
        <v>4.6100000000000003</v>
      </c>
      <c r="W97" s="206">
        <v>0.44</v>
      </c>
      <c r="X97" s="206">
        <v>1.4</v>
      </c>
      <c r="Y97" s="206">
        <v>0</v>
      </c>
      <c r="Z97" s="206">
        <v>39.17</v>
      </c>
      <c r="AA97" s="206">
        <v>0.86</v>
      </c>
      <c r="AB97" s="206">
        <v>0</v>
      </c>
      <c r="AC97" s="206">
        <v>10.97</v>
      </c>
      <c r="AD97" s="206">
        <v>0</v>
      </c>
      <c r="AE97" s="206">
        <v>0</v>
      </c>
      <c r="AF97" s="206">
        <v>0</v>
      </c>
      <c r="AG97" s="206">
        <v>0</v>
      </c>
      <c r="AH97" s="206">
        <v>33.75</v>
      </c>
      <c r="AI97" s="206">
        <v>0</v>
      </c>
      <c r="AJ97" s="206">
        <v>0</v>
      </c>
      <c r="AK97" s="206">
        <v>7.6</v>
      </c>
      <c r="AL97" s="206">
        <v>0</v>
      </c>
      <c r="AM97" s="206">
        <v>0</v>
      </c>
      <c r="AN97" s="206">
        <v>0</v>
      </c>
      <c r="AO97" s="206">
        <v>115.2</v>
      </c>
      <c r="AP97" s="206">
        <v>0</v>
      </c>
    </row>
    <row r="98" spans="1:42">
      <c r="A98" t="s">
        <v>140</v>
      </c>
      <c r="B98" s="206">
        <v>0</v>
      </c>
      <c r="C98" s="206">
        <v>0</v>
      </c>
      <c r="D98" s="206">
        <v>1.87</v>
      </c>
      <c r="E98" s="206">
        <v>0</v>
      </c>
      <c r="F98" s="206">
        <v>0</v>
      </c>
      <c r="G98" s="206">
        <v>8.77</v>
      </c>
      <c r="H98" s="206">
        <v>0</v>
      </c>
      <c r="I98" s="206">
        <v>19.48</v>
      </c>
      <c r="J98" s="206">
        <v>0.42</v>
      </c>
      <c r="K98" s="206">
        <v>43.09</v>
      </c>
      <c r="L98" s="206">
        <v>43.49</v>
      </c>
      <c r="M98" s="206">
        <v>0</v>
      </c>
      <c r="N98" s="206">
        <v>1.1200000000000001</v>
      </c>
      <c r="O98" s="206">
        <v>1.88</v>
      </c>
      <c r="P98" s="206">
        <v>2.33</v>
      </c>
      <c r="Q98" s="206">
        <v>5.8</v>
      </c>
      <c r="R98" s="206">
        <v>2.4300000000000002</v>
      </c>
      <c r="S98" s="206">
        <v>4.7300000000000004</v>
      </c>
      <c r="T98" s="206">
        <v>1.47</v>
      </c>
      <c r="U98" s="206">
        <v>10.32</v>
      </c>
      <c r="V98" s="206">
        <v>4.6100000000000003</v>
      </c>
      <c r="W98" s="206">
        <v>0.44</v>
      </c>
      <c r="X98" s="206">
        <v>1.4</v>
      </c>
      <c r="Y98" s="206">
        <v>0</v>
      </c>
      <c r="Z98" s="206">
        <v>39.17</v>
      </c>
      <c r="AA98" s="206">
        <v>0.86</v>
      </c>
      <c r="AB98" s="206">
        <v>0</v>
      </c>
      <c r="AC98" s="206">
        <v>10.97</v>
      </c>
      <c r="AD98" s="206">
        <v>0</v>
      </c>
      <c r="AE98" s="206">
        <v>0</v>
      </c>
      <c r="AF98" s="206">
        <v>0</v>
      </c>
      <c r="AG98" s="206">
        <v>0</v>
      </c>
      <c r="AH98" s="206">
        <v>33.75</v>
      </c>
      <c r="AI98" s="206">
        <v>0</v>
      </c>
      <c r="AJ98" s="206">
        <v>0</v>
      </c>
      <c r="AK98" s="206">
        <v>7.6</v>
      </c>
      <c r="AL98" s="206">
        <v>0</v>
      </c>
      <c r="AM98" s="206">
        <v>0</v>
      </c>
      <c r="AN98" s="206">
        <v>0</v>
      </c>
      <c r="AO98" s="206">
        <v>115.2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3.366000000000003E-2</v>
      </c>
      <c r="E99">
        <f t="shared" si="0"/>
        <v>0</v>
      </c>
      <c r="F99">
        <f t="shared" si="0"/>
        <v>0</v>
      </c>
      <c r="G99">
        <f t="shared" si="0"/>
        <v>0.21047999999999972</v>
      </c>
      <c r="H99">
        <f t="shared" si="0"/>
        <v>0</v>
      </c>
      <c r="I99">
        <f t="shared" si="0"/>
        <v>0.46752000000000032</v>
      </c>
      <c r="J99">
        <f t="shared" si="0"/>
        <v>1.0080000000000023E-2</v>
      </c>
      <c r="K99">
        <f t="shared" si="0"/>
        <v>0.69296250000000004</v>
      </c>
      <c r="L99">
        <f t="shared" si="0"/>
        <v>1.0437599999999976</v>
      </c>
      <c r="M99">
        <f t="shared" si="0"/>
        <v>0</v>
      </c>
      <c r="N99">
        <f t="shared" si="0"/>
        <v>2.6880000000000032E-2</v>
      </c>
      <c r="O99">
        <f t="shared" si="0"/>
        <v>4.5119999999999938E-2</v>
      </c>
      <c r="P99">
        <f t="shared" si="0"/>
        <v>5.8630000000000064E-2</v>
      </c>
      <c r="Q99">
        <f t="shared" si="0"/>
        <v>0.13920000000000007</v>
      </c>
      <c r="R99">
        <f t="shared" si="0"/>
        <v>3.140750000000006E-2</v>
      </c>
      <c r="S99">
        <f t="shared" si="0"/>
        <v>5.6974999999999956E-2</v>
      </c>
      <c r="T99">
        <f t="shared" si="0"/>
        <v>3.5279999999999978E-2</v>
      </c>
      <c r="U99">
        <f t="shared" si="0"/>
        <v>0.24197250000000051</v>
      </c>
      <c r="V99">
        <f t="shared" si="0"/>
        <v>6.4505000000000035E-2</v>
      </c>
      <c r="W99">
        <f t="shared" si="0"/>
        <v>3.0464999999999954E-2</v>
      </c>
      <c r="X99">
        <f t="shared" si="0"/>
        <v>9.5374999999999571E-2</v>
      </c>
      <c r="Y99">
        <f t="shared" si="0"/>
        <v>0</v>
      </c>
      <c r="Z99">
        <f t="shared" si="0"/>
        <v>0.18585749999999976</v>
      </c>
      <c r="AA99">
        <f t="shared" si="0"/>
        <v>7.176000000000024E-2</v>
      </c>
      <c r="AB99">
        <f t="shared" si="0"/>
        <v>0</v>
      </c>
      <c r="AC99">
        <f t="shared" si="0"/>
        <v>0.25508250000000054</v>
      </c>
      <c r="AD99">
        <f t="shared" si="0"/>
        <v>6.8200000000000005E-3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0.81</v>
      </c>
      <c r="AI99">
        <f t="shared" si="0"/>
        <v>0</v>
      </c>
      <c r="AJ99">
        <f t="shared" si="0"/>
        <v>0</v>
      </c>
      <c r="AK99">
        <f t="shared" si="0"/>
        <v>0.16095000000000032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2.7432000000000052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9"/>
    </row>
    <row r="3" spans="1:42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0</v>
      </c>
      <c r="L3" s="206">
        <v>0</v>
      </c>
      <c r="M3" s="206">
        <v>0</v>
      </c>
      <c r="N3" s="206">
        <v>0</v>
      </c>
      <c r="O3" s="206">
        <v>0</v>
      </c>
      <c r="P3" s="206">
        <v>0</v>
      </c>
      <c r="Q3" s="206">
        <v>0</v>
      </c>
      <c r="R3" s="206">
        <v>0</v>
      </c>
      <c r="S3" s="206">
        <v>0</v>
      </c>
      <c r="T3" s="206">
        <v>1.47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0</v>
      </c>
      <c r="AD3" s="206">
        <v>0</v>
      </c>
      <c r="AE3" s="206">
        <v>0</v>
      </c>
      <c r="AF3" s="206">
        <v>0</v>
      </c>
      <c r="AG3" s="206">
        <v>0</v>
      </c>
      <c r="AH3" s="206">
        <v>12.73</v>
      </c>
      <c r="AI3" s="206">
        <v>0</v>
      </c>
      <c r="AJ3" s="206">
        <v>0</v>
      </c>
      <c r="AK3" s="206">
        <v>0.82</v>
      </c>
      <c r="AL3" s="206">
        <v>0</v>
      </c>
      <c r="AM3" s="206">
        <v>0</v>
      </c>
      <c r="AN3" s="206">
        <v>0</v>
      </c>
      <c r="AO3" s="206">
        <v>11.65</v>
      </c>
      <c r="AP3" s="206">
        <v>0</v>
      </c>
    </row>
    <row r="4" spans="1:42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0</v>
      </c>
      <c r="L4" s="206">
        <v>0</v>
      </c>
      <c r="M4" s="206">
        <v>0</v>
      </c>
      <c r="N4" s="206">
        <v>0</v>
      </c>
      <c r="O4" s="206">
        <v>0</v>
      </c>
      <c r="P4" s="206">
        <v>0</v>
      </c>
      <c r="Q4" s="206">
        <v>0</v>
      </c>
      <c r="R4" s="206">
        <v>0</v>
      </c>
      <c r="S4" s="206">
        <v>0</v>
      </c>
      <c r="T4" s="206">
        <v>1.47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0</v>
      </c>
      <c r="AD4" s="206">
        <v>0</v>
      </c>
      <c r="AE4" s="206">
        <v>0</v>
      </c>
      <c r="AF4" s="206">
        <v>0</v>
      </c>
      <c r="AG4" s="206">
        <v>0</v>
      </c>
      <c r="AH4" s="206">
        <v>12.73</v>
      </c>
      <c r="AI4" s="206">
        <v>0</v>
      </c>
      <c r="AJ4" s="206">
        <v>0</v>
      </c>
      <c r="AK4" s="206">
        <v>0.82</v>
      </c>
      <c r="AL4" s="206">
        <v>0</v>
      </c>
      <c r="AM4" s="206">
        <v>0</v>
      </c>
      <c r="AN4" s="206">
        <v>0</v>
      </c>
      <c r="AO4" s="206">
        <v>11.65</v>
      </c>
      <c r="AP4" s="206">
        <v>0</v>
      </c>
    </row>
    <row r="5" spans="1:42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0</v>
      </c>
      <c r="L5" s="206">
        <v>0</v>
      </c>
      <c r="M5" s="206">
        <v>0</v>
      </c>
      <c r="N5" s="206">
        <v>0</v>
      </c>
      <c r="O5" s="206">
        <v>0</v>
      </c>
      <c r="P5" s="206">
        <v>0</v>
      </c>
      <c r="Q5" s="206">
        <v>0</v>
      </c>
      <c r="R5" s="206">
        <v>0</v>
      </c>
      <c r="S5" s="206">
        <v>0</v>
      </c>
      <c r="T5" s="206">
        <v>1.47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0</v>
      </c>
      <c r="AD5" s="206">
        <v>0</v>
      </c>
      <c r="AE5" s="206">
        <v>0</v>
      </c>
      <c r="AF5" s="206">
        <v>0</v>
      </c>
      <c r="AG5" s="206">
        <v>0</v>
      </c>
      <c r="AH5" s="206">
        <v>12.73</v>
      </c>
      <c r="AI5" s="206">
        <v>0</v>
      </c>
      <c r="AJ5" s="206">
        <v>0</v>
      </c>
      <c r="AK5" s="206">
        <v>0.82</v>
      </c>
      <c r="AL5" s="206">
        <v>0</v>
      </c>
      <c r="AM5" s="206">
        <v>0</v>
      </c>
      <c r="AN5" s="206">
        <v>0</v>
      </c>
      <c r="AO5" s="206">
        <v>11.65</v>
      </c>
      <c r="AP5" s="206">
        <v>0</v>
      </c>
    </row>
    <row r="6" spans="1:42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0</v>
      </c>
      <c r="L6" s="206">
        <v>0</v>
      </c>
      <c r="M6" s="206">
        <v>0</v>
      </c>
      <c r="N6" s="206">
        <v>0</v>
      </c>
      <c r="O6" s="206">
        <v>0</v>
      </c>
      <c r="P6" s="206">
        <v>0</v>
      </c>
      <c r="Q6" s="206">
        <v>0</v>
      </c>
      <c r="R6" s="206">
        <v>0</v>
      </c>
      <c r="S6" s="206">
        <v>0</v>
      </c>
      <c r="T6" s="206">
        <v>1.47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0</v>
      </c>
      <c r="AD6" s="206">
        <v>0</v>
      </c>
      <c r="AE6" s="206">
        <v>0</v>
      </c>
      <c r="AF6" s="206">
        <v>0</v>
      </c>
      <c r="AG6" s="206">
        <v>0</v>
      </c>
      <c r="AH6" s="206">
        <v>12.73</v>
      </c>
      <c r="AI6" s="206">
        <v>0</v>
      </c>
      <c r="AJ6" s="206">
        <v>0</v>
      </c>
      <c r="AK6" s="206">
        <v>0.82</v>
      </c>
      <c r="AL6" s="206">
        <v>0</v>
      </c>
      <c r="AM6" s="206">
        <v>0</v>
      </c>
      <c r="AN6" s="206">
        <v>0</v>
      </c>
      <c r="AO6" s="206">
        <v>11.65</v>
      </c>
      <c r="AP6" s="206">
        <v>0</v>
      </c>
    </row>
    <row r="7" spans="1:42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0</v>
      </c>
      <c r="L7" s="206">
        <v>0</v>
      </c>
      <c r="M7" s="206">
        <v>0</v>
      </c>
      <c r="N7" s="206">
        <v>0</v>
      </c>
      <c r="O7" s="206">
        <v>0</v>
      </c>
      <c r="P7" s="206">
        <v>0</v>
      </c>
      <c r="Q7" s="206">
        <v>0</v>
      </c>
      <c r="R7" s="206">
        <v>0</v>
      </c>
      <c r="S7" s="206">
        <v>0</v>
      </c>
      <c r="T7" s="206">
        <v>1.47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0</v>
      </c>
      <c r="AD7" s="206">
        <v>0</v>
      </c>
      <c r="AE7" s="206">
        <v>0</v>
      </c>
      <c r="AF7" s="206">
        <v>0</v>
      </c>
      <c r="AG7" s="206">
        <v>0</v>
      </c>
      <c r="AH7" s="206">
        <v>12.73</v>
      </c>
      <c r="AI7" s="206">
        <v>0</v>
      </c>
      <c r="AJ7" s="206">
        <v>0</v>
      </c>
      <c r="AK7" s="206">
        <v>0.82</v>
      </c>
      <c r="AL7" s="206">
        <v>0</v>
      </c>
      <c r="AM7" s="206">
        <v>0</v>
      </c>
      <c r="AN7" s="206">
        <v>0</v>
      </c>
      <c r="AO7" s="206">
        <v>11.65</v>
      </c>
      <c r="AP7" s="206">
        <v>0</v>
      </c>
    </row>
    <row r="8" spans="1:42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0</v>
      </c>
      <c r="L8" s="206">
        <v>0</v>
      </c>
      <c r="M8" s="206">
        <v>0</v>
      </c>
      <c r="N8" s="206">
        <v>0</v>
      </c>
      <c r="O8" s="206">
        <v>0</v>
      </c>
      <c r="P8" s="206">
        <v>0</v>
      </c>
      <c r="Q8" s="206">
        <v>0</v>
      </c>
      <c r="R8" s="206">
        <v>0</v>
      </c>
      <c r="S8" s="206">
        <v>0</v>
      </c>
      <c r="T8" s="206">
        <v>1.47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0</v>
      </c>
      <c r="AD8" s="206">
        <v>0</v>
      </c>
      <c r="AE8" s="206">
        <v>0</v>
      </c>
      <c r="AF8" s="206">
        <v>0</v>
      </c>
      <c r="AG8" s="206">
        <v>0</v>
      </c>
      <c r="AH8" s="206">
        <v>12.73</v>
      </c>
      <c r="AI8" s="206">
        <v>0</v>
      </c>
      <c r="AJ8" s="206">
        <v>0</v>
      </c>
      <c r="AK8" s="206">
        <v>0.82</v>
      </c>
      <c r="AL8" s="206">
        <v>0</v>
      </c>
      <c r="AM8" s="206">
        <v>0</v>
      </c>
      <c r="AN8" s="206">
        <v>0</v>
      </c>
      <c r="AO8" s="206">
        <v>11.65</v>
      </c>
      <c r="AP8" s="206">
        <v>0</v>
      </c>
    </row>
    <row r="9" spans="1:42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0</v>
      </c>
      <c r="L9" s="206">
        <v>0</v>
      </c>
      <c r="M9" s="206">
        <v>0</v>
      </c>
      <c r="N9" s="206">
        <v>0</v>
      </c>
      <c r="O9" s="206">
        <v>0</v>
      </c>
      <c r="P9" s="206">
        <v>0</v>
      </c>
      <c r="Q9" s="206">
        <v>0</v>
      </c>
      <c r="R9" s="206">
        <v>0</v>
      </c>
      <c r="S9" s="206">
        <v>0</v>
      </c>
      <c r="T9" s="206">
        <v>1.47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0</v>
      </c>
      <c r="AD9" s="206">
        <v>0</v>
      </c>
      <c r="AE9" s="206">
        <v>0</v>
      </c>
      <c r="AF9" s="206">
        <v>0</v>
      </c>
      <c r="AG9" s="206">
        <v>0</v>
      </c>
      <c r="AH9" s="206">
        <v>12.73</v>
      </c>
      <c r="AI9" s="206">
        <v>0</v>
      </c>
      <c r="AJ9" s="206">
        <v>0</v>
      </c>
      <c r="AK9" s="206">
        <v>0.82</v>
      </c>
      <c r="AL9" s="206">
        <v>0</v>
      </c>
      <c r="AM9" s="206">
        <v>0</v>
      </c>
      <c r="AN9" s="206">
        <v>0</v>
      </c>
      <c r="AO9" s="206">
        <v>11.65</v>
      </c>
      <c r="AP9" s="206">
        <v>0</v>
      </c>
    </row>
    <row r="10" spans="1:42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0</v>
      </c>
      <c r="L10" s="206">
        <v>0</v>
      </c>
      <c r="M10" s="206">
        <v>0</v>
      </c>
      <c r="N10" s="206">
        <v>0</v>
      </c>
      <c r="O10" s="206">
        <v>0</v>
      </c>
      <c r="P10" s="206">
        <v>0</v>
      </c>
      <c r="Q10" s="206">
        <v>0</v>
      </c>
      <c r="R10" s="206">
        <v>0</v>
      </c>
      <c r="S10" s="206">
        <v>0</v>
      </c>
      <c r="T10" s="206">
        <v>1.47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0</v>
      </c>
      <c r="AD10" s="206">
        <v>0</v>
      </c>
      <c r="AE10" s="206">
        <v>0</v>
      </c>
      <c r="AF10" s="206">
        <v>0</v>
      </c>
      <c r="AG10" s="206">
        <v>0</v>
      </c>
      <c r="AH10" s="206">
        <v>12.73</v>
      </c>
      <c r="AI10" s="206">
        <v>0</v>
      </c>
      <c r="AJ10" s="206">
        <v>0</v>
      </c>
      <c r="AK10" s="206">
        <v>0.82</v>
      </c>
      <c r="AL10" s="206">
        <v>0</v>
      </c>
      <c r="AM10" s="206">
        <v>0</v>
      </c>
      <c r="AN10" s="206">
        <v>0</v>
      </c>
      <c r="AO10" s="206">
        <v>11.65</v>
      </c>
      <c r="AP10" s="206">
        <v>0</v>
      </c>
    </row>
    <row r="11" spans="1:42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0</v>
      </c>
      <c r="L11" s="206">
        <v>0</v>
      </c>
      <c r="M11" s="206">
        <v>0</v>
      </c>
      <c r="N11" s="206">
        <v>0</v>
      </c>
      <c r="O11" s="206">
        <v>0</v>
      </c>
      <c r="P11" s="206">
        <v>0</v>
      </c>
      <c r="Q11" s="206">
        <v>0</v>
      </c>
      <c r="R11" s="206">
        <v>0</v>
      </c>
      <c r="S11" s="206">
        <v>0</v>
      </c>
      <c r="T11" s="206">
        <v>1.47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0</v>
      </c>
      <c r="AD11" s="206">
        <v>0</v>
      </c>
      <c r="AE11" s="206">
        <v>0</v>
      </c>
      <c r="AF11" s="206">
        <v>0</v>
      </c>
      <c r="AG11" s="206">
        <v>0</v>
      </c>
      <c r="AH11" s="206">
        <v>12.73</v>
      </c>
      <c r="AI11" s="206">
        <v>0</v>
      </c>
      <c r="AJ11" s="206">
        <v>0</v>
      </c>
      <c r="AK11" s="206">
        <v>0.82</v>
      </c>
      <c r="AL11" s="206">
        <v>0</v>
      </c>
      <c r="AM11" s="206">
        <v>0</v>
      </c>
      <c r="AN11" s="206">
        <v>0</v>
      </c>
      <c r="AO11" s="206">
        <v>11.65</v>
      </c>
      <c r="AP11" s="206">
        <v>0</v>
      </c>
    </row>
    <row r="12" spans="1:42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0</v>
      </c>
      <c r="L12" s="206">
        <v>0</v>
      </c>
      <c r="M12" s="206">
        <v>0</v>
      </c>
      <c r="N12" s="206">
        <v>0</v>
      </c>
      <c r="O12" s="206">
        <v>0</v>
      </c>
      <c r="P12" s="206">
        <v>0</v>
      </c>
      <c r="Q12" s="206">
        <v>0</v>
      </c>
      <c r="R12" s="206">
        <v>0</v>
      </c>
      <c r="S12" s="206">
        <v>0</v>
      </c>
      <c r="T12" s="206">
        <v>1.47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0</v>
      </c>
      <c r="AD12" s="206">
        <v>0</v>
      </c>
      <c r="AE12" s="206">
        <v>0</v>
      </c>
      <c r="AF12" s="206">
        <v>0</v>
      </c>
      <c r="AG12" s="206">
        <v>0</v>
      </c>
      <c r="AH12" s="206">
        <v>12.73</v>
      </c>
      <c r="AI12" s="206">
        <v>0</v>
      </c>
      <c r="AJ12" s="206">
        <v>0</v>
      </c>
      <c r="AK12" s="206">
        <v>0.82</v>
      </c>
      <c r="AL12" s="206">
        <v>0</v>
      </c>
      <c r="AM12" s="206">
        <v>0</v>
      </c>
      <c r="AN12" s="206">
        <v>0</v>
      </c>
      <c r="AO12" s="206">
        <v>11.65</v>
      </c>
      <c r="AP12" s="206">
        <v>0</v>
      </c>
    </row>
    <row r="13" spans="1:42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0</v>
      </c>
      <c r="L13" s="206">
        <v>0</v>
      </c>
      <c r="M13" s="206">
        <v>0</v>
      </c>
      <c r="N13" s="206">
        <v>0</v>
      </c>
      <c r="O13" s="206">
        <v>0</v>
      </c>
      <c r="P13" s="206">
        <v>0</v>
      </c>
      <c r="Q13" s="206">
        <v>0</v>
      </c>
      <c r="R13" s="206">
        <v>0</v>
      </c>
      <c r="S13" s="206">
        <v>0</v>
      </c>
      <c r="T13" s="206">
        <v>1.47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0</v>
      </c>
      <c r="AD13" s="206">
        <v>0</v>
      </c>
      <c r="AE13" s="206">
        <v>0</v>
      </c>
      <c r="AF13" s="206">
        <v>0</v>
      </c>
      <c r="AG13" s="206">
        <v>0</v>
      </c>
      <c r="AH13" s="206">
        <v>12.73</v>
      </c>
      <c r="AI13" s="206">
        <v>0</v>
      </c>
      <c r="AJ13" s="206">
        <v>0</v>
      </c>
      <c r="AK13" s="206">
        <v>0.82</v>
      </c>
      <c r="AL13" s="206">
        <v>0</v>
      </c>
      <c r="AM13" s="206">
        <v>0</v>
      </c>
      <c r="AN13" s="206">
        <v>0</v>
      </c>
      <c r="AO13" s="206">
        <v>11.65</v>
      </c>
      <c r="AP13" s="206">
        <v>0</v>
      </c>
    </row>
    <row r="14" spans="1:42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0</v>
      </c>
      <c r="L14" s="206">
        <v>0</v>
      </c>
      <c r="M14" s="206">
        <v>0</v>
      </c>
      <c r="N14" s="206">
        <v>0</v>
      </c>
      <c r="O14" s="206">
        <v>0</v>
      </c>
      <c r="P14" s="206">
        <v>0</v>
      </c>
      <c r="Q14" s="206">
        <v>0</v>
      </c>
      <c r="R14" s="206">
        <v>0</v>
      </c>
      <c r="S14" s="206">
        <v>0</v>
      </c>
      <c r="T14" s="206">
        <v>1.47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0</v>
      </c>
      <c r="AD14" s="206">
        <v>0</v>
      </c>
      <c r="AE14" s="206">
        <v>0</v>
      </c>
      <c r="AF14" s="206">
        <v>0</v>
      </c>
      <c r="AG14" s="206">
        <v>0</v>
      </c>
      <c r="AH14" s="206">
        <v>12.73</v>
      </c>
      <c r="AI14" s="206">
        <v>0</v>
      </c>
      <c r="AJ14" s="206">
        <v>0</v>
      </c>
      <c r="AK14" s="206">
        <v>0.82</v>
      </c>
      <c r="AL14" s="206">
        <v>0</v>
      </c>
      <c r="AM14" s="206">
        <v>0</v>
      </c>
      <c r="AN14" s="206">
        <v>0</v>
      </c>
      <c r="AO14" s="206">
        <v>11.65</v>
      </c>
      <c r="AP14" s="206">
        <v>0</v>
      </c>
    </row>
    <row r="15" spans="1:42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0</v>
      </c>
      <c r="L15" s="206">
        <v>0</v>
      </c>
      <c r="M15" s="206">
        <v>0</v>
      </c>
      <c r="N15" s="206">
        <v>0</v>
      </c>
      <c r="O15" s="206">
        <v>0</v>
      </c>
      <c r="P15" s="206">
        <v>0</v>
      </c>
      <c r="Q15" s="206">
        <v>0</v>
      </c>
      <c r="R15" s="206">
        <v>0</v>
      </c>
      <c r="S15" s="206">
        <v>0</v>
      </c>
      <c r="T15" s="206">
        <v>1.47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0</v>
      </c>
      <c r="AD15" s="206">
        <v>0</v>
      </c>
      <c r="AE15" s="206">
        <v>0</v>
      </c>
      <c r="AF15" s="206">
        <v>0</v>
      </c>
      <c r="AG15" s="206">
        <v>0</v>
      </c>
      <c r="AH15" s="206">
        <v>12.73</v>
      </c>
      <c r="AI15" s="206">
        <v>0</v>
      </c>
      <c r="AJ15" s="206">
        <v>0</v>
      </c>
      <c r="AK15" s="206">
        <v>0.82</v>
      </c>
      <c r="AL15" s="206">
        <v>0</v>
      </c>
      <c r="AM15" s="206">
        <v>0</v>
      </c>
      <c r="AN15" s="206">
        <v>0</v>
      </c>
      <c r="AO15" s="206">
        <v>11.65</v>
      </c>
      <c r="AP15" s="206">
        <v>0</v>
      </c>
    </row>
    <row r="16" spans="1:42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0</v>
      </c>
      <c r="L16" s="206">
        <v>0</v>
      </c>
      <c r="M16" s="206">
        <v>0</v>
      </c>
      <c r="N16" s="206">
        <v>0</v>
      </c>
      <c r="O16" s="206">
        <v>0</v>
      </c>
      <c r="P16" s="206">
        <v>0</v>
      </c>
      <c r="Q16" s="206">
        <v>0</v>
      </c>
      <c r="R16" s="206">
        <v>0</v>
      </c>
      <c r="S16" s="206">
        <v>0</v>
      </c>
      <c r="T16" s="206">
        <v>1.47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0</v>
      </c>
      <c r="AD16" s="206">
        <v>0</v>
      </c>
      <c r="AE16" s="206">
        <v>0</v>
      </c>
      <c r="AF16" s="206">
        <v>0</v>
      </c>
      <c r="AG16" s="206">
        <v>0</v>
      </c>
      <c r="AH16" s="206">
        <v>12.73</v>
      </c>
      <c r="AI16" s="206">
        <v>0</v>
      </c>
      <c r="AJ16" s="206">
        <v>0</v>
      </c>
      <c r="AK16" s="206">
        <v>0.82</v>
      </c>
      <c r="AL16" s="206">
        <v>0</v>
      </c>
      <c r="AM16" s="206">
        <v>0</v>
      </c>
      <c r="AN16" s="206">
        <v>0</v>
      </c>
      <c r="AO16" s="206">
        <v>11.65</v>
      </c>
      <c r="AP16" s="206">
        <v>0</v>
      </c>
    </row>
    <row r="17" spans="1:42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0</v>
      </c>
      <c r="L17" s="206">
        <v>0</v>
      </c>
      <c r="M17" s="206">
        <v>0</v>
      </c>
      <c r="N17" s="206">
        <v>0</v>
      </c>
      <c r="O17" s="206">
        <v>0</v>
      </c>
      <c r="P17" s="206">
        <v>0</v>
      </c>
      <c r="Q17" s="206">
        <v>0</v>
      </c>
      <c r="R17" s="206">
        <v>0</v>
      </c>
      <c r="S17" s="206">
        <v>0</v>
      </c>
      <c r="T17" s="206">
        <v>1.47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0</v>
      </c>
      <c r="AD17" s="206">
        <v>0</v>
      </c>
      <c r="AE17" s="206">
        <v>0</v>
      </c>
      <c r="AF17" s="206">
        <v>0</v>
      </c>
      <c r="AG17" s="206">
        <v>0</v>
      </c>
      <c r="AH17" s="206">
        <v>12.73</v>
      </c>
      <c r="AI17" s="206">
        <v>0</v>
      </c>
      <c r="AJ17" s="206">
        <v>0</v>
      </c>
      <c r="AK17" s="206">
        <v>0.82</v>
      </c>
      <c r="AL17" s="206">
        <v>0</v>
      </c>
      <c r="AM17" s="206">
        <v>0</v>
      </c>
      <c r="AN17" s="206">
        <v>0</v>
      </c>
      <c r="AO17" s="206">
        <v>11.65</v>
      </c>
      <c r="AP17" s="206">
        <v>0</v>
      </c>
    </row>
    <row r="18" spans="1:42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0</v>
      </c>
      <c r="L18" s="206">
        <v>0</v>
      </c>
      <c r="M18" s="206">
        <v>0</v>
      </c>
      <c r="N18" s="206">
        <v>0</v>
      </c>
      <c r="O18" s="206">
        <v>0</v>
      </c>
      <c r="P18" s="206">
        <v>0</v>
      </c>
      <c r="Q18" s="206">
        <v>0</v>
      </c>
      <c r="R18" s="206">
        <v>0</v>
      </c>
      <c r="S18" s="206">
        <v>0</v>
      </c>
      <c r="T18" s="206">
        <v>1.47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0</v>
      </c>
      <c r="AD18" s="206">
        <v>0</v>
      </c>
      <c r="AE18" s="206">
        <v>0</v>
      </c>
      <c r="AF18" s="206">
        <v>0</v>
      </c>
      <c r="AG18" s="206">
        <v>0</v>
      </c>
      <c r="AH18" s="206">
        <v>12.73</v>
      </c>
      <c r="AI18" s="206">
        <v>0</v>
      </c>
      <c r="AJ18" s="206">
        <v>0</v>
      </c>
      <c r="AK18" s="206">
        <v>0.82</v>
      </c>
      <c r="AL18" s="206">
        <v>0</v>
      </c>
      <c r="AM18" s="206">
        <v>0</v>
      </c>
      <c r="AN18" s="206">
        <v>0</v>
      </c>
      <c r="AO18" s="206">
        <v>11.65</v>
      </c>
      <c r="AP18" s="206">
        <v>0</v>
      </c>
    </row>
    <row r="19" spans="1:42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0</v>
      </c>
      <c r="L19" s="206">
        <v>0</v>
      </c>
      <c r="M19" s="206">
        <v>0</v>
      </c>
      <c r="N19" s="206">
        <v>0</v>
      </c>
      <c r="O19" s="206">
        <v>0</v>
      </c>
      <c r="P19" s="206">
        <v>0</v>
      </c>
      <c r="Q19" s="206">
        <v>0</v>
      </c>
      <c r="R19" s="206">
        <v>0</v>
      </c>
      <c r="S19" s="206">
        <v>0</v>
      </c>
      <c r="T19" s="206">
        <v>1.47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0</v>
      </c>
      <c r="AD19" s="206">
        <v>0</v>
      </c>
      <c r="AE19" s="206">
        <v>0</v>
      </c>
      <c r="AF19" s="206">
        <v>0</v>
      </c>
      <c r="AG19" s="206">
        <v>0</v>
      </c>
      <c r="AH19" s="206">
        <v>12.73</v>
      </c>
      <c r="AI19" s="206">
        <v>0</v>
      </c>
      <c r="AJ19" s="206">
        <v>0</v>
      </c>
      <c r="AK19" s="206">
        <v>0.82</v>
      </c>
      <c r="AL19" s="206">
        <v>0</v>
      </c>
      <c r="AM19" s="206">
        <v>0</v>
      </c>
      <c r="AN19" s="206">
        <v>0</v>
      </c>
      <c r="AO19" s="206">
        <v>11.65</v>
      </c>
      <c r="AP19" s="206">
        <v>0</v>
      </c>
    </row>
    <row r="20" spans="1:42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0</v>
      </c>
      <c r="L20" s="206">
        <v>0</v>
      </c>
      <c r="M20" s="206">
        <v>0</v>
      </c>
      <c r="N20" s="206">
        <v>0</v>
      </c>
      <c r="O20" s="206">
        <v>0</v>
      </c>
      <c r="P20" s="206">
        <v>0</v>
      </c>
      <c r="Q20" s="206">
        <v>0</v>
      </c>
      <c r="R20" s="206">
        <v>0</v>
      </c>
      <c r="S20" s="206">
        <v>0</v>
      </c>
      <c r="T20" s="206">
        <v>1.47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0</v>
      </c>
      <c r="AD20" s="206">
        <v>0</v>
      </c>
      <c r="AE20" s="206">
        <v>0</v>
      </c>
      <c r="AF20" s="206">
        <v>0</v>
      </c>
      <c r="AG20" s="206">
        <v>0</v>
      </c>
      <c r="AH20" s="206">
        <v>12.73</v>
      </c>
      <c r="AI20" s="206">
        <v>0</v>
      </c>
      <c r="AJ20" s="206">
        <v>0</v>
      </c>
      <c r="AK20" s="206">
        <v>0.82</v>
      </c>
      <c r="AL20" s="206">
        <v>0</v>
      </c>
      <c r="AM20" s="206">
        <v>0</v>
      </c>
      <c r="AN20" s="206">
        <v>0</v>
      </c>
      <c r="AO20" s="206">
        <v>11.65</v>
      </c>
      <c r="AP20" s="206">
        <v>0</v>
      </c>
    </row>
    <row r="21" spans="1:42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0</v>
      </c>
      <c r="L21" s="206">
        <v>0</v>
      </c>
      <c r="M21" s="206">
        <v>0</v>
      </c>
      <c r="N21" s="206">
        <v>0</v>
      </c>
      <c r="O21" s="206">
        <v>0</v>
      </c>
      <c r="P21" s="206">
        <v>0</v>
      </c>
      <c r="Q21" s="206">
        <v>0</v>
      </c>
      <c r="R21" s="206">
        <v>0</v>
      </c>
      <c r="S21" s="206">
        <v>0</v>
      </c>
      <c r="T21" s="206">
        <v>1.47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0</v>
      </c>
      <c r="AD21" s="206">
        <v>0</v>
      </c>
      <c r="AE21" s="206">
        <v>0</v>
      </c>
      <c r="AF21" s="206">
        <v>0</v>
      </c>
      <c r="AG21" s="206">
        <v>0</v>
      </c>
      <c r="AH21" s="206">
        <v>12.73</v>
      </c>
      <c r="AI21" s="206">
        <v>0</v>
      </c>
      <c r="AJ21" s="206">
        <v>0</v>
      </c>
      <c r="AK21" s="206">
        <v>0.82</v>
      </c>
      <c r="AL21" s="206">
        <v>0</v>
      </c>
      <c r="AM21" s="206">
        <v>0</v>
      </c>
      <c r="AN21" s="206">
        <v>0</v>
      </c>
      <c r="AO21" s="206">
        <v>11.65</v>
      </c>
      <c r="AP21" s="206">
        <v>0</v>
      </c>
    </row>
    <row r="22" spans="1:42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0</v>
      </c>
      <c r="L22" s="206">
        <v>0</v>
      </c>
      <c r="M22" s="206">
        <v>0</v>
      </c>
      <c r="N22" s="206">
        <v>0</v>
      </c>
      <c r="O22" s="206">
        <v>0</v>
      </c>
      <c r="P22" s="206">
        <v>0</v>
      </c>
      <c r="Q22" s="206">
        <v>0</v>
      </c>
      <c r="R22" s="206">
        <v>0</v>
      </c>
      <c r="S22" s="206">
        <v>0</v>
      </c>
      <c r="T22" s="206">
        <v>1.47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0</v>
      </c>
      <c r="AD22" s="206">
        <v>0</v>
      </c>
      <c r="AE22" s="206">
        <v>0</v>
      </c>
      <c r="AF22" s="206">
        <v>0</v>
      </c>
      <c r="AG22" s="206">
        <v>0</v>
      </c>
      <c r="AH22" s="206">
        <v>12.73</v>
      </c>
      <c r="AI22" s="206">
        <v>0</v>
      </c>
      <c r="AJ22" s="206">
        <v>0</v>
      </c>
      <c r="AK22" s="206">
        <v>0.82</v>
      </c>
      <c r="AL22" s="206">
        <v>0</v>
      </c>
      <c r="AM22" s="206">
        <v>0</v>
      </c>
      <c r="AN22" s="206">
        <v>0</v>
      </c>
      <c r="AO22" s="206">
        <v>11.65</v>
      </c>
      <c r="AP22" s="206">
        <v>0</v>
      </c>
    </row>
    <row r="23" spans="1:42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0</v>
      </c>
      <c r="L23" s="206">
        <v>0</v>
      </c>
      <c r="M23" s="206">
        <v>0</v>
      </c>
      <c r="N23" s="206">
        <v>0</v>
      </c>
      <c r="O23" s="206">
        <v>0</v>
      </c>
      <c r="P23" s="206">
        <v>0</v>
      </c>
      <c r="Q23" s="206">
        <v>0</v>
      </c>
      <c r="R23" s="206">
        <v>0</v>
      </c>
      <c r="S23" s="206">
        <v>0</v>
      </c>
      <c r="T23" s="206">
        <v>1.47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0</v>
      </c>
      <c r="AD23" s="206">
        <v>0</v>
      </c>
      <c r="AE23" s="206">
        <v>0</v>
      </c>
      <c r="AF23" s="206">
        <v>0</v>
      </c>
      <c r="AG23" s="206">
        <v>0</v>
      </c>
      <c r="AH23" s="206">
        <v>12.73</v>
      </c>
      <c r="AI23" s="206">
        <v>0</v>
      </c>
      <c r="AJ23" s="206">
        <v>0</v>
      </c>
      <c r="AK23" s="206">
        <v>0.82</v>
      </c>
      <c r="AL23" s="206">
        <v>0</v>
      </c>
      <c r="AM23" s="206">
        <v>0</v>
      </c>
      <c r="AN23" s="206">
        <v>0</v>
      </c>
      <c r="AO23" s="206">
        <v>11.65</v>
      </c>
      <c r="AP23" s="206">
        <v>0</v>
      </c>
    </row>
    <row r="24" spans="1:42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0</v>
      </c>
      <c r="L24" s="206">
        <v>0</v>
      </c>
      <c r="M24" s="206">
        <v>0</v>
      </c>
      <c r="N24" s="206">
        <v>0</v>
      </c>
      <c r="O24" s="206">
        <v>0</v>
      </c>
      <c r="P24" s="206">
        <v>0</v>
      </c>
      <c r="Q24" s="206">
        <v>0</v>
      </c>
      <c r="R24" s="206">
        <v>0</v>
      </c>
      <c r="S24" s="206">
        <v>0</v>
      </c>
      <c r="T24" s="206">
        <v>1.47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0</v>
      </c>
      <c r="AD24" s="206">
        <v>0</v>
      </c>
      <c r="AE24" s="206">
        <v>0</v>
      </c>
      <c r="AF24" s="206">
        <v>0</v>
      </c>
      <c r="AG24" s="206">
        <v>0</v>
      </c>
      <c r="AH24" s="206">
        <v>12.73</v>
      </c>
      <c r="AI24" s="206">
        <v>0</v>
      </c>
      <c r="AJ24" s="206">
        <v>0</v>
      </c>
      <c r="AK24" s="206">
        <v>0.82</v>
      </c>
      <c r="AL24" s="206">
        <v>0</v>
      </c>
      <c r="AM24" s="206">
        <v>0</v>
      </c>
      <c r="AN24" s="206">
        <v>0</v>
      </c>
      <c r="AO24" s="206">
        <v>11.65</v>
      </c>
      <c r="AP24" s="206">
        <v>0</v>
      </c>
    </row>
    <row r="25" spans="1:42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0</v>
      </c>
      <c r="L25" s="206">
        <v>0</v>
      </c>
      <c r="M25" s="206">
        <v>0</v>
      </c>
      <c r="N25" s="206">
        <v>0</v>
      </c>
      <c r="O25" s="206">
        <v>0</v>
      </c>
      <c r="P25" s="206">
        <v>0</v>
      </c>
      <c r="Q25" s="206">
        <v>0</v>
      </c>
      <c r="R25" s="206">
        <v>0</v>
      </c>
      <c r="S25" s="206">
        <v>0</v>
      </c>
      <c r="T25" s="206">
        <v>1.47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0</v>
      </c>
      <c r="AD25" s="206">
        <v>0</v>
      </c>
      <c r="AE25" s="206">
        <v>0</v>
      </c>
      <c r="AF25" s="206">
        <v>0</v>
      </c>
      <c r="AG25" s="206">
        <v>0</v>
      </c>
      <c r="AH25" s="206">
        <v>12.73</v>
      </c>
      <c r="AI25" s="206">
        <v>0</v>
      </c>
      <c r="AJ25" s="206">
        <v>0</v>
      </c>
      <c r="AK25" s="206">
        <v>0.82</v>
      </c>
      <c r="AL25" s="206">
        <v>0</v>
      </c>
      <c r="AM25" s="206">
        <v>0</v>
      </c>
      <c r="AN25" s="206">
        <v>0</v>
      </c>
      <c r="AO25" s="206">
        <v>11.65</v>
      </c>
      <c r="AP25" s="206">
        <v>0</v>
      </c>
    </row>
    <row r="26" spans="1:42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0</v>
      </c>
      <c r="L26" s="206">
        <v>0</v>
      </c>
      <c r="M26" s="206">
        <v>0</v>
      </c>
      <c r="N26" s="206">
        <v>0</v>
      </c>
      <c r="O26" s="206">
        <v>0</v>
      </c>
      <c r="P26" s="206">
        <v>0</v>
      </c>
      <c r="Q26" s="206">
        <v>0</v>
      </c>
      <c r="R26" s="206">
        <v>0</v>
      </c>
      <c r="S26" s="206">
        <v>0</v>
      </c>
      <c r="T26" s="206">
        <v>1.47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0</v>
      </c>
      <c r="AD26" s="206">
        <v>0</v>
      </c>
      <c r="AE26" s="206">
        <v>0</v>
      </c>
      <c r="AF26" s="206">
        <v>0</v>
      </c>
      <c r="AG26" s="206">
        <v>0</v>
      </c>
      <c r="AH26" s="206">
        <v>12.73</v>
      </c>
      <c r="AI26" s="206">
        <v>0</v>
      </c>
      <c r="AJ26" s="206">
        <v>0</v>
      </c>
      <c r="AK26" s="206">
        <v>0.82</v>
      </c>
      <c r="AL26" s="206">
        <v>0</v>
      </c>
      <c r="AM26" s="206">
        <v>0</v>
      </c>
      <c r="AN26" s="206">
        <v>0</v>
      </c>
      <c r="AO26" s="206">
        <v>11.65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0</v>
      </c>
      <c r="L27" s="206">
        <v>0</v>
      </c>
      <c r="M27" s="206">
        <v>0</v>
      </c>
      <c r="N27" s="206">
        <v>0</v>
      </c>
      <c r="O27" s="206">
        <v>0</v>
      </c>
      <c r="P27" s="206">
        <v>0</v>
      </c>
      <c r="Q27" s="206">
        <v>0</v>
      </c>
      <c r="R27" s="206">
        <v>0</v>
      </c>
      <c r="S27" s="206">
        <v>0</v>
      </c>
      <c r="T27" s="206">
        <v>1.47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0</v>
      </c>
      <c r="AD27" s="206">
        <v>0</v>
      </c>
      <c r="AE27" s="206">
        <v>0</v>
      </c>
      <c r="AF27" s="206">
        <v>0</v>
      </c>
      <c r="AG27" s="206">
        <v>0</v>
      </c>
      <c r="AH27" s="206">
        <v>12.73</v>
      </c>
      <c r="AI27" s="206">
        <v>0</v>
      </c>
      <c r="AJ27" s="206">
        <v>0</v>
      </c>
      <c r="AK27" s="206">
        <v>0.82</v>
      </c>
      <c r="AL27" s="206">
        <v>0</v>
      </c>
      <c r="AM27" s="206">
        <v>0</v>
      </c>
      <c r="AN27" s="206">
        <v>0</v>
      </c>
      <c r="AO27" s="206">
        <v>11.65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0</v>
      </c>
      <c r="L28" s="206">
        <v>0</v>
      </c>
      <c r="M28" s="206">
        <v>0</v>
      </c>
      <c r="N28" s="206">
        <v>0</v>
      </c>
      <c r="O28" s="206">
        <v>0</v>
      </c>
      <c r="P28" s="206">
        <v>0</v>
      </c>
      <c r="Q28" s="206">
        <v>0</v>
      </c>
      <c r="R28" s="206">
        <v>0</v>
      </c>
      <c r="S28" s="206">
        <v>0</v>
      </c>
      <c r="T28" s="206">
        <v>1.47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0</v>
      </c>
      <c r="AD28" s="206">
        <v>0</v>
      </c>
      <c r="AE28" s="206">
        <v>0</v>
      </c>
      <c r="AF28" s="206">
        <v>0</v>
      </c>
      <c r="AG28" s="206">
        <v>0</v>
      </c>
      <c r="AH28" s="206">
        <v>12.73</v>
      </c>
      <c r="AI28" s="206">
        <v>0</v>
      </c>
      <c r="AJ28" s="206">
        <v>0</v>
      </c>
      <c r="AK28" s="206">
        <v>0.82</v>
      </c>
      <c r="AL28" s="206">
        <v>0</v>
      </c>
      <c r="AM28" s="206">
        <v>0</v>
      </c>
      <c r="AN28" s="206">
        <v>0</v>
      </c>
      <c r="AO28" s="206">
        <v>11.65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0</v>
      </c>
      <c r="L29" s="206">
        <v>0</v>
      </c>
      <c r="M29" s="206">
        <v>0</v>
      </c>
      <c r="N29" s="206">
        <v>0</v>
      </c>
      <c r="O29" s="206">
        <v>0</v>
      </c>
      <c r="P29" s="206">
        <v>0</v>
      </c>
      <c r="Q29" s="206">
        <v>0</v>
      </c>
      <c r="R29" s="206">
        <v>0</v>
      </c>
      <c r="S29" s="206">
        <v>0</v>
      </c>
      <c r="T29" s="206">
        <v>1.47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0</v>
      </c>
      <c r="AD29" s="206">
        <v>0</v>
      </c>
      <c r="AE29" s="206">
        <v>0</v>
      </c>
      <c r="AF29" s="206">
        <v>0</v>
      </c>
      <c r="AG29" s="206">
        <v>0</v>
      </c>
      <c r="AH29" s="206">
        <v>12.73</v>
      </c>
      <c r="AI29" s="206">
        <v>0</v>
      </c>
      <c r="AJ29" s="206">
        <v>0</v>
      </c>
      <c r="AK29" s="206">
        <v>0.82</v>
      </c>
      <c r="AL29" s="206">
        <v>0</v>
      </c>
      <c r="AM29" s="206">
        <v>0</v>
      </c>
      <c r="AN29" s="206">
        <v>0</v>
      </c>
      <c r="AO29" s="206">
        <v>11.65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0</v>
      </c>
      <c r="L30" s="206">
        <v>0</v>
      </c>
      <c r="M30" s="206">
        <v>0</v>
      </c>
      <c r="N30" s="206">
        <v>0</v>
      </c>
      <c r="O30" s="206">
        <v>0</v>
      </c>
      <c r="P30" s="206">
        <v>0</v>
      </c>
      <c r="Q30" s="206">
        <v>0</v>
      </c>
      <c r="R30" s="206">
        <v>0</v>
      </c>
      <c r="S30" s="206">
        <v>0</v>
      </c>
      <c r="T30" s="206">
        <v>1.47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0</v>
      </c>
      <c r="AD30" s="206">
        <v>0</v>
      </c>
      <c r="AE30" s="206">
        <v>0</v>
      </c>
      <c r="AF30" s="206">
        <v>0</v>
      </c>
      <c r="AG30" s="206">
        <v>0</v>
      </c>
      <c r="AH30" s="206">
        <v>12.73</v>
      </c>
      <c r="AI30" s="206">
        <v>0</v>
      </c>
      <c r="AJ30" s="206">
        <v>0</v>
      </c>
      <c r="AK30" s="206">
        <v>0.82</v>
      </c>
      <c r="AL30" s="206">
        <v>0</v>
      </c>
      <c r="AM30" s="206">
        <v>0</v>
      </c>
      <c r="AN30" s="206">
        <v>0</v>
      </c>
      <c r="AO30" s="206">
        <v>11.65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0</v>
      </c>
      <c r="L31" s="206">
        <v>0</v>
      </c>
      <c r="M31" s="206">
        <v>0</v>
      </c>
      <c r="N31" s="206">
        <v>0</v>
      </c>
      <c r="O31" s="206">
        <v>0</v>
      </c>
      <c r="P31" s="206">
        <v>0</v>
      </c>
      <c r="Q31" s="206">
        <v>0</v>
      </c>
      <c r="R31" s="206">
        <v>0</v>
      </c>
      <c r="S31" s="206">
        <v>0</v>
      </c>
      <c r="T31" s="206">
        <v>1.47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0</v>
      </c>
      <c r="AD31" s="206">
        <v>0</v>
      </c>
      <c r="AE31" s="206">
        <v>0</v>
      </c>
      <c r="AF31" s="206">
        <v>0</v>
      </c>
      <c r="AG31" s="206">
        <v>0</v>
      </c>
      <c r="AH31" s="206">
        <v>12.73</v>
      </c>
      <c r="AI31" s="206">
        <v>0</v>
      </c>
      <c r="AJ31" s="206">
        <v>0</v>
      </c>
      <c r="AK31" s="206">
        <v>0.82</v>
      </c>
      <c r="AL31" s="206">
        <v>0</v>
      </c>
      <c r="AM31" s="206">
        <v>0</v>
      </c>
      <c r="AN31" s="206">
        <v>0</v>
      </c>
      <c r="AO31" s="206">
        <v>11.65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0</v>
      </c>
      <c r="L32" s="206">
        <v>0</v>
      </c>
      <c r="M32" s="206">
        <v>0</v>
      </c>
      <c r="N32" s="206">
        <v>0</v>
      </c>
      <c r="O32" s="206">
        <v>0</v>
      </c>
      <c r="P32" s="206">
        <v>0</v>
      </c>
      <c r="Q32" s="206">
        <v>0</v>
      </c>
      <c r="R32" s="206">
        <v>0</v>
      </c>
      <c r="S32" s="206">
        <v>0</v>
      </c>
      <c r="T32" s="206">
        <v>1.47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0</v>
      </c>
      <c r="AD32" s="206">
        <v>0</v>
      </c>
      <c r="AE32" s="206">
        <v>0</v>
      </c>
      <c r="AF32" s="206">
        <v>0</v>
      </c>
      <c r="AG32" s="206">
        <v>0</v>
      </c>
      <c r="AH32" s="206">
        <v>12.73</v>
      </c>
      <c r="AI32" s="206">
        <v>0</v>
      </c>
      <c r="AJ32" s="206">
        <v>0</v>
      </c>
      <c r="AK32" s="206">
        <v>0.82</v>
      </c>
      <c r="AL32" s="206">
        <v>0</v>
      </c>
      <c r="AM32" s="206">
        <v>0</v>
      </c>
      <c r="AN32" s="206">
        <v>0</v>
      </c>
      <c r="AO32" s="206">
        <v>11.65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0</v>
      </c>
      <c r="L33" s="206">
        <v>0</v>
      </c>
      <c r="M33" s="206">
        <v>0</v>
      </c>
      <c r="N33" s="206">
        <v>0</v>
      </c>
      <c r="O33" s="206">
        <v>0</v>
      </c>
      <c r="P33" s="206">
        <v>0</v>
      </c>
      <c r="Q33" s="206">
        <v>0</v>
      </c>
      <c r="R33" s="206">
        <v>0</v>
      </c>
      <c r="S33" s="206">
        <v>0</v>
      </c>
      <c r="T33" s="206">
        <v>1.47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0</v>
      </c>
      <c r="AD33" s="206">
        <v>0</v>
      </c>
      <c r="AE33" s="206">
        <v>0</v>
      </c>
      <c r="AF33" s="206">
        <v>0</v>
      </c>
      <c r="AG33" s="206">
        <v>0</v>
      </c>
      <c r="AH33" s="206">
        <v>12.73</v>
      </c>
      <c r="AI33" s="206">
        <v>0</v>
      </c>
      <c r="AJ33" s="206">
        <v>0</v>
      </c>
      <c r="AK33" s="206">
        <v>0.82</v>
      </c>
      <c r="AL33" s="206">
        <v>0</v>
      </c>
      <c r="AM33" s="206">
        <v>0</v>
      </c>
      <c r="AN33" s="206">
        <v>0</v>
      </c>
      <c r="AO33" s="206">
        <v>11.65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0</v>
      </c>
      <c r="L34" s="206">
        <v>0</v>
      </c>
      <c r="M34" s="206">
        <v>0</v>
      </c>
      <c r="N34" s="206">
        <v>0</v>
      </c>
      <c r="O34" s="206">
        <v>0</v>
      </c>
      <c r="P34" s="206">
        <v>0</v>
      </c>
      <c r="Q34" s="206">
        <v>0</v>
      </c>
      <c r="R34" s="206">
        <v>0</v>
      </c>
      <c r="S34" s="206">
        <v>0</v>
      </c>
      <c r="T34" s="206">
        <v>1.47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0</v>
      </c>
      <c r="AD34" s="206">
        <v>0</v>
      </c>
      <c r="AE34" s="206">
        <v>0</v>
      </c>
      <c r="AF34" s="206">
        <v>0</v>
      </c>
      <c r="AG34" s="206">
        <v>0</v>
      </c>
      <c r="AH34" s="206">
        <v>12.73</v>
      </c>
      <c r="AI34" s="206">
        <v>0</v>
      </c>
      <c r="AJ34" s="206">
        <v>0</v>
      </c>
      <c r="AK34" s="206">
        <v>0.82</v>
      </c>
      <c r="AL34" s="206">
        <v>0</v>
      </c>
      <c r="AM34" s="206">
        <v>0</v>
      </c>
      <c r="AN34" s="206">
        <v>0</v>
      </c>
      <c r="AO34" s="206">
        <v>11.65</v>
      </c>
      <c r="AP34" s="206">
        <v>0</v>
      </c>
    </row>
    <row r="35" spans="1:42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0</v>
      </c>
      <c r="L35" s="206">
        <v>0</v>
      </c>
      <c r="M35" s="206">
        <v>0</v>
      </c>
      <c r="N35" s="206">
        <v>0</v>
      </c>
      <c r="O35" s="206">
        <v>0</v>
      </c>
      <c r="P35" s="206">
        <v>0</v>
      </c>
      <c r="Q35" s="206">
        <v>0</v>
      </c>
      <c r="R35" s="206">
        <v>0</v>
      </c>
      <c r="S35" s="206">
        <v>0</v>
      </c>
      <c r="T35" s="206">
        <v>1.47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0</v>
      </c>
      <c r="AD35" s="206">
        <v>0</v>
      </c>
      <c r="AE35" s="206">
        <v>0</v>
      </c>
      <c r="AF35" s="206">
        <v>0</v>
      </c>
      <c r="AG35" s="206">
        <v>0</v>
      </c>
      <c r="AH35" s="206">
        <v>12.73</v>
      </c>
      <c r="AI35" s="206">
        <v>0</v>
      </c>
      <c r="AJ35" s="206">
        <v>0</v>
      </c>
      <c r="AK35" s="206">
        <v>0.82</v>
      </c>
      <c r="AL35" s="206">
        <v>0</v>
      </c>
      <c r="AM35" s="206">
        <v>0</v>
      </c>
      <c r="AN35" s="206">
        <v>0</v>
      </c>
      <c r="AO35" s="206">
        <v>11.65</v>
      </c>
      <c r="AP35" s="206">
        <v>0</v>
      </c>
    </row>
    <row r="36" spans="1:42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0</v>
      </c>
      <c r="L36" s="206">
        <v>0</v>
      </c>
      <c r="M36" s="206">
        <v>0</v>
      </c>
      <c r="N36" s="206">
        <v>0</v>
      </c>
      <c r="O36" s="206">
        <v>0</v>
      </c>
      <c r="P36" s="206">
        <v>0</v>
      </c>
      <c r="Q36" s="206">
        <v>0</v>
      </c>
      <c r="R36" s="206">
        <v>0</v>
      </c>
      <c r="S36" s="206">
        <v>0</v>
      </c>
      <c r="T36" s="206">
        <v>1.47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0</v>
      </c>
      <c r="AD36" s="206">
        <v>0</v>
      </c>
      <c r="AE36" s="206">
        <v>0</v>
      </c>
      <c r="AF36" s="206">
        <v>0</v>
      </c>
      <c r="AG36" s="206">
        <v>0</v>
      </c>
      <c r="AH36" s="206">
        <v>12.73</v>
      </c>
      <c r="AI36" s="206">
        <v>0</v>
      </c>
      <c r="AJ36" s="206">
        <v>0</v>
      </c>
      <c r="AK36" s="206">
        <v>0.82</v>
      </c>
      <c r="AL36" s="206">
        <v>0</v>
      </c>
      <c r="AM36" s="206">
        <v>0</v>
      </c>
      <c r="AN36" s="206">
        <v>0</v>
      </c>
      <c r="AO36" s="206">
        <v>11.65</v>
      </c>
      <c r="AP36" s="206">
        <v>0</v>
      </c>
    </row>
    <row r="37" spans="1:42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0</v>
      </c>
      <c r="L37" s="206">
        <v>0</v>
      </c>
      <c r="M37" s="206">
        <v>0</v>
      </c>
      <c r="N37" s="206">
        <v>0</v>
      </c>
      <c r="O37" s="206">
        <v>0</v>
      </c>
      <c r="P37" s="206">
        <v>0</v>
      </c>
      <c r="Q37" s="206">
        <v>0</v>
      </c>
      <c r="R37" s="206">
        <v>0</v>
      </c>
      <c r="S37" s="206">
        <v>0</v>
      </c>
      <c r="T37" s="206">
        <v>1.47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0</v>
      </c>
      <c r="AD37" s="206">
        <v>0</v>
      </c>
      <c r="AE37" s="206">
        <v>0</v>
      </c>
      <c r="AF37" s="206">
        <v>0</v>
      </c>
      <c r="AG37" s="206">
        <v>0</v>
      </c>
      <c r="AH37" s="206">
        <v>12.73</v>
      </c>
      <c r="AI37" s="206">
        <v>0</v>
      </c>
      <c r="AJ37" s="206">
        <v>0</v>
      </c>
      <c r="AK37" s="206">
        <v>0.82</v>
      </c>
      <c r="AL37" s="206">
        <v>0</v>
      </c>
      <c r="AM37" s="206">
        <v>0</v>
      </c>
      <c r="AN37" s="206">
        <v>0</v>
      </c>
      <c r="AO37" s="206">
        <v>11.65</v>
      </c>
      <c r="AP37" s="206">
        <v>0</v>
      </c>
    </row>
    <row r="38" spans="1:42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0</v>
      </c>
      <c r="L38" s="206">
        <v>0</v>
      </c>
      <c r="M38" s="206">
        <v>0</v>
      </c>
      <c r="N38" s="206">
        <v>0</v>
      </c>
      <c r="O38" s="206">
        <v>0</v>
      </c>
      <c r="P38" s="206">
        <v>0</v>
      </c>
      <c r="Q38" s="206">
        <v>0</v>
      </c>
      <c r="R38" s="206">
        <v>0</v>
      </c>
      <c r="S38" s="206">
        <v>0</v>
      </c>
      <c r="T38" s="206">
        <v>1.47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0</v>
      </c>
      <c r="AD38" s="206">
        <v>0</v>
      </c>
      <c r="AE38" s="206">
        <v>0</v>
      </c>
      <c r="AF38" s="206">
        <v>0</v>
      </c>
      <c r="AG38" s="206">
        <v>0</v>
      </c>
      <c r="AH38" s="206">
        <v>12.73</v>
      </c>
      <c r="AI38" s="206">
        <v>0</v>
      </c>
      <c r="AJ38" s="206">
        <v>0</v>
      </c>
      <c r="AK38" s="206">
        <v>0.82</v>
      </c>
      <c r="AL38" s="206">
        <v>0</v>
      </c>
      <c r="AM38" s="206">
        <v>0</v>
      </c>
      <c r="AN38" s="206">
        <v>0</v>
      </c>
      <c r="AO38" s="206">
        <v>11.65</v>
      </c>
      <c r="AP38" s="206">
        <v>0</v>
      </c>
    </row>
    <row r="39" spans="1:42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0</v>
      </c>
      <c r="L39" s="206">
        <v>0</v>
      </c>
      <c r="M39" s="206">
        <v>0</v>
      </c>
      <c r="N39" s="206">
        <v>0</v>
      </c>
      <c r="O39" s="206">
        <v>0</v>
      </c>
      <c r="P39" s="206">
        <v>0</v>
      </c>
      <c r="Q39" s="206">
        <v>0</v>
      </c>
      <c r="R39" s="206">
        <v>0</v>
      </c>
      <c r="S39" s="206">
        <v>0</v>
      </c>
      <c r="T39" s="206">
        <v>1.47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0</v>
      </c>
      <c r="AD39" s="206">
        <v>0</v>
      </c>
      <c r="AE39" s="206">
        <v>0</v>
      </c>
      <c r="AF39" s="206">
        <v>0</v>
      </c>
      <c r="AG39" s="206">
        <v>0</v>
      </c>
      <c r="AH39" s="206">
        <v>12.73</v>
      </c>
      <c r="AI39" s="206">
        <v>0</v>
      </c>
      <c r="AJ39" s="206">
        <v>0</v>
      </c>
      <c r="AK39" s="206">
        <v>0.82</v>
      </c>
      <c r="AL39" s="206">
        <v>0</v>
      </c>
      <c r="AM39" s="206">
        <v>0</v>
      </c>
      <c r="AN39" s="206">
        <v>0</v>
      </c>
      <c r="AO39" s="206">
        <v>11.65</v>
      </c>
      <c r="AP39" s="206">
        <v>0</v>
      </c>
    </row>
    <row r="40" spans="1:42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0</v>
      </c>
      <c r="L40" s="206">
        <v>0</v>
      </c>
      <c r="M40" s="206">
        <v>0</v>
      </c>
      <c r="N40" s="206">
        <v>0</v>
      </c>
      <c r="O40" s="206">
        <v>0</v>
      </c>
      <c r="P40" s="206">
        <v>0</v>
      </c>
      <c r="Q40" s="206">
        <v>0</v>
      </c>
      <c r="R40" s="206">
        <v>0</v>
      </c>
      <c r="S40" s="206">
        <v>0</v>
      </c>
      <c r="T40" s="206">
        <v>1.47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0</v>
      </c>
      <c r="AD40" s="206">
        <v>0</v>
      </c>
      <c r="AE40" s="206">
        <v>0</v>
      </c>
      <c r="AF40" s="206">
        <v>0</v>
      </c>
      <c r="AG40" s="206">
        <v>0</v>
      </c>
      <c r="AH40" s="206">
        <v>12.73</v>
      </c>
      <c r="AI40" s="206">
        <v>0</v>
      </c>
      <c r="AJ40" s="206">
        <v>0</v>
      </c>
      <c r="AK40" s="206">
        <v>0.82</v>
      </c>
      <c r="AL40" s="206">
        <v>0</v>
      </c>
      <c r="AM40" s="206">
        <v>0</v>
      </c>
      <c r="AN40" s="206">
        <v>0</v>
      </c>
      <c r="AO40" s="206">
        <v>11.65</v>
      </c>
      <c r="AP40" s="206">
        <v>0</v>
      </c>
    </row>
    <row r="41" spans="1:42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0</v>
      </c>
      <c r="L41" s="206">
        <v>0</v>
      </c>
      <c r="M41" s="206">
        <v>0</v>
      </c>
      <c r="N41" s="206">
        <v>0</v>
      </c>
      <c r="O41" s="206">
        <v>0</v>
      </c>
      <c r="P41" s="206">
        <v>0</v>
      </c>
      <c r="Q41" s="206">
        <v>0</v>
      </c>
      <c r="R41" s="206">
        <v>0</v>
      </c>
      <c r="S41" s="206">
        <v>0</v>
      </c>
      <c r="T41" s="206">
        <v>1.47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0</v>
      </c>
      <c r="AD41" s="206">
        <v>0</v>
      </c>
      <c r="AE41" s="206">
        <v>0</v>
      </c>
      <c r="AF41" s="206">
        <v>0</v>
      </c>
      <c r="AG41" s="206">
        <v>0</v>
      </c>
      <c r="AH41" s="206">
        <v>12.73</v>
      </c>
      <c r="AI41" s="206">
        <v>0</v>
      </c>
      <c r="AJ41" s="206">
        <v>0</v>
      </c>
      <c r="AK41" s="206">
        <v>0.82</v>
      </c>
      <c r="AL41" s="206">
        <v>0</v>
      </c>
      <c r="AM41" s="206">
        <v>0</v>
      </c>
      <c r="AN41" s="206">
        <v>0</v>
      </c>
      <c r="AO41" s="206">
        <v>11.65</v>
      </c>
      <c r="AP41" s="206">
        <v>0</v>
      </c>
    </row>
    <row r="42" spans="1:42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0</v>
      </c>
      <c r="L42" s="206">
        <v>0</v>
      </c>
      <c r="M42" s="206">
        <v>0</v>
      </c>
      <c r="N42" s="206">
        <v>0</v>
      </c>
      <c r="O42" s="206">
        <v>0</v>
      </c>
      <c r="P42" s="206">
        <v>0</v>
      </c>
      <c r="Q42" s="206">
        <v>0</v>
      </c>
      <c r="R42" s="206">
        <v>0</v>
      </c>
      <c r="S42" s="206">
        <v>0</v>
      </c>
      <c r="T42" s="206">
        <v>1.47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0</v>
      </c>
      <c r="AD42" s="206">
        <v>0</v>
      </c>
      <c r="AE42" s="206">
        <v>0</v>
      </c>
      <c r="AF42" s="206">
        <v>0</v>
      </c>
      <c r="AG42" s="206">
        <v>0</v>
      </c>
      <c r="AH42" s="206">
        <v>12.73</v>
      </c>
      <c r="AI42" s="206">
        <v>0</v>
      </c>
      <c r="AJ42" s="206">
        <v>0</v>
      </c>
      <c r="AK42" s="206">
        <v>0.82</v>
      </c>
      <c r="AL42" s="206">
        <v>0</v>
      </c>
      <c r="AM42" s="206">
        <v>0</v>
      </c>
      <c r="AN42" s="206">
        <v>0</v>
      </c>
      <c r="AO42" s="206">
        <v>11.65</v>
      </c>
      <c r="AP42" s="206">
        <v>0</v>
      </c>
    </row>
    <row r="43" spans="1:42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0</v>
      </c>
      <c r="L43" s="206">
        <v>0</v>
      </c>
      <c r="M43" s="206">
        <v>0</v>
      </c>
      <c r="N43" s="206">
        <v>0</v>
      </c>
      <c r="O43" s="206">
        <v>0</v>
      </c>
      <c r="P43" s="206">
        <v>0</v>
      </c>
      <c r="Q43" s="206">
        <v>0</v>
      </c>
      <c r="R43" s="206">
        <v>0</v>
      </c>
      <c r="S43" s="206">
        <v>0</v>
      </c>
      <c r="T43" s="206">
        <v>1.47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0</v>
      </c>
      <c r="AD43" s="206">
        <v>0</v>
      </c>
      <c r="AE43" s="206">
        <v>0</v>
      </c>
      <c r="AF43" s="206">
        <v>0</v>
      </c>
      <c r="AG43" s="206">
        <v>0</v>
      </c>
      <c r="AH43" s="206">
        <v>12.73</v>
      </c>
      <c r="AI43" s="206">
        <v>0</v>
      </c>
      <c r="AJ43" s="206">
        <v>0</v>
      </c>
      <c r="AK43" s="206">
        <v>0.82</v>
      </c>
      <c r="AL43" s="206">
        <v>0</v>
      </c>
      <c r="AM43" s="206">
        <v>0</v>
      </c>
      <c r="AN43" s="206">
        <v>0</v>
      </c>
      <c r="AO43" s="206">
        <v>11.65</v>
      </c>
      <c r="AP43" s="206">
        <v>0</v>
      </c>
    </row>
    <row r="44" spans="1:42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0</v>
      </c>
      <c r="L44" s="206">
        <v>0</v>
      </c>
      <c r="M44" s="206">
        <v>0</v>
      </c>
      <c r="N44" s="206">
        <v>0</v>
      </c>
      <c r="O44" s="206">
        <v>0</v>
      </c>
      <c r="P44" s="206">
        <v>0</v>
      </c>
      <c r="Q44" s="206">
        <v>0</v>
      </c>
      <c r="R44" s="206">
        <v>0</v>
      </c>
      <c r="S44" s="206">
        <v>0</v>
      </c>
      <c r="T44" s="206">
        <v>1.47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0</v>
      </c>
      <c r="AD44" s="206">
        <v>0</v>
      </c>
      <c r="AE44" s="206">
        <v>0</v>
      </c>
      <c r="AF44" s="206">
        <v>0</v>
      </c>
      <c r="AG44" s="206">
        <v>0</v>
      </c>
      <c r="AH44" s="206">
        <v>12.73</v>
      </c>
      <c r="AI44" s="206">
        <v>0</v>
      </c>
      <c r="AJ44" s="206">
        <v>0</v>
      </c>
      <c r="AK44" s="206">
        <v>0.82</v>
      </c>
      <c r="AL44" s="206">
        <v>0</v>
      </c>
      <c r="AM44" s="206">
        <v>0</v>
      </c>
      <c r="AN44" s="206">
        <v>0</v>
      </c>
      <c r="AO44" s="206">
        <v>11.65</v>
      </c>
      <c r="AP44" s="206">
        <v>0</v>
      </c>
    </row>
    <row r="45" spans="1:42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0</v>
      </c>
      <c r="L45" s="206">
        <v>0</v>
      </c>
      <c r="M45" s="206">
        <v>0</v>
      </c>
      <c r="N45" s="206">
        <v>0</v>
      </c>
      <c r="O45" s="206">
        <v>0</v>
      </c>
      <c r="P45" s="206">
        <v>0</v>
      </c>
      <c r="Q45" s="206">
        <v>0</v>
      </c>
      <c r="R45" s="206">
        <v>0</v>
      </c>
      <c r="S45" s="206">
        <v>0</v>
      </c>
      <c r="T45" s="206">
        <v>1.47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0</v>
      </c>
      <c r="AD45" s="206">
        <v>0</v>
      </c>
      <c r="AE45" s="206">
        <v>0</v>
      </c>
      <c r="AF45" s="206">
        <v>0</v>
      </c>
      <c r="AG45" s="206">
        <v>0</v>
      </c>
      <c r="AH45" s="206">
        <v>12.73</v>
      </c>
      <c r="AI45" s="206">
        <v>0</v>
      </c>
      <c r="AJ45" s="206">
        <v>0</v>
      </c>
      <c r="AK45" s="206">
        <v>0.82</v>
      </c>
      <c r="AL45" s="206">
        <v>0</v>
      </c>
      <c r="AM45" s="206">
        <v>0</v>
      </c>
      <c r="AN45" s="206">
        <v>0</v>
      </c>
      <c r="AO45" s="206">
        <v>11.65</v>
      </c>
      <c r="AP45" s="206">
        <v>0</v>
      </c>
    </row>
    <row r="46" spans="1:42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0</v>
      </c>
      <c r="L46" s="206">
        <v>0</v>
      </c>
      <c r="M46" s="206">
        <v>0</v>
      </c>
      <c r="N46" s="206">
        <v>0</v>
      </c>
      <c r="O46" s="206">
        <v>0</v>
      </c>
      <c r="P46" s="206">
        <v>0</v>
      </c>
      <c r="Q46" s="206">
        <v>0</v>
      </c>
      <c r="R46" s="206">
        <v>0</v>
      </c>
      <c r="S46" s="206">
        <v>0</v>
      </c>
      <c r="T46" s="206">
        <v>1.47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0</v>
      </c>
      <c r="AD46" s="206">
        <v>0</v>
      </c>
      <c r="AE46" s="206">
        <v>0</v>
      </c>
      <c r="AF46" s="206">
        <v>0</v>
      </c>
      <c r="AG46" s="206">
        <v>0</v>
      </c>
      <c r="AH46" s="206">
        <v>12.73</v>
      </c>
      <c r="AI46" s="206">
        <v>0</v>
      </c>
      <c r="AJ46" s="206">
        <v>0</v>
      </c>
      <c r="AK46" s="206">
        <v>0.82</v>
      </c>
      <c r="AL46" s="206">
        <v>0</v>
      </c>
      <c r="AM46" s="206">
        <v>0</v>
      </c>
      <c r="AN46" s="206">
        <v>0</v>
      </c>
      <c r="AO46" s="206">
        <v>11.65</v>
      </c>
      <c r="AP46" s="206">
        <v>0</v>
      </c>
    </row>
    <row r="47" spans="1:42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0</v>
      </c>
      <c r="L47" s="206">
        <v>0</v>
      </c>
      <c r="M47" s="206">
        <v>0</v>
      </c>
      <c r="N47" s="206">
        <v>0</v>
      </c>
      <c r="O47" s="206">
        <v>0</v>
      </c>
      <c r="P47" s="206">
        <v>0</v>
      </c>
      <c r="Q47" s="206">
        <v>0</v>
      </c>
      <c r="R47" s="206">
        <v>0</v>
      </c>
      <c r="S47" s="206">
        <v>0</v>
      </c>
      <c r="T47" s="206">
        <v>1.47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0</v>
      </c>
      <c r="AD47" s="206">
        <v>0</v>
      </c>
      <c r="AE47" s="206">
        <v>0</v>
      </c>
      <c r="AF47" s="206">
        <v>0</v>
      </c>
      <c r="AG47" s="206">
        <v>0</v>
      </c>
      <c r="AH47" s="206">
        <v>12.73</v>
      </c>
      <c r="AI47" s="206">
        <v>0</v>
      </c>
      <c r="AJ47" s="206">
        <v>0</v>
      </c>
      <c r="AK47" s="206">
        <v>0.82</v>
      </c>
      <c r="AL47" s="206">
        <v>0</v>
      </c>
      <c r="AM47" s="206">
        <v>0</v>
      </c>
      <c r="AN47" s="206">
        <v>0</v>
      </c>
      <c r="AO47" s="206">
        <v>11.65</v>
      </c>
      <c r="AP47" s="206">
        <v>0</v>
      </c>
    </row>
    <row r="48" spans="1:42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0</v>
      </c>
      <c r="L48" s="206">
        <v>0</v>
      </c>
      <c r="M48" s="206">
        <v>0</v>
      </c>
      <c r="N48" s="206">
        <v>0</v>
      </c>
      <c r="O48" s="206">
        <v>0</v>
      </c>
      <c r="P48" s="206">
        <v>0</v>
      </c>
      <c r="Q48" s="206">
        <v>0</v>
      </c>
      <c r="R48" s="206">
        <v>0</v>
      </c>
      <c r="S48" s="206">
        <v>0</v>
      </c>
      <c r="T48" s="206">
        <v>1.47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0</v>
      </c>
      <c r="AD48" s="206">
        <v>0</v>
      </c>
      <c r="AE48" s="206">
        <v>0</v>
      </c>
      <c r="AF48" s="206">
        <v>0</v>
      </c>
      <c r="AG48" s="206">
        <v>0</v>
      </c>
      <c r="AH48" s="206">
        <v>12.73</v>
      </c>
      <c r="AI48" s="206">
        <v>0</v>
      </c>
      <c r="AJ48" s="206">
        <v>0</v>
      </c>
      <c r="AK48" s="206">
        <v>0.82</v>
      </c>
      <c r="AL48" s="206">
        <v>0</v>
      </c>
      <c r="AM48" s="206">
        <v>0</v>
      </c>
      <c r="AN48" s="206">
        <v>0</v>
      </c>
      <c r="AO48" s="206">
        <v>11.65</v>
      </c>
      <c r="AP48" s="206">
        <v>0</v>
      </c>
    </row>
    <row r="49" spans="1:42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0</v>
      </c>
      <c r="L49" s="206">
        <v>0</v>
      </c>
      <c r="M49" s="206">
        <v>0</v>
      </c>
      <c r="N49" s="206">
        <v>0</v>
      </c>
      <c r="O49" s="206">
        <v>0</v>
      </c>
      <c r="P49" s="206">
        <v>0</v>
      </c>
      <c r="Q49" s="206">
        <v>0</v>
      </c>
      <c r="R49" s="206">
        <v>0</v>
      </c>
      <c r="S49" s="206">
        <v>0</v>
      </c>
      <c r="T49" s="206">
        <v>1.47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0</v>
      </c>
      <c r="AD49" s="206">
        <v>0</v>
      </c>
      <c r="AE49" s="206">
        <v>0</v>
      </c>
      <c r="AF49" s="206">
        <v>0</v>
      </c>
      <c r="AG49" s="206">
        <v>0</v>
      </c>
      <c r="AH49" s="206">
        <v>12.73</v>
      </c>
      <c r="AI49" s="206">
        <v>0</v>
      </c>
      <c r="AJ49" s="206">
        <v>0</v>
      </c>
      <c r="AK49" s="206">
        <v>0.82</v>
      </c>
      <c r="AL49" s="206">
        <v>0</v>
      </c>
      <c r="AM49" s="206">
        <v>0</v>
      </c>
      <c r="AN49" s="206">
        <v>0</v>
      </c>
      <c r="AO49" s="206">
        <v>11.65</v>
      </c>
      <c r="AP49" s="206">
        <v>0</v>
      </c>
    </row>
    <row r="50" spans="1:42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0</v>
      </c>
      <c r="L50" s="206">
        <v>0</v>
      </c>
      <c r="M50" s="206">
        <v>0</v>
      </c>
      <c r="N50" s="206">
        <v>0</v>
      </c>
      <c r="O50" s="206">
        <v>0</v>
      </c>
      <c r="P50" s="206">
        <v>0</v>
      </c>
      <c r="Q50" s="206">
        <v>0</v>
      </c>
      <c r="R50" s="206">
        <v>0</v>
      </c>
      <c r="S50" s="206">
        <v>0</v>
      </c>
      <c r="T50" s="206">
        <v>1.47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0</v>
      </c>
      <c r="AD50" s="206">
        <v>0</v>
      </c>
      <c r="AE50" s="206">
        <v>0</v>
      </c>
      <c r="AF50" s="206">
        <v>0</v>
      </c>
      <c r="AG50" s="206">
        <v>0</v>
      </c>
      <c r="AH50" s="206">
        <v>12.73</v>
      </c>
      <c r="AI50" s="206">
        <v>0</v>
      </c>
      <c r="AJ50" s="206">
        <v>0</v>
      </c>
      <c r="AK50" s="206">
        <v>0.82</v>
      </c>
      <c r="AL50" s="206">
        <v>0</v>
      </c>
      <c r="AM50" s="206">
        <v>0</v>
      </c>
      <c r="AN50" s="206">
        <v>0</v>
      </c>
      <c r="AO50" s="206">
        <v>11.65</v>
      </c>
      <c r="AP50" s="206">
        <v>0</v>
      </c>
    </row>
    <row r="51" spans="1:42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0</v>
      </c>
      <c r="L51" s="206">
        <v>0</v>
      </c>
      <c r="M51" s="206">
        <v>0</v>
      </c>
      <c r="N51" s="206">
        <v>0</v>
      </c>
      <c r="O51" s="206">
        <v>0</v>
      </c>
      <c r="P51" s="206">
        <v>0</v>
      </c>
      <c r="Q51" s="206">
        <v>0</v>
      </c>
      <c r="R51" s="206">
        <v>0</v>
      </c>
      <c r="S51" s="206">
        <v>0</v>
      </c>
      <c r="T51" s="206">
        <v>1.47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0</v>
      </c>
      <c r="AD51" s="206">
        <v>0</v>
      </c>
      <c r="AE51" s="206">
        <v>0</v>
      </c>
      <c r="AF51" s="206">
        <v>0</v>
      </c>
      <c r="AG51" s="206">
        <v>0</v>
      </c>
      <c r="AH51" s="206">
        <v>12.73</v>
      </c>
      <c r="AI51" s="206">
        <v>0</v>
      </c>
      <c r="AJ51" s="206">
        <v>0</v>
      </c>
      <c r="AK51" s="206">
        <v>0.82</v>
      </c>
      <c r="AL51" s="206">
        <v>0</v>
      </c>
      <c r="AM51" s="206">
        <v>0</v>
      </c>
      <c r="AN51" s="206">
        <v>0</v>
      </c>
      <c r="AO51" s="206">
        <v>11.28</v>
      </c>
      <c r="AP51" s="206">
        <v>0</v>
      </c>
    </row>
    <row r="52" spans="1:42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0</v>
      </c>
      <c r="L52" s="206">
        <v>0</v>
      </c>
      <c r="M52" s="206">
        <v>0</v>
      </c>
      <c r="N52" s="206">
        <v>0</v>
      </c>
      <c r="O52" s="206">
        <v>0</v>
      </c>
      <c r="P52" s="206">
        <v>0</v>
      </c>
      <c r="Q52" s="206">
        <v>0</v>
      </c>
      <c r="R52" s="206">
        <v>0</v>
      </c>
      <c r="S52" s="206">
        <v>0</v>
      </c>
      <c r="T52" s="206">
        <v>1.47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0</v>
      </c>
      <c r="AD52" s="206">
        <v>0</v>
      </c>
      <c r="AE52" s="206">
        <v>0</v>
      </c>
      <c r="AF52" s="206">
        <v>0</v>
      </c>
      <c r="AG52" s="206">
        <v>0</v>
      </c>
      <c r="AH52" s="206">
        <v>12.73</v>
      </c>
      <c r="AI52" s="206">
        <v>0</v>
      </c>
      <c r="AJ52" s="206">
        <v>0</v>
      </c>
      <c r="AK52" s="206">
        <v>0.82</v>
      </c>
      <c r="AL52" s="206">
        <v>0</v>
      </c>
      <c r="AM52" s="206">
        <v>0</v>
      </c>
      <c r="AN52" s="206">
        <v>0</v>
      </c>
      <c r="AO52" s="206">
        <v>11.28</v>
      </c>
      <c r="AP52" s="206">
        <v>0</v>
      </c>
    </row>
    <row r="53" spans="1:42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0</v>
      </c>
      <c r="L53" s="206">
        <v>0</v>
      </c>
      <c r="M53" s="206">
        <v>0</v>
      </c>
      <c r="N53" s="206">
        <v>0</v>
      </c>
      <c r="O53" s="206">
        <v>0</v>
      </c>
      <c r="P53" s="206">
        <v>0</v>
      </c>
      <c r="Q53" s="206">
        <v>0</v>
      </c>
      <c r="R53" s="206">
        <v>0</v>
      </c>
      <c r="S53" s="206">
        <v>0</v>
      </c>
      <c r="T53" s="206">
        <v>1.47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0</v>
      </c>
      <c r="AD53" s="206">
        <v>0</v>
      </c>
      <c r="AE53" s="206">
        <v>0</v>
      </c>
      <c r="AF53" s="206">
        <v>0</v>
      </c>
      <c r="AG53" s="206">
        <v>0</v>
      </c>
      <c r="AH53" s="206">
        <v>12.73</v>
      </c>
      <c r="AI53" s="206">
        <v>0</v>
      </c>
      <c r="AJ53" s="206">
        <v>0</v>
      </c>
      <c r="AK53" s="206">
        <v>0.82</v>
      </c>
      <c r="AL53" s="206">
        <v>0</v>
      </c>
      <c r="AM53" s="206">
        <v>0</v>
      </c>
      <c r="AN53" s="206">
        <v>0</v>
      </c>
      <c r="AO53" s="206">
        <v>11.28</v>
      </c>
      <c r="AP53" s="206">
        <v>0</v>
      </c>
    </row>
    <row r="54" spans="1:42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0</v>
      </c>
      <c r="L54" s="206">
        <v>0</v>
      </c>
      <c r="M54" s="206">
        <v>0</v>
      </c>
      <c r="N54" s="206">
        <v>0</v>
      </c>
      <c r="O54" s="206">
        <v>0</v>
      </c>
      <c r="P54" s="206">
        <v>0</v>
      </c>
      <c r="Q54" s="206">
        <v>0</v>
      </c>
      <c r="R54" s="206">
        <v>0</v>
      </c>
      <c r="S54" s="206">
        <v>0</v>
      </c>
      <c r="T54" s="206">
        <v>1.47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0</v>
      </c>
      <c r="AD54" s="206">
        <v>0</v>
      </c>
      <c r="AE54" s="206">
        <v>0</v>
      </c>
      <c r="AF54" s="206">
        <v>0</v>
      </c>
      <c r="AG54" s="206">
        <v>0</v>
      </c>
      <c r="AH54" s="206">
        <v>12.73</v>
      </c>
      <c r="AI54" s="206">
        <v>0</v>
      </c>
      <c r="AJ54" s="206">
        <v>0</v>
      </c>
      <c r="AK54" s="206">
        <v>0.82</v>
      </c>
      <c r="AL54" s="206">
        <v>0</v>
      </c>
      <c r="AM54" s="206">
        <v>0</v>
      </c>
      <c r="AN54" s="206">
        <v>0</v>
      </c>
      <c r="AO54" s="206">
        <v>11.28</v>
      </c>
      <c r="AP54" s="206">
        <v>0</v>
      </c>
    </row>
    <row r="55" spans="1:42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0</v>
      </c>
      <c r="L55" s="206">
        <v>0</v>
      </c>
      <c r="M55" s="206">
        <v>0</v>
      </c>
      <c r="N55" s="206">
        <v>0</v>
      </c>
      <c r="O55" s="206">
        <v>0</v>
      </c>
      <c r="P55" s="206">
        <v>0</v>
      </c>
      <c r="Q55" s="206">
        <v>0</v>
      </c>
      <c r="R55" s="206">
        <v>0</v>
      </c>
      <c r="S55" s="206">
        <v>0</v>
      </c>
      <c r="T55" s="206">
        <v>1.47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0</v>
      </c>
      <c r="AD55" s="206">
        <v>0</v>
      </c>
      <c r="AE55" s="206">
        <v>0</v>
      </c>
      <c r="AF55" s="206">
        <v>0</v>
      </c>
      <c r="AG55" s="206">
        <v>0</v>
      </c>
      <c r="AH55" s="206">
        <v>12.73</v>
      </c>
      <c r="AI55" s="206">
        <v>0</v>
      </c>
      <c r="AJ55" s="206">
        <v>0</v>
      </c>
      <c r="AK55" s="206">
        <v>0.82</v>
      </c>
      <c r="AL55" s="206">
        <v>0</v>
      </c>
      <c r="AM55" s="206">
        <v>0</v>
      </c>
      <c r="AN55" s="206">
        <v>0</v>
      </c>
      <c r="AO55" s="206">
        <v>11.28</v>
      </c>
      <c r="AP55" s="206">
        <v>0</v>
      </c>
    </row>
    <row r="56" spans="1:42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0</v>
      </c>
      <c r="L56" s="206">
        <v>0</v>
      </c>
      <c r="M56" s="206">
        <v>0</v>
      </c>
      <c r="N56" s="206">
        <v>0</v>
      </c>
      <c r="O56" s="206">
        <v>0</v>
      </c>
      <c r="P56" s="206">
        <v>0</v>
      </c>
      <c r="Q56" s="206">
        <v>0</v>
      </c>
      <c r="R56" s="206">
        <v>0</v>
      </c>
      <c r="S56" s="206">
        <v>0</v>
      </c>
      <c r="T56" s="206">
        <v>1.47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0</v>
      </c>
      <c r="AD56" s="206">
        <v>0</v>
      </c>
      <c r="AE56" s="206">
        <v>0</v>
      </c>
      <c r="AF56" s="206">
        <v>0</v>
      </c>
      <c r="AG56" s="206">
        <v>0</v>
      </c>
      <c r="AH56" s="206">
        <v>12.73</v>
      </c>
      <c r="AI56" s="206">
        <v>0</v>
      </c>
      <c r="AJ56" s="206">
        <v>0</v>
      </c>
      <c r="AK56" s="206">
        <v>0.82</v>
      </c>
      <c r="AL56" s="206">
        <v>0</v>
      </c>
      <c r="AM56" s="206">
        <v>0</v>
      </c>
      <c r="AN56" s="206">
        <v>0</v>
      </c>
      <c r="AO56" s="206">
        <v>11.28</v>
      </c>
      <c r="AP56" s="206">
        <v>0</v>
      </c>
    </row>
    <row r="57" spans="1:42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0</v>
      </c>
      <c r="L57" s="206">
        <v>0</v>
      </c>
      <c r="M57" s="206">
        <v>0</v>
      </c>
      <c r="N57" s="206">
        <v>0</v>
      </c>
      <c r="O57" s="206">
        <v>0</v>
      </c>
      <c r="P57" s="206">
        <v>0</v>
      </c>
      <c r="Q57" s="206">
        <v>0</v>
      </c>
      <c r="R57" s="206">
        <v>0</v>
      </c>
      <c r="S57" s="206">
        <v>0</v>
      </c>
      <c r="T57" s="206">
        <v>1.47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0</v>
      </c>
      <c r="AD57" s="206">
        <v>0</v>
      </c>
      <c r="AE57" s="206">
        <v>0</v>
      </c>
      <c r="AF57" s="206">
        <v>0</v>
      </c>
      <c r="AG57" s="206">
        <v>0</v>
      </c>
      <c r="AH57" s="206">
        <v>12.73</v>
      </c>
      <c r="AI57" s="206">
        <v>0</v>
      </c>
      <c r="AJ57" s="206">
        <v>0</v>
      </c>
      <c r="AK57" s="206">
        <v>0.82</v>
      </c>
      <c r="AL57" s="206">
        <v>0</v>
      </c>
      <c r="AM57" s="206">
        <v>0</v>
      </c>
      <c r="AN57" s="206">
        <v>0</v>
      </c>
      <c r="AO57" s="206">
        <v>11.28</v>
      </c>
      <c r="AP57" s="206">
        <v>0</v>
      </c>
    </row>
    <row r="58" spans="1:42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0</v>
      </c>
      <c r="L58" s="206">
        <v>0</v>
      </c>
      <c r="M58" s="206">
        <v>0</v>
      </c>
      <c r="N58" s="206">
        <v>0</v>
      </c>
      <c r="O58" s="206">
        <v>0</v>
      </c>
      <c r="P58" s="206">
        <v>0</v>
      </c>
      <c r="Q58" s="206">
        <v>0</v>
      </c>
      <c r="R58" s="206">
        <v>0</v>
      </c>
      <c r="S58" s="206">
        <v>0</v>
      </c>
      <c r="T58" s="206">
        <v>1.47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0</v>
      </c>
      <c r="AD58" s="206">
        <v>0</v>
      </c>
      <c r="AE58" s="206">
        <v>0</v>
      </c>
      <c r="AF58" s="206">
        <v>0</v>
      </c>
      <c r="AG58" s="206">
        <v>0</v>
      </c>
      <c r="AH58" s="206">
        <v>12.73</v>
      </c>
      <c r="AI58" s="206">
        <v>0</v>
      </c>
      <c r="AJ58" s="206">
        <v>0</v>
      </c>
      <c r="AK58" s="206">
        <v>0.82</v>
      </c>
      <c r="AL58" s="206">
        <v>0</v>
      </c>
      <c r="AM58" s="206">
        <v>0</v>
      </c>
      <c r="AN58" s="206">
        <v>0</v>
      </c>
      <c r="AO58" s="206">
        <v>11.28</v>
      </c>
      <c r="AP58" s="206">
        <v>0</v>
      </c>
    </row>
    <row r="59" spans="1:42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0</v>
      </c>
      <c r="L59" s="206">
        <v>0</v>
      </c>
      <c r="M59" s="206">
        <v>0</v>
      </c>
      <c r="N59" s="206">
        <v>0</v>
      </c>
      <c r="O59" s="206">
        <v>0</v>
      </c>
      <c r="P59" s="206">
        <v>0</v>
      </c>
      <c r="Q59" s="206">
        <v>0</v>
      </c>
      <c r="R59" s="206">
        <v>0</v>
      </c>
      <c r="S59" s="206">
        <v>0</v>
      </c>
      <c r="T59" s="206">
        <v>1.47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0</v>
      </c>
      <c r="AD59" s="206">
        <v>0</v>
      </c>
      <c r="AE59" s="206">
        <v>0</v>
      </c>
      <c r="AF59" s="206">
        <v>0</v>
      </c>
      <c r="AG59" s="206">
        <v>0</v>
      </c>
      <c r="AH59" s="206">
        <v>12.73</v>
      </c>
      <c r="AI59" s="206">
        <v>0</v>
      </c>
      <c r="AJ59" s="206">
        <v>0</v>
      </c>
      <c r="AK59" s="206">
        <v>0.82</v>
      </c>
      <c r="AL59" s="206">
        <v>0</v>
      </c>
      <c r="AM59" s="206">
        <v>0</v>
      </c>
      <c r="AN59" s="206">
        <v>0</v>
      </c>
      <c r="AO59" s="206">
        <v>11.28</v>
      </c>
      <c r="AP59" s="206">
        <v>0</v>
      </c>
    </row>
    <row r="60" spans="1:42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0</v>
      </c>
      <c r="L60" s="206">
        <v>0</v>
      </c>
      <c r="M60" s="206">
        <v>0</v>
      </c>
      <c r="N60" s="206">
        <v>0</v>
      </c>
      <c r="O60" s="206">
        <v>0</v>
      </c>
      <c r="P60" s="206">
        <v>0</v>
      </c>
      <c r="Q60" s="206">
        <v>0</v>
      </c>
      <c r="R60" s="206">
        <v>0</v>
      </c>
      <c r="S60" s="206">
        <v>0</v>
      </c>
      <c r="T60" s="206">
        <v>1.47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0</v>
      </c>
      <c r="AD60" s="206">
        <v>0</v>
      </c>
      <c r="AE60" s="206">
        <v>0</v>
      </c>
      <c r="AF60" s="206">
        <v>0</v>
      </c>
      <c r="AG60" s="206">
        <v>0</v>
      </c>
      <c r="AH60" s="206">
        <v>12.73</v>
      </c>
      <c r="AI60" s="206">
        <v>0</v>
      </c>
      <c r="AJ60" s="206">
        <v>0</v>
      </c>
      <c r="AK60" s="206">
        <v>0.82</v>
      </c>
      <c r="AL60" s="206">
        <v>0</v>
      </c>
      <c r="AM60" s="206">
        <v>0</v>
      </c>
      <c r="AN60" s="206">
        <v>0</v>
      </c>
      <c r="AO60" s="206">
        <v>11.28</v>
      </c>
      <c r="AP60" s="206">
        <v>0</v>
      </c>
    </row>
    <row r="61" spans="1:42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0</v>
      </c>
      <c r="L61" s="206">
        <v>0</v>
      </c>
      <c r="M61" s="206">
        <v>0</v>
      </c>
      <c r="N61" s="206">
        <v>0</v>
      </c>
      <c r="O61" s="206">
        <v>0</v>
      </c>
      <c r="P61" s="206">
        <v>0</v>
      </c>
      <c r="Q61" s="206">
        <v>0</v>
      </c>
      <c r="R61" s="206">
        <v>0</v>
      </c>
      <c r="S61" s="206">
        <v>0</v>
      </c>
      <c r="T61" s="206">
        <v>1.47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0</v>
      </c>
      <c r="AD61" s="206">
        <v>0</v>
      </c>
      <c r="AE61" s="206">
        <v>0</v>
      </c>
      <c r="AF61" s="206">
        <v>0</v>
      </c>
      <c r="AG61" s="206">
        <v>0</v>
      </c>
      <c r="AH61" s="206">
        <v>12.73</v>
      </c>
      <c r="AI61" s="206">
        <v>0</v>
      </c>
      <c r="AJ61" s="206">
        <v>0</v>
      </c>
      <c r="AK61" s="206">
        <v>0.82</v>
      </c>
      <c r="AL61" s="206">
        <v>0</v>
      </c>
      <c r="AM61" s="206">
        <v>0</v>
      </c>
      <c r="AN61" s="206">
        <v>0</v>
      </c>
      <c r="AO61" s="206">
        <v>11.28</v>
      </c>
      <c r="AP61" s="206">
        <v>0</v>
      </c>
    </row>
    <row r="62" spans="1:42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0</v>
      </c>
      <c r="L62" s="206">
        <v>0</v>
      </c>
      <c r="M62" s="206">
        <v>0</v>
      </c>
      <c r="N62" s="206">
        <v>0</v>
      </c>
      <c r="O62" s="206">
        <v>0</v>
      </c>
      <c r="P62" s="206">
        <v>0</v>
      </c>
      <c r="Q62" s="206">
        <v>0</v>
      </c>
      <c r="R62" s="206">
        <v>0</v>
      </c>
      <c r="S62" s="206">
        <v>0</v>
      </c>
      <c r="T62" s="206">
        <v>1.47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0</v>
      </c>
      <c r="AD62" s="206">
        <v>0</v>
      </c>
      <c r="AE62" s="206">
        <v>0</v>
      </c>
      <c r="AF62" s="206">
        <v>0</v>
      </c>
      <c r="AG62" s="206">
        <v>0</v>
      </c>
      <c r="AH62" s="206">
        <v>12.73</v>
      </c>
      <c r="AI62" s="206">
        <v>0</v>
      </c>
      <c r="AJ62" s="206">
        <v>0</v>
      </c>
      <c r="AK62" s="206">
        <v>0.82</v>
      </c>
      <c r="AL62" s="206">
        <v>0</v>
      </c>
      <c r="AM62" s="206">
        <v>0</v>
      </c>
      <c r="AN62" s="206">
        <v>0</v>
      </c>
      <c r="AO62" s="206">
        <v>11.28</v>
      </c>
      <c r="AP62" s="206">
        <v>0</v>
      </c>
    </row>
    <row r="63" spans="1:42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0</v>
      </c>
      <c r="L63" s="206">
        <v>0</v>
      </c>
      <c r="M63" s="206">
        <v>0</v>
      </c>
      <c r="N63" s="206">
        <v>0</v>
      </c>
      <c r="O63" s="206">
        <v>0</v>
      </c>
      <c r="P63" s="206">
        <v>0</v>
      </c>
      <c r="Q63" s="206">
        <v>0</v>
      </c>
      <c r="R63" s="206">
        <v>0</v>
      </c>
      <c r="S63" s="206">
        <v>0</v>
      </c>
      <c r="T63" s="206">
        <v>1.47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0</v>
      </c>
      <c r="AD63" s="206">
        <v>0</v>
      </c>
      <c r="AE63" s="206">
        <v>0</v>
      </c>
      <c r="AF63" s="206">
        <v>0</v>
      </c>
      <c r="AG63" s="206">
        <v>0</v>
      </c>
      <c r="AH63" s="206">
        <v>12.73</v>
      </c>
      <c r="AI63" s="206">
        <v>0</v>
      </c>
      <c r="AJ63" s="206">
        <v>0</v>
      </c>
      <c r="AK63" s="206">
        <v>0.82</v>
      </c>
      <c r="AL63" s="206">
        <v>0</v>
      </c>
      <c r="AM63" s="206">
        <v>0</v>
      </c>
      <c r="AN63" s="206">
        <v>0</v>
      </c>
      <c r="AO63" s="206">
        <v>11.28</v>
      </c>
      <c r="AP63" s="206">
        <v>0</v>
      </c>
    </row>
    <row r="64" spans="1:42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0</v>
      </c>
      <c r="L64" s="206">
        <v>0</v>
      </c>
      <c r="M64" s="206">
        <v>0</v>
      </c>
      <c r="N64" s="206">
        <v>0</v>
      </c>
      <c r="O64" s="206">
        <v>0</v>
      </c>
      <c r="P64" s="206">
        <v>0</v>
      </c>
      <c r="Q64" s="206">
        <v>0</v>
      </c>
      <c r="R64" s="206">
        <v>0</v>
      </c>
      <c r="S64" s="206">
        <v>0</v>
      </c>
      <c r="T64" s="206">
        <v>1.47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0</v>
      </c>
      <c r="AD64" s="206">
        <v>0</v>
      </c>
      <c r="AE64" s="206">
        <v>0</v>
      </c>
      <c r="AF64" s="206">
        <v>0</v>
      </c>
      <c r="AG64" s="206">
        <v>0</v>
      </c>
      <c r="AH64" s="206">
        <v>12.73</v>
      </c>
      <c r="AI64" s="206">
        <v>0</v>
      </c>
      <c r="AJ64" s="206">
        <v>0</v>
      </c>
      <c r="AK64" s="206">
        <v>0.82</v>
      </c>
      <c r="AL64" s="206">
        <v>0</v>
      </c>
      <c r="AM64" s="206">
        <v>0</v>
      </c>
      <c r="AN64" s="206">
        <v>0</v>
      </c>
      <c r="AO64" s="206">
        <v>11.28</v>
      </c>
      <c r="AP64" s="206">
        <v>0</v>
      </c>
    </row>
    <row r="65" spans="1:42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0</v>
      </c>
      <c r="L65" s="206">
        <v>0</v>
      </c>
      <c r="M65" s="206">
        <v>0</v>
      </c>
      <c r="N65" s="206">
        <v>0</v>
      </c>
      <c r="O65" s="206">
        <v>0</v>
      </c>
      <c r="P65" s="206">
        <v>0</v>
      </c>
      <c r="Q65" s="206">
        <v>0</v>
      </c>
      <c r="R65" s="206">
        <v>0</v>
      </c>
      <c r="S65" s="206">
        <v>0</v>
      </c>
      <c r="T65" s="206">
        <v>1.47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0</v>
      </c>
      <c r="AD65" s="206">
        <v>0</v>
      </c>
      <c r="AE65" s="206">
        <v>0</v>
      </c>
      <c r="AF65" s="206">
        <v>0</v>
      </c>
      <c r="AG65" s="206">
        <v>0</v>
      </c>
      <c r="AH65" s="206">
        <v>12.73</v>
      </c>
      <c r="AI65" s="206">
        <v>0</v>
      </c>
      <c r="AJ65" s="206">
        <v>0</v>
      </c>
      <c r="AK65" s="206">
        <v>0.82</v>
      </c>
      <c r="AL65" s="206">
        <v>0</v>
      </c>
      <c r="AM65" s="206">
        <v>0</v>
      </c>
      <c r="AN65" s="206">
        <v>0</v>
      </c>
      <c r="AO65" s="206">
        <v>11.28</v>
      </c>
      <c r="AP65" s="206">
        <v>0</v>
      </c>
    </row>
    <row r="66" spans="1:42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0</v>
      </c>
      <c r="L66" s="206">
        <v>0</v>
      </c>
      <c r="M66" s="206">
        <v>0</v>
      </c>
      <c r="N66" s="206">
        <v>0</v>
      </c>
      <c r="O66" s="206">
        <v>0</v>
      </c>
      <c r="P66" s="206">
        <v>0</v>
      </c>
      <c r="Q66" s="206">
        <v>0</v>
      </c>
      <c r="R66" s="206">
        <v>0</v>
      </c>
      <c r="S66" s="206">
        <v>0</v>
      </c>
      <c r="T66" s="206">
        <v>1.47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0</v>
      </c>
      <c r="AD66" s="206">
        <v>0</v>
      </c>
      <c r="AE66" s="206">
        <v>0</v>
      </c>
      <c r="AF66" s="206">
        <v>0</v>
      </c>
      <c r="AG66" s="206">
        <v>0</v>
      </c>
      <c r="AH66" s="206">
        <v>12.73</v>
      </c>
      <c r="AI66" s="206">
        <v>0</v>
      </c>
      <c r="AJ66" s="206">
        <v>0</v>
      </c>
      <c r="AK66" s="206">
        <v>0.82</v>
      </c>
      <c r="AL66" s="206">
        <v>0</v>
      </c>
      <c r="AM66" s="206">
        <v>0</v>
      </c>
      <c r="AN66" s="206">
        <v>0</v>
      </c>
      <c r="AO66" s="206">
        <v>11.28</v>
      </c>
      <c r="AP66" s="206">
        <v>0</v>
      </c>
    </row>
    <row r="67" spans="1:42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0</v>
      </c>
      <c r="L67" s="206">
        <v>0</v>
      </c>
      <c r="M67" s="206">
        <v>0</v>
      </c>
      <c r="N67" s="206">
        <v>0</v>
      </c>
      <c r="O67" s="206">
        <v>0</v>
      </c>
      <c r="P67" s="206">
        <v>0</v>
      </c>
      <c r="Q67" s="206">
        <v>0</v>
      </c>
      <c r="R67" s="206">
        <v>0</v>
      </c>
      <c r="S67" s="206">
        <v>0</v>
      </c>
      <c r="T67" s="206">
        <v>1.47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0</v>
      </c>
      <c r="AD67" s="206">
        <v>0</v>
      </c>
      <c r="AE67" s="206">
        <v>0</v>
      </c>
      <c r="AF67" s="206">
        <v>0</v>
      </c>
      <c r="AG67" s="206">
        <v>0</v>
      </c>
      <c r="AH67" s="206">
        <v>12.73</v>
      </c>
      <c r="AI67" s="206">
        <v>0</v>
      </c>
      <c r="AJ67" s="206">
        <v>0</v>
      </c>
      <c r="AK67" s="206">
        <v>0.82</v>
      </c>
      <c r="AL67" s="206">
        <v>0</v>
      </c>
      <c r="AM67" s="206">
        <v>0</v>
      </c>
      <c r="AN67" s="206">
        <v>0</v>
      </c>
      <c r="AO67" s="206">
        <v>11.28</v>
      </c>
      <c r="AP67" s="206">
        <v>0</v>
      </c>
    </row>
    <row r="68" spans="1:42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0</v>
      </c>
      <c r="L68" s="206">
        <v>0</v>
      </c>
      <c r="M68" s="206">
        <v>0</v>
      </c>
      <c r="N68" s="206">
        <v>0</v>
      </c>
      <c r="O68" s="206">
        <v>0</v>
      </c>
      <c r="P68" s="206">
        <v>0</v>
      </c>
      <c r="Q68" s="206">
        <v>0</v>
      </c>
      <c r="R68" s="206">
        <v>0</v>
      </c>
      <c r="S68" s="206">
        <v>0</v>
      </c>
      <c r="T68" s="206">
        <v>1.47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0</v>
      </c>
      <c r="AD68" s="206">
        <v>0</v>
      </c>
      <c r="AE68" s="206">
        <v>0</v>
      </c>
      <c r="AF68" s="206">
        <v>0</v>
      </c>
      <c r="AG68" s="206">
        <v>0</v>
      </c>
      <c r="AH68" s="206">
        <v>12.73</v>
      </c>
      <c r="AI68" s="206">
        <v>0</v>
      </c>
      <c r="AJ68" s="206">
        <v>0</v>
      </c>
      <c r="AK68" s="206">
        <v>0.82</v>
      </c>
      <c r="AL68" s="206">
        <v>0</v>
      </c>
      <c r="AM68" s="206">
        <v>0</v>
      </c>
      <c r="AN68" s="206">
        <v>0</v>
      </c>
      <c r="AO68" s="206">
        <v>11.28</v>
      </c>
      <c r="AP68" s="206">
        <v>0</v>
      </c>
    </row>
    <row r="69" spans="1:42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0</v>
      </c>
      <c r="L69" s="206">
        <v>0</v>
      </c>
      <c r="M69" s="206">
        <v>0</v>
      </c>
      <c r="N69" s="206">
        <v>0</v>
      </c>
      <c r="O69" s="206">
        <v>0</v>
      </c>
      <c r="P69" s="206">
        <v>0</v>
      </c>
      <c r="Q69" s="206">
        <v>0</v>
      </c>
      <c r="R69" s="206">
        <v>0</v>
      </c>
      <c r="S69" s="206">
        <v>0</v>
      </c>
      <c r="T69" s="206">
        <v>1.47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0</v>
      </c>
      <c r="AD69" s="206">
        <v>0</v>
      </c>
      <c r="AE69" s="206">
        <v>0</v>
      </c>
      <c r="AF69" s="206">
        <v>0</v>
      </c>
      <c r="AG69" s="206">
        <v>0</v>
      </c>
      <c r="AH69" s="206">
        <v>12.73</v>
      </c>
      <c r="AI69" s="206">
        <v>0</v>
      </c>
      <c r="AJ69" s="206">
        <v>0</v>
      </c>
      <c r="AK69" s="206">
        <v>0.82</v>
      </c>
      <c r="AL69" s="206">
        <v>0</v>
      </c>
      <c r="AM69" s="206">
        <v>0</v>
      </c>
      <c r="AN69" s="206">
        <v>0</v>
      </c>
      <c r="AO69" s="206">
        <v>11.28</v>
      </c>
      <c r="AP69" s="206">
        <v>0</v>
      </c>
    </row>
    <row r="70" spans="1:42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0</v>
      </c>
      <c r="L70" s="206">
        <v>0</v>
      </c>
      <c r="M70" s="206">
        <v>0</v>
      </c>
      <c r="N70" s="206">
        <v>0</v>
      </c>
      <c r="O70" s="206">
        <v>0</v>
      </c>
      <c r="P70" s="206">
        <v>0</v>
      </c>
      <c r="Q70" s="206">
        <v>0</v>
      </c>
      <c r="R70" s="206">
        <v>0</v>
      </c>
      <c r="S70" s="206">
        <v>0</v>
      </c>
      <c r="T70" s="206">
        <v>1.47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0</v>
      </c>
      <c r="AD70" s="206">
        <v>0</v>
      </c>
      <c r="AE70" s="206">
        <v>0</v>
      </c>
      <c r="AF70" s="206">
        <v>0</v>
      </c>
      <c r="AG70" s="206">
        <v>0</v>
      </c>
      <c r="AH70" s="206">
        <v>12.73</v>
      </c>
      <c r="AI70" s="206">
        <v>0</v>
      </c>
      <c r="AJ70" s="206">
        <v>0</v>
      </c>
      <c r="AK70" s="206">
        <v>0.82</v>
      </c>
      <c r="AL70" s="206">
        <v>0</v>
      </c>
      <c r="AM70" s="206">
        <v>0</v>
      </c>
      <c r="AN70" s="206">
        <v>0</v>
      </c>
      <c r="AO70" s="206">
        <v>11.28</v>
      </c>
      <c r="AP70" s="206">
        <v>0</v>
      </c>
    </row>
    <row r="71" spans="1:42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0</v>
      </c>
      <c r="L71" s="206">
        <v>0</v>
      </c>
      <c r="M71" s="206">
        <v>0</v>
      </c>
      <c r="N71" s="206">
        <v>0</v>
      </c>
      <c r="O71" s="206">
        <v>0</v>
      </c>
      <c r="P71" s="206">
        <v>0</v>
      </c>
      <c r="Q71" s="206">
        <v>0</v>
      </c>
      <c r="R71" s="206">
        <v>0</v>
      </c>
      <c r="S71" s="206">
        <v>0</v>
      </c>
      <c r="T71" s="206">
        <v>1.47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0</v>
      </c>
      <c r="AD71" s="206">
        <v>0</v>
      </c>
      <c r="AE71" s="206">
        <v>0</v>
      </c>
      <c r="AF71" s="206">
        <v>0</v>
      </c>
      <c r="AG71" s="206">
        <v>0</v>
      </c>
      <c r="AH71" s="206">
        <v>12.73</v>
      </c>
      <c r="AI71" s="206">
        <v>0</v>
      </c>
      <c r="AJ71" s="206">
        <v>0</v>
      </c>
      <c r="AK71" s="206">
        <v>0.82</v>
      </c>
      <c r="AL71" s="206">
        <v>0</v>
      </c>
      <c r="AM71" s="206">
        <v>0</v>
      </c>
      <c r="AN71" s="206">
        <v>0</v>
      </c>
      <c r="AO71" s="206">
        <v>11.28</v>
      </c>
      <c r="AP71" s="206">
        <v>0</v>
      </c>
    </row>
    <row r="72" spans="1:42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0</v>
      </c>
      <c r="L72" s="206">
        <v>0</v>
      </c>
      <c r="M72" s="206">
        <v>0</v>
      </c>
      <c r="N72" s="206">
        <v>0</v>
      </c>
      <c r="O72" s="206">
        <v>0</v>
      </c>
      <c r="P72" s="206">
        <v>0</v>
      </c>
      <c r="Q72" s="206">
        <v>0</v>
      </c>
      <c r="R72" s="206">
        <v>0</v>
      </c>
      <c r="S72" s="206">
        <v>0</v>
      </c>
      <c r="T72" s="206">
        <v>1.47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0</v>
      </c>
      <c r="AD72" s="206">
        <v>0</v>
      </c>
      <c r="AE72" s="206">
        <v>0</v>
      </c>
      <c r="AF72" s="206">
        <v>0</v>
      </c>
      <c r="AG72" s="206">
        <v>0</v>
      </c>
      <c r="AH72" s="206">
        <v>12.73</v>
      </c>
      <c r="AI72" s="206">
        <v>0</v>
      </c>
      <c r="AJ72" s="206">
        <v>0</v>
      </c>
      <c r="AK72" s="206">
        <v>0.82</v>
      </c>
      <c r="AL72" s="206">
        <v>0</v>
      </c>
      <c r="AM72" s="206">
        <v>0</v>
      </c>
      <c r="AN72" s="206">
        <v>0</v>
      </c>
      <c r="AO72" s="206">
        <v>11.28</v>
      </c>
      <c r="AP72" s="206">
        <v>0</v>
      </c>
    </row>
    <row r="73" spans="1:42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0</v>
      </c>
      <c r="L73" s="206">
        <v>0</v>
      </c>
      <c r="M73" s="206">
        <v>0</v>
      </c>
      <c r="N73" s="206">
        <v>0</v>
      </c>
      <c r="O73" s="206">
        <v>0</v>
      </c>
      <c r="P73" s="206">
        <v>0</v>
      </c>
      <c r="Q73" s="206">
        <v>0</v>
      </c>
      <c r="R73" s="206">
        <v>0</v>
      </c>
      <c r="S73" s="206">
        <v>0</v>
      </c>
      <c r="T73" s="206">
        <v>1.47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0</v>
      </c>
      <c r="AD73" s="206">
        <v>0</v>
      </c>
      <c r="AE73" s="206">
        <v>0</v>
      </c>
      <c r="AF73" s="206">
        <v>0</v>
      </c>
      <c r="AG73" s="206">
        <v>0</v>
      </c>
      <c r="AH73" s="206">
        <v>12.73</v>
      </c>
      <c r="AI73" s="206">
        <v>0</v>
      </c>
      <c r="AJ73" s="206">
        <v>0</v>
      </c>
      <c r="AK73" s="206">
        <v>-6.18</v>
      </c>
      <c r="AL73" s="206">
        <v>0</v>
      </c>
      <c r="AM73" s="206">
        <v>0</v>
      </c>
      <c r="AN73" s="206">
        <v>0</v>
      </c>
      <c r="AO73" s="206">
        <v>11.28</v>
      </c>
      <c r="AP73" s="206">
        <v>0</v>
      </c>
    </row>
    <row r="74" spans="1:42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0</v>
      </c>
      <c r="L74" s="206">
        <v>0</v>
      </c>
      <c r="M74" s="206">
        <v>0</v>
      </c>
      <c r="N74" s="206">
        <v>0</v>
      </c>
      <c r="O74" s="206">
        <v>0</v>
      </c>
      <c r="P74" s="206">
        <v>0</v>
      </c>
      <c r="Q74" s="206">
        <v>0</v>
      </c>
      <c r="R74" s="206">
        <v>0</v>
      </c>
      <c r="S74" s="206">
        <v>0</v>
      </c>
      <c r="T74" s="206">
        <v>1.47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0</v>
      </c>
      <c r="AD74" s="206">
        <v>0</v>
      </c>
      <c r="AE74" s="206">
        <v>0</v>
      </c>
      <c r="AF74" s="206">
        <v>0</v>
      </c>
      <c r="AG74" s="206">
        <v>0</v>
      </c>
      <c r="AH74" s="206">
        <v>12.73</v>
      </c>
      <c r="AI74" s="206">
        <v>0</v>
      </c>
      <c r="AJ74" s="206">
        <v>0</v>
      </c>
      <c r="AK74" s="206">
        <v>0.82</v>
      </c>
      <c r="AL74" s="206">
        <v>0</v>
      </c>
      <c r="AM74" s="206">
        <v>0</v>
      </c>
      <c r="AN74" s="206">
        <v>0</v>
      </c>
      <c r="AO74" s="206">
        <v>11.28</v>
      </c>
      <c r="AP74" s="206">
        <v>0</v>
      </c>
    </row>
    <row r="75" spans="1:42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0</v>
      </c>
      <c r="L75" s="206">
        <v>0</v>
      </c>
      <c r="M75" s="206">
        <v>0</v>
      </c>
      <c r="N75" s="206">
        <v>0</v>
      </c>
      <c r="O75" s="206">
        <v>0</v>
      </c>
      <c r="P75" s="206">
        <v>0</v>
      </c>
      <c r="Q75" s="206">
        <v>0</v>
      </c>
      <c r="R75" s="206">
        <v>0</v>
      </c>
      <c r="S75" s="206">
        <v>0</v>
      </c>
      <c r="T75" s="206">
        <v>1.47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0</v>
      </c>
      <c r="AD75" s="206">
        <v>0</v>
      </c>
      <c r="AE75" s="206">
        <v>0</v>
      </c>
      <c r="AF75" s="206">
        <v>0</v>
      </c>
      <c r="AG75" s="206">
        <v>0</v>
      </c>
      <c r="AH75" s="206">
        <v>12.73</v>
      </c>
      <c r="AI75" s="206">
        <v>0</v>
      </c>
      <c r="AJ75" s="206">
        <v>0</v>
      </c>
      <c r="AK75" s="206">
        <v>0.82</v>
      </c>
      <c r="AL75" s="206">
        <v>0</v>
      </c>
      <c r="AM75" s="206">
        <v>0</v>
      </c>
      <c r="AN75" s="206">
        <v>0</v>
      </c>
      <c r="AO75" s="206">
        <v>11.65</v>
      </c>
      <c r="AP75" s="206">
        <v>0</v>
      </c>
    </row>
    <row r="76" spans="1:42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0</v>
      </c>
      <c r="L76" s="206">
        <v>0</v>
      </c>
      <c r="M76" s="206">
        <v>0</v>
      </c>
      <c r="N76" s="206">
        <v>0</v>
      </c>
      <c r="O76" s="206">
        <v>0</v>
      </c>
      <c r="P76" s="206">
        <v>0</v>
      </c>
      <c r="Q76" s="206">
        <v>0</v>
      </c>
      <c r="R76" s="206">
        <v>0</v>
      </c>
      <c r="S76" s="206">
        <v>0</v>
      </c>
      <c r="T76" s="206">
        <v>1.47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0</v>
      </c>
      <c r="AD76" s="206">
        <v>0</v>
      </c>
      <c r="AE76" s="206">
        <v>0</v>
      </c>
      <c r="AF76" s="206">
        <v>0</v>
      </c>
      <c r="AG76" s="206">
        <v>0</v>
      </c>
      <c r="AH76" s="206">
        <v>12.73</v>
      </c>
      <c r="AI76" s="206">
        <v>0</v>
      </c>
      <c r="AJ76" s="206">
        <v>0</v>
      </c>
      <c r="AK76" s="206">
        <v>0.82</v>
      </c>
      <c r="AL76" s="206">
        <v>0</v>
      </c>
      <c r="AM76" s="206">
        <v>0</v>
      </c>
      <c r="AN76" s="206">
        <v>0</v>
      </c>
      <c r="AO76" s="206">
        <v>11.65</v>
      </c>
      <c r="AP76" s="206">
        <v>0</v>
      </c>
    </row>
    <row r="77" spans="1:42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0</v>
      </c>
      <c r="L77" s="206">
        <v>0</v>
      </c>
      <c r="M77" s="206">
        <v>0</v>
      </c>
      <c r="N77" s="206">
        <v>0</v>
      </c>
      <c r="O77" s="206">
        <v>0</v>
      </c>
      <c r="P77" s="206">
        <v>0</v>
      </c>
      <c r="Q77" s="206">
        <v>0</v>
      </c>
      <c r="R77" s="206">
        <v>0</v>
      </c>
      <c r="S77" s="206">
        <v>0</v>
      </c>
      <c r="T77" s="206">
        <v>1.47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0</v>
      </c>
      <c r="AD77" s="206">
        <v>0</v>
      </c>
      <c r="AE77" s="206">
        <v>0</v>
      </c>
      <c r="AF77" s="206">
        <v>0</v>
      </c>
      <c r="AG77" s="206">
        <v>0</v>
      </c>
      <c r="AH77" s="206">
        <v>12.73</v>
      </c>
      <c r="AI77" s="206">
        <v>0</v>
      </c>
      <c r="AJ77" s="206">
        <v>0</v>
      </c>
      <c r="AK77" s="206">
        <v>0.82</v>
      </c>
      <c r="AL77" s="206">
        <v>0</v>
      </c>
      <c r="AM77" s="206">
        <v>0</v>
      </c>
      <c r="AN77" s="206">
        <v>0</v>
      </c>
      <c r="AO77" s="206">
        <v>11.65</v>
      </c>
      <c r="AP77" s="206">
        <v>0</v>
      </c>
    </row>
    <row r="78" spans="1:42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0</v>
      </c>
      <c r="L78" s="206">
        <v>0</v>
      </c>
      <c r="M78" s="206">
        <v>0</v>
      </c>
      <c r="N78" s="206">
        <v>0</v>
      </c>
      <c r="O78" s="206">
        <v>0</v>
      </c>
      <c r="P78" s="206">
        <v>0</v>
      </c>
      <c r="Q78" s="206">
        <v>0</v>
      </c>
      <c r="R78" s="206">
        <v>0</v>
      </c>
      <c r="S78" s="206">
        <v>0</v>
      </c>
      <c r="T78" s="206">
        <v>1.47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0</v>
      </c>
      <c r="AD78" s="206">
        <v>0</v>
      </c>
      <c r="AE78" s="206">
        <v>0</v>
      </c>
      <c r="AF78" s="206">
        <v>0</v>
      </c>
      <c r="AG78" s="206">
        <v>0</v>
      </c>
      <c r="AH78" s="206">
        <v>12.73</v>
      </c>
      <c r="AI78" s="206">
        <v>0</v>
      </c>
      <c r="AJ78" s="206">
        <v>0</v>
      </c>
      <c r="AK78" s="206">
        <v>0.82</v>
      </c>
      <c r="AL78" s="206">
        <v>0</v>
      </c>
      <c r="AM78" s="206">
        <v>0</v>
      </c>
      <c r="AN78" s="206">
        <v>0</v>
      </c>
      <c r="AO78" s="206">
        <v>11.65</v>
      </c>
      <c r="AP78" s="206">
        <v>0</v>
      </c>
    </row>
    <row r="79" spans="1:42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0</v>
      </c>
      <c r="L79" s="206">
        <v>0</v>
      </c>
      <c r="M79" s="206">
        <v>0</v>
      </c>
      <c r="N79" s="206">
        <v>0</v>
      </c>
      <c r="O79" s="206">
        <v>0</v>
      </c>
      <c r="P79" s="206">
        <v>0</v>
      </c>
      <c r="Q79" s="206">
        <v>0</v>
      </c>
      <c r="R79" s="206">
        <v>0</v>
      </c>
      <c r="S79" s="206">
        <v>0</v>
      </c>
      <c r="T79" s="206">
        <v>1.47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0</v>
      </c>
      <c r="AD79" s="206">
        <v>0</v>
      </c>
      <c r="AE79" s="206">
        <v>0</v>
      </c>
      <c r="AF79" s="206">
        <v>0</v>
      </c>
      <c r="AG79" s="206">
        <v>0</v>
      </c>
      <c r="AH79" s="206">
        <v>12.73</v>
      </c>
      <c r="AI79" s="206">
        <v>0</v>
      </c>
      <c r="AJ79" s="206">
        <v>0</v>
      </c>
      <c r="AK79" s="206">
        <v>-6.18</v>
      </c>
      <c r="AL79" s="206">
        <v>0</v>
      </c>
      <c r="AM79" s="206">
        <v>0</v>
      </c>
      <c r="AN79" s="206">
        <v>0</v>
      </c>
      <c r="AO79" s="206">
        <v>11.65</v>
      </c>
      <c r="AP79" s="206">
        <v>0</v>
      </c>
    </row>
    <row r="80" spans="1:42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0</v>
      </c>
      <c r="L80" s="206">
        <v>0</v>
      </c>
      <c r="M80" s="206">
        <v>0</v>
      </c>
      <c r="N80" s="206">
        <v>0</v>
      </c>
      <c r="O80" s="206">
        <v>0</v>
      </c>
      <c r="P80" s="206">
        <v>0</v>
      </c>
      <c r="Q80" s="206">
        <v>0</v>
      </c>
      <c r="R80" s="206">
        <v>0</v>
      </c>
      <c r="S80" s="206">
        <v>0</v>
      </c>
      <c r="T80" s="206">
        <v>1.47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0</v>
      </c>
      <c r="AD80" s="206">
        <v>0</v>
      </c>
      <c r="AE80" s="206">
        <v>0</v>
      </c>
      <c r="AF80" s="206">
        <v>0</v>
      </c>
      <c r="AG80" s="206">
        <v>0</v>
      </c>
      <c r="AH80" s="206">
        <v>12.73</v>
      </c>
      <c r="AI80" s="206">
        <v>0</v>
      </c>
      <c r="AJ80" s="206">
        <v>0</v>
      </c>
      <c r="AK80" s="206">
        <v>0.82</v>
      </c>
      <c r="AL80" s="206">
        <v>0</v>
      </c>
      <c r="AM80" s="206">
        <v>0</v>
      </c>
      <c r="AN80" s="206">
        <v>0</v>
      </c>
      <c r="AO80" s="206">
        <v>11.65</v>
      </c>
      <c r="AP80" s="206">
        <v>0</v>
      </c>
    </row>
    <row r="81" spans="1:42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0</v>
      </c>
      <c r="L81" s="206">
        <v>0</v>
      </c>
      <c r="M81" s="206">
        <v>0</v>
      </c>
      <c r="N81" s="206">
        <v>0</v>
      </c>
      <c r="O81" s="206">
        <v>0</v>
      </c>
      <c r="P81" s="206">
        <v>0</v>
      </c>
      <c r="Q81" s="206">
        <v>0</v>
      </c>
      <c r="R81" s="206">
        <v>0</v>
      </c>
      <c r="S81" s="206">
        <v>0</v>
      </c>
      <c r="T81" s="206">
        <v>1.47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0</v>
      </c>
      <c r="AD81" s="206">
        <v>0</v>
      </c>
      <c r="AE81" s="206">
        <v>0</v>
      </c>
      <c r="AF81" s="206">
        <v>0</v>
      </c>
      <c r="AG81" s="206">
        <v>0</v>
      </c>
      <c r="AH81" s="206">
        <v>12.73</v>
      </c>
      <c r="AI81" s="206">
        <v>0</v>
      </c>
      <c r="AJ81" s="206">
        <v>0</v>
      </c>
      <c r="AK81" s="206">
        <v>0.82</v>
      </c>
      <c r="AL81" s="206">
        <v>0</v>
      </c>
      <c r="AM81" s="206">
        <v>0</v>
      </c>
      <c r="AN81" s="206">
        <v>0</v>
      </c>
      <c r="AO81" s="206">
        <v>11.65</v>
      </c>
      <c r="AP81" s="206">
        <v>0</v>
      </c>
    </row>
    <row r="82" spans="1:42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0</v>
      </c>
      <c r="L82" s="206">
        <v>0</v>
      </c>
      <c r="M82" s="206">
        <v>0</v>
      </c>
      <c r="N82" s="206">
        <v>0</v>
      </c>
      <c r="O82" s="206">
        <v>0</v>
      </c>
      <c r="P82" s="206">
        <v>0</v>
      </c>
      <c r="Q82" s="206">
        <v>0</v>
      </c>
      <c r="R82" s="206">
        <v>0</v>
      </c>
      <c r="S82" s="206">
        <v>0</v>
      </c>
      <c r="T82" s="206">
        <v>1.47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0</v>
      </c>
      <c r="AD82" s="206">
        <v>0</v>
      </c>
      <c r="AE82" s="206">
        <v>0</v>
      </c>
      <c r="AF82" s="206">
        <v>0</v>
      </c>
      <c r="AG82" s="206">
        <v>0</v>
      </c>
      <c r="AH82" s="206">
        <v>12.73</v>
      </c>
      <c r="AI82" s="206">
        <v>0</v>
      </c>
      <c r="AJ82" s="206">
        <v>0</v>
      </c>
      <c r="AK82" s="206">
        <v>0.82</v>
      </c>
      <c r="AL82" s="206">
        <v>0</v>
      </c>
      <c r="AM82" s="206">
        <v>0</v>
      </c>
      <c r="AN82" s="206">
        <v>0</v>
      </c>
      <c r="AO82" s="206">
        <v>11.65</v>
      </c>
      <c r="AP82" s="206">
        <v>0</v>
      </c>
    </row>
    <row r="83" spans="1:42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0</v>
      </c>
      <c r="L83" s="206">
        <v>0</v>
      </c>
      <c r="M83" s="206">
        <v>0</v>
      </c>
      <c r="N83" s="206">
        <v>0</v>
      </c>
      <c r="O83" s="206">
        <v>0</v>
      </c>
      <c r="P83" s="206">
        <v>0</v>
      </c>
      <c r="Q83" s="206">
        <v>0</v>
      </c>
      <c r="R83" s="206">
        <v>0</v>
      </c>
      <c r="S83" s="206">
        <v>0</v>
      </c>
      <c r="T83" s="206">
        <v>1.47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0</v>
      </c>
      <c r="AD83" s="206">
        <v>0</v>
      </c>
      <c r="AE83" s="206">
        <v>0</v>
      </c>
      <c r="AF83" s="206">
        <v>0</v>
      </c>
      <c r="AG83" s="206">
        <v>0</v>
      </c>
      <c r="AH83" s="206">
        <v>12.73</v>
      </c>
      <c r="AI83" s="206">
        <v>0</v>
      </c>
      <c r="AJ83" s="206">
        <v>0</v>
      </c>
      <c r="AK83" s="206">
        <v>0.82</v>
      </c>
      <c r="AL83" s="206">
        <v>0</v>
      </c>
      <c r="AM83" s="206">
        <v>0</v>
      </c>
      <c r="AN83" s="206">
        <v>0</v>
      </c>
      <c r="AO83" s="206">
        <v>11.65</v>
      </c>
      <c r="AP83" s="206">
        <v>0</v>
      </c>
    </row>
    <row r="84" spans="1:42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0</v>
      </c>
      <c r="L84" s="206">
        <v>0</v>
      </c>
      <c r="M84" s="206">
        <v>0</v>
      </c>
      <c r="N84" s="206">
        <v>0</v>
      </c>
      <c r="O84" s="206">
        <v>0</v>
      </c>
      <c r="P84" s="206">
        <v>0</v>
      </c>
      <c r="Q84" s="206">
        <v>0</v>
      </c>
      <c r="R84" s="206">
        <v>0</v>
      </c>
      <c r="S84" s="206">
        <v>0</v>
      </c>
      <c r="T84" s="206">
        <v>1.47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0</v>
      </c>
      <c r="AD84" s="206">
        <v>0</v>
      </c>
      <c r="AE84" s="206">
        <v>0</v>
      </c>
      <c r="AF84" s="206">
        <v>0</v>
      </c>
      <c r="AG84" s="206">
        <v>0</v>
      </c>
      <c r="AH84" s="206">
        <v>12.73</v>
      </c>
      <c r="AI84" s="206">
        <v>0</v>
      </c>
      <c r="AJ84" s="206">
        <v>0</v>
      </c>
      <c r="AK84" s="206">
        <v>0.82</v>
      </c>
      <c r="AL84" s="206">
        <v>0</v>
      </c>
      <c r="AM84" s="206">
        <v>0</v>
      </c>
      <c r="AN84" s="206">
        <v>0</v>
      </c>
      <c r="AO84" s="206">
        <v>11.65</v>
      </c>
      <c r="AP84" s="206">
        <v>0</v>
      </c>
    </row>
    <row r="85" spans="1:42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0</v>
      </c>
      <c r="L85" s="206">
        <v>0</v>
      </c>
      <c r="M85" s="206">
        <v>0</v>
      </c>
      <c r="N85" s="206">
        <v>0</v>
      </c>
      <c r="O85" s="206">
        <v>0</v>
      </c>
      <c r="P85" s="206">
        <v>0</v>
      </c>
      <c r="Q85" s="206">
        <v>0</v>
      </c>
      <c r="R85" s="206">
        <v>0</v>
      </c>
      <c r="S85" s="206">
        <v>0</v>
      </c>
      <c r="T85" s="206">
        <v>1.47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0</v>
      </c>
      <c r="AD85" s="206">
        <v>0</v>
      </c>
      <c r="AE85" s="206">
        <v>0</v>
      </c>
      <c r="AF85" s="206">
        <v>0</v>
      </c>
      <c r="AG85" s="206">
        <v>0</v>
      </c>
      <c r="AH85" s="206">
        <v>12.73</v>
      </c>
      <c r="AI85" s="206">
        <v>0</v>
      </c>
      <c r="AJ85" s="206">
        <v>0</v>
      </c>
      <c r="AK85" s="206">
        <v>0.82</v>
      </c>
      <c r="AL85" s="206">
        <v>0</v>
      </c>
      <c r="AM85" s="206">
        <v>0</v>
      </c>
      <c r="AN85" s="206">
        <v>0</v>
      </c>
      <c r="AO85" s="206">
        <v>11.65</v>
      </c>
      <c r="AP85" s="206">
        <v>0</v>
      </c>
    </row>
    <row r="86" spans="1:42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0</v>
      </c>
      <c r="L86" s="206">
        <v>0</v>
      </c>
      <c r="M86" s="206">
        <v>0</v>
      </c>
      <c r="N86" s="206">
        <v>0</v>
      </c>
      <c r="O86" s="206">
        <v>0</v>
      </c>
      <c r="P86" s="206">
        <v>0</v>
      </c>
      <c r="Q86" s="206">
        <v>0</v>
      </c>
      <c r="R86" s="206">
        <v>0</v>
      </c>
      <c r="S86" s="206">
        <v>0</v>
      </c>
      <c r="T86" s="206">
        <v>1.47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0</v>
      </c>
      <c r="AD86" s="206">
        <v>0</v>
      </c>
      <c r="AE86" s="206">
        <v>0</v>
      </c>
      <c r="AF86" s="206">
        <v>0</v>
      </c>
      <c r="AG86" s="206">
        <v>0</v>
      </c>
      <c r="AH86" s="206">
        <v>12.73</v>
      </c>
      <c r="AI86" s="206">
        <v>0</v>
      </c>
      <c r="AJ86" s="206">
        <v>0</v>
      </c>
      <c r="AK86" s="206">
        <v>0.82</v>
      </c>
      <c r="AL86" s="206">
        <v>0</v>
      </c>
      <c r="AM86" s="206">
        <v>0</v>
      </c>
      <c r="AN86" s="206">
        <v>0</v>
      </c>
      <c r="AO86" s="206">
        <v>11.65</v>
      </c>
      <c r="AP86" s="206">
        <v>0</v>
      </c>
    </row>
    <row r="87" spans="1:42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0</v>
      </c>
      <c r="L87" s="206">
        <v>0</v>
      </c>
      <c r="M87" s="206">
        <v>0</v>
      </c>
      <c r="N87" s="206">
        <v>0</v>
      </c>
      <c r="O87" s="206">
        <v>0</v>
      </c>
      <c r="P87" s="206">
        <v>0</v>
      </c>
      <c r="Q87" s="206">
        <v>0</v>
      </c>
      <c r="R87" s="206">
        <v>0</v>
      </c>
      <c r="S87" s="206">
        <v>0</v>
      </c>
      <c r="T87" s="206">
        <v>1.47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0</v>
      </c>
      <c r="AD87" s="206">
        <v>0</v>
      </c>
      <c r="AE87" s="206">
        <v>0</v>
      </c>
      <c r="AF87" s="206">
        <v>0</v>
      </c>
      <c r="AG87" s="206">
        <v>0</v>
      </c>
      <c r="AH87" s="206">
        <v>12.73</v>
      </c>
      <c r="AI87" s="206">
        <v>0</v>
      </c>
      <c r="AJ87" s="206">
        <v>0</v>
      </c>
      <c r="AK87" s="206">
        <v>0.82</v>
      </c>
      <c r="AL87" s="206">
        <v>0</v>
      </c>
      <c r="AM87" s="206">
        <v>0</v>
      </c>
      <c r="AN87" s="206">
        <v>0</v>
      </c>
      <c r="AO87" s="206">
        <v>11.65</v>
      </c>
      <c r="AP87" s="206">
        <v>0</v>
      </c>
    </row>
    <row r="88" spans="1:42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0</v>
      </c>
      <c r="L88" s="206">
        <v>0</v>
      </c>
      <c r="M88" s="206">
        <v>0</v>
      </c>
      <c r="N88" s="206">
        <v>0</v>
      </c>
      <c r="O88" s="206">
        <v>0</v>
      </c>
      <c r="P88" s="206">
        <v>0</v>
      </c>
      <c r="Q88" s="206">
        <v>0</v>
      </c>
      <c r="R88" s="206">
        <v>0</v>
      </c>
      <c r="S88" s="206">
        <v>0</v>
      </c>
      <c r="T88" s="206">
        <v>1.47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0</v>
      </c>
      <c r="AD88" s="206">
        <v>0</v>
      </c>
      <c r="AE88" s="206">
        <v>0</v>
      </c>
      <c r="AF88" s="206">
        <v>0</v>
      </c>
      <c r="AG88" s="206">
        <v>0</v>
      </c>
      <c r="AH88" s="206">
        <v>12.73</v>
      </c>
      <c r="AI88" s="206">
        <v>0</v>
      </c>
      <c r="AJ88" s="206">
        <v>0</v>
      </c>
      <c r="AK88" s="206">
        <v>0.82</v>
      </c>
      <c r="AL88" s="206">
        <v>0</v>
      </c>
      <c r="AM88" s="206">
        <v>0</v>
      </c>
      <c r="AN88" s="206">
        <v>0</v>
      </c>
      <c r="AO88" s="206">
        <v>11.65</v>
      </c>
      <c r="AP88" s="206">
        <v>0</v>
      </c>
    </row>
    <row r="89" spans="1:42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0</v>
      </c>
      <c r="L89" s="206">
        <v>0</v>
      </c>
      <c r="M89" s="206">
        <v>0</v>
      </c>
      <c r="N89" s="206">
        <v>0</v>
      </c>
      <c r="O89" s="206">
        <v>0</v>
      </c>
      <c r="P89" s="206">
        <v>0</v>
      </c>
      <c r="Q89" s="206">
        <v>0</v>
      </c>
      <c r="R89" s="206">
        <v>0</v>
      </c>
      <c r="S89" s="206">
        <v>0</v>
      </c>
      <c r="T89" s="206">
        <v>1.47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0</v>
      </c>
      <c r="AD89" s="206">
        <v>0</v>
      </c>
      <c r="AE89" s="206">
        <v>0</v>
      </c>
      <c r="AF89" s="206">
        <v>0</v>
      </c>
      <c r="AG89" s="206">
        <v>0</v>
      </c>
      <c r="AH89" s="206">
        <v>12.73</v>
      </c>
      <c r="AI89" s="206">
        <v>0</v>
      </c>
      <c r="AJ89" s="206">
        <v>0</v>
      </c>
      <c r="AK89" s="206">
        <v>0.82</v>
      </c>
      <c r="AL89" s="206">
        <v>0</v>
      </c>
      <c r="AM89" s="206">
        <v>0</v>
      </c>
      <c r="AN89" s="206">
        <v>0</v>
      </c>
      <c r="AO89" s="206">
        <v>11.65</v>
      </c>
      <c r="AP89" s="206">
        <v>0</v>
      </c>
    </row>
    <row r="90" spans="1:42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0</v>
      </c>
      <c r="L90" s="206">
        <v>0</v>
      </c>
      <c r="M90" s="206">
        <v>0</v>
      </c>
      <c r="N90" s="206">
        <v>0</v>
      </c>
      <c r="O90" s="206">
        <v>0</v>
      </c>
      <c r="P90" s="206">
        <v>0</v>
      </c>
      <c r="Q90" s="206">
        <v>0</v>
      </c>
      <c r="R90" s="206">
        <v>0</v>
      </c>
      <c r="S90" s="206">
        <v>0</v>
      </c>
      <c r="T90" s="206">
        <v>1.47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0</v>
      </c>
      <c r="AD90" s="206">
        <v>0</v>
      </c>
      <c r="AE90" s="206">
        <v>0</v>
      </c>
      <c r="AF90" s="206">
        <v>0</v>
      </c>
      <c r="AG90" s="206">
        <v>0</v>
      </c>
      <c r="AH90" s="206">
        <v>12.73</v>
      </c>
      <c r="AI90" s="206">
        <v>0</v>
      </c>
      <c r="AJ90" s="206">
        <v>0</v>
      </c>
      <c r="AK90" s="206">
        <v>0.82</v>
      </c>
      <c r="AL90" s="206">
        <v>0</v>
      </c>
      <c r="AM90" s="206">
        <v>0</v>
      </c>
      <c r="AN90" s="206">
        <v>0</v>
      </c>
      <c r="AO90" s="206">
        <v>11.65</v>
      </c>
      <c r="AP90" s="206">
        <v>0</v>
      </c>
    </row>
    <row r="91" spans="1:42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0</v>
      </c>
      <c r="L91" s="206">
        <v>0</v>
      </c>
      <c r="M91" s="206">
        <v>0</v>
      </c>
      <c r="N91" s="206">
        <v>0</v>
      </c>
      <c r="O91" s="206">
        <v>0</v>
      </c>
      <c r="P91" s="206">
        <v>0</v>
      </c>
      <c r="Q91" s="206">
        <v>0</v>
      </c>
      <c r="R91" s="206">
        <v>0</v>
      </c>
      <c r="S91" s="206">
        <v>0</v>
      </c>
      <c r="T91" s="206">
        <v>1.47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0</v>
      </c>
      <c r="AD91" s="206">
        <v>0</v>
      </c>
      <c r="AE91" s="206">
        <v>0</v>
      </c>
      <c r="AF91" s="206">
        <v>0</v>
      </c>
      <c r="AG91" s="206">
        <v>0</v>
      </c>
      <c r="AH91" s="206">
        <v>12.73</v>
      </c>
      <c r="AI91" s="206">
        <v>0</v>
      </c>
      <c r="AJ91" s="206">
        <v>0</v>
      </c>
      <c r="AK91" s="206">
        <v>0.82</v>
      </c>
      <c r="AL91" s="206">
        <v>0</v>
      </c>
      <c r="AM91" s="206">
        <v>0</v>
      </c>
      <c r="AN91" s="206">
        <v>0</v>
      </c>
      <c r="AO91" s="206">
        <v>11.65</v>
      </c>
      <c r="AP91" s="206">
        <v>0</v>
      </c>
    </row>
    <row r="92" spans="1:42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0</v>
      </c>
      <c r="L92" s="206">
        <v>0</v>
      </c>
      <c r="M92" s="206">
        <v>0</v>
      </c>
      <c r="N92" s="206">
        <v>0</v>
      </c>
      <c r="O92" s="206">
        <v>0</v>
      </c>
      <c r="P92" s="206">
        <v>0</v>
      </c>
      <c r="Q92" s="206">
        <v>0</v>
      </c>
      <c r="R92" s="206">
        <v>0</v>
      </c>
      <c r="S92" s="206">
        <v>0</v>
      </c>
      <c r="T92" s="206">
        <v>1.47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0</v>
      </c>
      <c r="AD92" s="206">
        <v>0</v>
      </c>
      <c r="AE92" s="206">
        <v>0</v>
      </c>
      <c r="AF92" s="206">
        <v>0</v>
      </c>
      <c r="AG92" s="206">
        <v>0</v>
      </c>
      <c r="AH92" s="206">
        <v>12.73</v>
      </c>
      <c r="AI92" s="206">
        <v>0</v>
      </c>
      <c r="AJ92" s="206">
        <v>0</v>
      </c>
      <c r="AK92" s="206">
        <v>0.82</v>
      </c>
      <c r="AL92" s="206">
        <v>0</v>
      </c>
      <c r="AM92" s="206">
        <v>0</v>
      </c>
      <c r="AN92" s="206">
        <v>0</v>
      </c>
      <c r="AO92" s="206">
        <v>11.65</v>
      </c>
      <c r="AP92" s="206">
        <v>0</v>
      </c>
    </row>
    <row r="93" spans="1:42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</v>
      </c>
      <c r="L93" s="206">
        <v>0</v>
      </c>
      <c r="M93" s="206">
        <v>0</v>
      </c>
      <c r="N93" s="206">
        <v>0</v>
      </c>
      <c r="O93" s="206">
        <v>0</v>
      </c>
      <c r="P93" s="206">
        <v>0</v>
      </c>
      <c r="Q93" s="206">
        <v>0</v>
      </c>
      <c r="R93" s="206">
        <v>0</v>
      </c>
      <c r="S93" s="206">
        <v>0</v>
      </c>
      <c r="T93" s="206">
        <v>1.47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0</v>
      </c>
      <c r="AD93" s="206">
        <v>0</v>
      </c>
      <c r="AE93" s="206">
        <v>0</v>
      </c>
      <c r="AF93" s="206">
        <v>0</v>
      </c>
      <c r="AG93" s="206">
        <v>0</v>
      </c>
      <c r="AH93" s="206">
        <v>12.73</v>
      </c>
      <c r="AI93" s="206">
        <v>0</v>
      </c>
      <c r="AJ93" s="206">
        <v>0</v>
      </c>
      <c r="AK93" s="206">
        <v>0.82</v>
      </c>
      <c r="AL93" s="206">
        <v>0</v>
      </c>
      <c r="AM93" s="206">
        <v>0</v>
      </c>
      <c r="AN93" s="206">
        <v>0</v>
      </c>
      <c r="AO93" s="206">
        <v>11.65</v>
      </c>
      <c r="AP93" s="206">
        <v>0</v>
      </c>
    </row>
    <row r="94" spans="1:42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0</v>
      </c>
      <c r="L94" s="206">
        <v>0</v>
      </c>
      <c r="M94" s="206">
        <v>0</v>
      </c>
      <c r="N94" s="206">
        <v>0</v>
      </c>
      <c r="O94" s="206">
        <v>0</v>
      </c>
      <c r="P94" s="206">
        <v>0</v>
      </c>
      <c r="Q94" s="206">
        <v>0</v>
      </c>
      <c r="R94" s="206">
        <v>0</v>
      </c>
      <c r="S94" s="206">
        <v>0</v>
      </c>
      <c r="T94" s="206">
        <v>1.47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0</v>
      </c>
      <c r="AD94" s="206">
        <v>0</v>
      </c>
      <c r="AE94" s="206">
        <v>0</v>
      </c>
      <c r="AF94" s="206">
        <v>0</v>
      </c>
      <c r="AG94" s="206">
        <v>0</v>
      </c>
      <c r="AH94" s="206">
        <v>12.73</v>
      </c>
      <c r="AI94" s="206">
        <v>0</v>
      </c>
      <c r="AJ94" s="206">
        <v>0</v>
      </c>
      <c r="AK94" s="206">
        <v>0.82</v>
      </c>
      <c r="AL94" s="206">
        <v>0</v>
      </c>
      <c r="AM94" s="206">
        <v>0</v>
      </c>
      <c r="AN94" s="206">
        <v>0</v>
      </c>
      <c r="AO94" s="206">
        <v>11.65</v>
      </c>
      <c r="AP94" s="206">
        <v>0</v>
      </c>
    </row>
    <row r="95" spans="1:42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</v>
      </c>
      <c r="L95" s="206">
        <v>0</v>
      </c>
      <c r="M95" s="206">
        <v>0</v>
      </c>
      <c r="N95" s="206">
        <v>0</v>
      </c>
      <c r="O95" s="206">
        <v>0</v>
      </c>
      <c r="P95" s="206">
        <v>0</v>
      </c>
      <c r="Q95" s="206">
        <v>0</v>
      </c>
      <c r="R95" s="206">
        <v>0</v>
      </c>
      <c r="S95" s="206">
        <v>0</v>
      </c>
      <c r="T95" s="206">
        <v>1.47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0</v>
      </c>
      <c r="AD95" s="206">
        <v>0</v>
      </c>
      <c r="AE95" s="206">
        <v>0</v>
      </c>
      <c r="AF95" s="206">
        <v>0</v>
      </c>
      <c r="AG95" s="206">
        <v>0</v>
      </c>
      <c r="AH95" s="206">
        <v>12.73</v>
      </c>
      <c r="AI95" s="206">
        <v>0</v>
      </c>
      <c r="AJ95" s="206">
        <v>0</v>
      </c>
      <c r="AK95" s="206">
        <v>0.82</v>
      </c>
      <c r="AL95" s="206">
        <v>0</v>
      </c>
      <c r="AM95" s="206">
        <v>0</v>
      </c>
      <c r="AN95" s="206">
        <v>0</v>
      </c>
      <c r="AO95" s="206">
        <v>11.65</v>
      </c>
      <c r="AP95" s="206">
        <v>0</v>
      </c>
    </row>
    <row r="96" spans="1:42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0</v>
      </c>
      <c r="L96" s="206">
        <v>0</v>
      </c>
      <c r="M96" s="206">
        <v>0</v>
      </c>
      <c r="N96" s="206">
        <v>0</v>
      </c>
      <c r="O96" s="206">
        <v>0</v>
      </c>
      <c r="P96" s="206">
        <v>0</v>
      </c>
      <c r="Q96" s="206">
        <v>0</v>
      </c>
      <c r="R96" s="206">
        <v>0</v>
      </c>
      <c r="S96" s="206">
        <v>0</v>
      </c>
      <c r="T96" s="206">
        <v>1.47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0</v>
      </c>
      <c r="AD96" s="206">
        <v>0</v>
      </c>
      <c r="AE96" s="206">
        <v>0</v>
      </c>
      <c r="AF96" s="206">
        <v>0</v>
      </c>
      <c r="AG96" s="206">
        <v>0</v>
      </c>
      <c r="AH96" s="206">
        <v>12.73</v>
      </c>
      <c r="AI96" s="206">
        <v>0</v>
      </c>
      <c r="AJ96" s="206">
        <v>0</v>
      </c>
      <c r="AK96" s="206">
        <v>0.82</v>
      </c>
      <c r="AL96" s="206">
        <v>0</v>
      </c>
      <c r="AM96" s="206">
        <v>0</v>
      </c>
      <c r="AN96" s="206">
        <v>0</v>
      </c>
      <c r="AO96" s="206">
        <v>11.65</v>
      </c>
      <c r="AP96" s="206">
        <v>0</v>
      </c>
    </row>
    <row r="97" spans="1:42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0</v>
      </c>
      <c r="L97" s="206">
        <v>0</v>
      </c>
      <c r="M97" s="206">
        <v>0</v>
      </c>
      <c r="N97" s="206">
        <v>0</v>
      </c>
      <c r="O97" s="206">
        <v>0</v>
      </c>
      <c r="P97" s="206">
        <v>0</v>
      </c>
      <c r="Q97" s="206">
        <v>0</v>
      </c>
      <c r="R97" s="206">
        <v>0</v>
      </c>
      <c r="S97" s="206">
        <v>0</v>
      </c>
      <c r="T97" s="206">
        <v>1.47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0</v>
      </c>
      <c r="AD97" s="206">
        <v>0</v>
      </c>
      <c r="AE97" s="206">
        <v>0</v>
      </c>
      <c r="AF97" s="206">
        <v>0</v>
      </c>
      <c r="AG97" s="206">
        <v>0</v>
      </c>
      <c r="AH97" s="206">
        <v>12.73</v>
      </c>
      <c r="AI97" s="206">
        <v>0</v>
      </c>
      <c r="AJ97" s="206">
        <v>0</v>
      </c>
      <c r="AK97" s="206">
        <v>0.82</v>
      </c>
      <c r="AL97" s="206">
        <v>0</v>
      </c>
      <c r="AM97" s="206">
        <v>0</v>
      </c>
      <c r="AN97" s="206">
        <v>0</v>
      </c>
      <c r="AO97" s="206">
        <v>11.65</v>
      </c>
      <c r="AP97" s="206">
        <v>0</v>
      </c>
    </row>
    <row r="98" spans="1:42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0</v>
      </c>
      <c r="L98" s="206">
        <v>0</v>
      </c>
      <c r="M98" s="206">
        <v>0</v>
      </c>
      <c r="N98" s="206">
        <v>0</v>
      </c>
      <c r="O98" s="206">
        <v>0</v>
      </c>
      <c r="P98" s="206">
        <v>0</v>
      </c>
      <c r="Q98" s="206">
        <v>0</v>
      </c>
      <c r="R98" s="206">
        <v>0</v>
      </c>
      <c r="S98" s="206">
        <v>0</v>
      </c>
      <c r="T98" s="206">
        <v>1.47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0</v>
      </c>
      <c r="AD98" s="206">
        <v>0</v>
      </c>
      <c r="AE98" s="206">
        <v>0</v>
      </c>
      <c r="AF98" s="206">
        <v>0</v>
      </c>
      <c r="AG98" s="206">
        <v>0</v>
      </c>
      <c r="AH98" s="206">
        <v>12.73</v>
      </c>
      <c r="AI98" s="206">
        <v>0</v>
      </c>
      <c r="AJ98" s="206">
        <v>0</v>
      </c>
      <c r="AK98" s="206">
        <v>0.82</v>
      </c>
      <c r="AL98" s="206">
        <v>0</v>
      </c>
      <c r="AM98" s="206">
        <v>0</v>
      </c>
      <c r="AN98" s="206">
        <v>0</v>
      </c>
      <c r="AO98" s="206">
        <v>11.65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3.5279999999999978E-2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0.30552000000000035</v>
      </c>
      <c r="AI99">
        <f t="shared" si="0"/>
        <v>0</v>
      </c>
      <c r="AJ99">
        <f t="shared" si="0"/>
        <v>0</v>
      </c>
      <c r="AK99">
        <f t="shared" si="0"/>
        <v>1.6180000000000003E-2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0.27737999999999979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9"/>
    </row>
    <row r="3" spans="1:42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0.95</v>
      </c>
      <c r="H3" s="206">
        <v>0</v>
      </c>
      <c r="I3" s="206">
        <v>2.2400000000000002</v>
      </c>
      <c r="J3" s="206">
        <v>0.05</v>
      </c>
      <c r="K3" s="206">
        <v>1.31</v>
      </c>
      <c r="L3" s="206">
        <v>1.42</v>
      </c>
      <c r="M3" s="206">
        <v>0.04</v>
      </c>
      <c r="N3" s="206">
        <v>0.09</v>
      </c>
      <c r="O3" s="206">
        <v>0.11</v>
      </c>
      <c r="P3" s="206">
        <v>4.3499999999999996</v>
      </c>
      <c r="Q3" s="206">
        <v>0.4</v>
      </c>
      <c r="R3" s="206">
        <v>0.56999999999999995</v>
      </c>
      <c r="S3" s="206">
        <v>0.59</v>
      </c>
      <c r="T3" s="206">
        <v>1.47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2.08</v>
      </c>
      <c r="AD3" s="206">
        <v>0</v>
      </c>
      <c r="AE3" s="206">
        <v>0</v>
      </c>
      <c r="AF3" s="206">
        <v>0</v>
      </c>
      <c r="AG3" s="206">
        <v>0</v>
      </c>
      <c r="AH3" s="206">
        <v>63.63</v>
      </c>
      <c r="AI3" s="206">
        <v>0</v>
      </c>
      <c r="AJ3" s="206">
        <v>0</v>
      </c>
      <c r="AK3" s="206">
        <v>3.79</v>
      </c>
      <c r="AL3" s="206">
        <v>0</v>
      </c>
      <c r="AM3" s="206">
        <v>0</v>
      </c>
      <c r="AN3" s="206">
        <v>0</v>
      </c>
      <c r="AO3" s="206">
        <v>46.72</v>
      </c>
      <c r="AP3" s="206">
        <v>0</v>
      </c>
    </row>
    <row r="4" spans="1:42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0.95</v>
      </c>
      <c r="H4" s="206">
        <v>0</v>
      </c>
      <c r="I4" s="206">
        <v>2.2400000000000002</v>
      </c>
      <c r="J4" s="206">
        <v>0.05</v>
      </c>
      <c r="K4" s="206">
        <v>1.31</v>
      </c>
      <c r="L4" s="206">
        <v>1.42</v>
      </c>
      <c r="M4" s="206">
        <v>0.04</v>
      </c>
      <c r="N4" s="206">
        <v>0.09</v>
      </c>
      <c r="O4" s="206">
        <v>0.11</v>
      </c>
      <c r="P4" s="206">
        <v>4.3499999999999996</v>
      </c>
      <c r="Q4" s="206">
        <v>0.4</v>
      </c>
      <c r="R4" s="206">
        <v>0.56999999999999995</v>
      </c>
      <c r="S4" s="206">
        <v>0.59</v>
      </c>
      <c r="T4" s="206">
        <v>1.47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2.08</v>
      </c>
      <c r="AD4" s="206">
        <v>0</v>
      </c>
      <c r="AE4" s="206">
        <v>0</v>
      </c>
      <c r="AF4" s="206">
        <v>0</v>
      </c>
      <c r="AG4" s="206">
        <v>0</v>
      </c>
      <c r="AH4" s="206">
        <v>63.63</v>
      </c>
      <c r="AI4" s="206">
        <v>0</v>
      </c>
      <c r="AJ4" s="206">
        <v>0</v>
      </c>
      <c r="AK4" s="206">
        <v>3.79</v>
      </c>
      <c r="AL4" s="206">
        <v>0</v>
      </c>
      <c r="AM4" s="206">
        <v>0</v>
      </c>
      <c r="AN4" s="206">
        <v>0</v>
      </c>
      <c r="AO4" s="206">
        <v>46.72</v>
      </c>
      <c r="AP4" s="206">
        <v>0</v>
      </c>
    </row>
    <row r="5" spans="1:42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0.95</v>
      </c>
      <c r="H5" s="206">
        <v>0</v>
      </c>
      <c r="I5" s="206">
        <v>2.2400000000000002</v>
      </c>
      <c r="J5" s="206">
        <v>0.05</v>
      </c>
      <c r="K5" s="206">
        <v>1.31</v>
      </c>
      <c r="L5" s="206">
        <v>1.42</v>
      </c>
      <c r="M5" s="206">
        <v>0.04</v>
      </c>
      <c r="N5" s="206">
        <v>0.09</v>
      </c>
      <c r="O5" s="206">
        <v>0.11</v>
      </c>
      <c r="P5" s="206">
        <v>4.3499999999999996</v>
      </c>
      <c r="Q5" s="206">
        <v>0.4</v>
      </c>
      <c r="R5" s="206">
        <v>0.56999999999999995</v>
      </c>
      <c r="S5" s="206">
        <v>0.59</v>
      </c>
      <c r="T5" s="206">
        <v>1.47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2.08</v>
      </c>
      <c r="AD5" s="206">
        <v>0</v>
      </c>
      <c r="AE5" s="206">
        <v>0</v>
      </c>
      <c r="AF5" s="206">
        <v>0</v>
      </c>
      <c r="AG5" s="206">
        <v>0</v>
      </c>
      <c r="AH5" s="206">
        <v>63.63</v>
      </c>
      <c r="AI5" s="206">
        <v>0</v>
      </c>
      <c r="AJ5" s="206">
        <v>0</v>
      </c>
      <c r="AK5" s="206">
        <v>3.79</v>
      </c>
      <c r="AL5" s="206">
        <v>0</v>
      </c>
      <c r="AM5" s="206">
        <v>0</v>
      </c>
      <c r="AN5" s="206">
        <v>0</v>
      </c>
      <c r="AO5" s="206">
        <v>46.72</v>
      </c>
      <c r="AP5" s="206">
        <v>0</v>
      </c>
    </row>
    <row r="6" spans="1:42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0.95</v>
      </c>
      <c r="H6" s="206">
        <v>0</v>
      </c>
      <c r="I6" s="206">
        <v>2.2400000000000002</v>
      </c>
      <c r="J6" s="206">
        <v>0.05</v>
      </c>
      <c r="K6" s="206">
        <v>1.31</v>
      </c>
      <c r="L6" s="206">
        <v>1.42</v>
      </c>
      <c r="M6" s="206">
        <v>0.04</v>
      </c>
      <c r="N6" s="206">
        <v>0.09</v>
      </c>
      <c r="O6" s="206">
        <v>0.11</v>
      </c>
      <c r="P6" s="206">
        <v>4.3499999999999996</v>
      </c>
      <c r="Q6" s="206">
        <v>0.4</v>
      </c>
      <c r="R6" s="206">
        <v>0.56999999999999995</v>
      </c>
      <c r="S6" s="206">
        <v>0.56999999999999995</v>
      </c>
      <c r="T6" s="206">
        <v>1.47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2.08</v>
      </c>
      <c r="AD6" s="206">
        <v>0</v>
      </c>
      <c r="AE6" s="206">
        <v>0</v>
      </c>
      <c r="AF6" s="206">
        <v>0</v>
      </c>
      <c r="AG6" s="206">
        <v>0</v>
      </c>
      <c r="AH6" s="206">
        <v>63.63</v>
      </c>
      <c r="AI6" s="206">
        <v>0</v>
      </c>
      <c r="AJ6" s="206">
        <v>0</v>
      </c>
      <c r="AK6" s="206">
        <v>3.79</v>
      </c>
      <c r="AL6" s="206">
        <v>0</v>
      </c>
      <c r="AM6" s="206">
        <v>0</v>
      </c>
      <c r="AN6" s="206">
        <v>0</v>
      </c>
      <c r="AO6" s="206">
        <v>46.72</v>
      </c>
      <c r="AP6" s="206">
        <v>0</v>
      </c>
    </row>
    <row r="7" spans="1:42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0.95</v>
      </c>
      <c r="H7" s="206">
        <v>0</v>
      </c>
      <c r="I7" s="206">
        <v>2.2400000000000002</v>
      </c>
      <c r="J7" s="206">
        <v>0.05</v>
      </c>
      <c r="K7" s="206">
        <v>1.31</v>
      </c>
      <c r="L7" s="206">
        <v>1.42</v>
      </c>
      <c r="M7" s="206">
        <v>0.04</v>
      </c>
      <c r="N7" s="206">
        <v>0.09</v>
      </c>
      <c r="O7" s="206">
        <v>0.11</v>
      </c>
      <c r="P7" s="206">
        <v>4.3499999999999996</v>
      </c>
      <c r="Q7" s="206">
        <v>0.4</v>
      </c>
      <c r="R7" s="206">
        <v>0.56999999999999995</v>
      </c>
      <c r="S7" s="206">
        <v>0.56999999999999995</v>
      </c>
      <c r="T7" s="206">
        <v>1.47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2.08</v>
      </c>
      <c r="AD7" s="206">
        <v>0</v>
      </c>
      <c r="AE7" s="206">
        <v>0</v>
      </c>
      <c r="AF7" s="206">
        <v>0</v>
      </c>
      <c r="AG7" s="206">
        <v>0</v>
      </c>
      <c r="AH7" s="206">
        <v>63.63</v>
      </c>
      <c r="AI7" s="206">
        <v>0</v>
      </c>
      <c r="AJ7" s="206">
        <v>0</v>
      </c>
      <c r="AK7" s="206">
        <v>3.79</v>
      </c>
      <c r="AL7" s="206">
        <v>0</v>
      </c>
      <c r="AM7" s="206">
        <v>0</v>
      </c>
      <c r="AN7" s="206">
        <v>0</v>
      </c>
      <c r="AO7" s="206">
        <v>46.72</v>
      </c>
      <c r="AP7" s="206">
        <v>0</v>
      </c>
    </row>
    <row r="8" spans="1:42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0.95</v>
      </c>
      <c r="H8" s="206">
        <v>0</v>
      </c>
      <c r="I8" s="206">
        <v>2.2400000000000002</v>
      </c>
      <c r="J8" s="206">
        <v>0.05</v>
      </c>
      <c r="K8" s="206">
        <v>1.31</v>
      </c>
      <c r="L8" s="206">
        <v>1.42</v>
      </c>
      <c r="M8" s="206">
        <v>0.04</v>
      </c>
      <c r="N8" s="206">
        <v>0.09</v>
      </c>
      <c r="O8" s="206">
        <v>0.11</v>
      </c>
      <c r="P8" s="206">
        <v>4.3499999999999996</v>
      </c>
      <c r="Q8" s="206">
        <v>0.4</v>
      </c>
      <c r="R8" s="206">
        <v>0.56999999999999995</v>
      </c>
      <c r="S8" s="206">
        <v>0.56999999999999995</v>
      </c>
      <c r="T8" s="206">
        <v>1.47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2.08</v>
      </c>
      <c r="AD8" s="206">
        <v>0</v>
      </c>
      <c r="AE8" s="206">
        <v>0</v>
      </c>
      <c r="AF8" s="206">
        <v>0</v>
      </c>
      <c r="AG8" s="206">
        <v>0</v>
      </c>
      <c r="AH8" s="206">
        <v>63.63</v>
      </c>
      <c r="AI8" s="206">
        <v>0</v>
      </c>
      <c r="AJ8" s="206">
        <v>0</v>
      </c>
      <c r="AK8" s="206">
        <v>3.79</v>
      </c>
      <c r="AL8" s="206">
        <v>0</v>
      </c>
      <c r="AM8" s="206">
        <v>0</v>
      </c>
      <c r="AN8" s="206">
        <v>0</v>
      </c>
      <c r="AO8" s="206">
        <v>46.72</v>
      </c>
      <c r="AP8" s="206">
        <v>0</v>
      </c>
    </row>
    <row r="9" spans="1:42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0.95</v>
      </c>
      <c r="H9" s="206">
        <v>0</v>
      </c>
      <c r="I9" s="206">
        <v>2.2400000000000002</v>
      </c>
      <c r="J9" s="206">
        <v>0.05</v>
      </c>
      <c r="K9" s="206">
        <v>1.31</v>
      </c>
      <c r="L9" s="206">
        <v>1.42</v>
      </c>
      <c r="M9" s="206">
        <v>0.04</v>
      </c>
      <c r="N9" s="206">
        <v>0.09</v>
      </c>
      <c r="O9" s="206">
        <v>0.11</v>
      </c>
      <c r="P9" s="206">
        <v>4.3499999999999996</v>
      </c>
      <c r="Q9" s="206">
        <v>0.4</v>
      </c>
      <c r="R9" s="206">
        <v>0.56999999999999995</v>
      </c>
      <c r="S9" s="206">
        <v>0.56999999999999995</v>
      </c>
      <c r="T9" s="206">
        <v>1.47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2.08</v>
      </c>
      <c r="AD9" s="206">
        <v>0</v>
      </c>
      <c r="AE9" s="206">
        <v>0</v>
      </c>
      <c r="AF9" s="206">
        <v>0</v>
      </c>
      <c r="AG9" s="206">
        <v>0</v>
      </c>
      <c r="AH9" s="206">
        <v>63.63</v>
      </c>
      <c r="AI9" s="206">
        <v>0</v>
      </c>
      <c r="AJ9" s="206">
        <v>0</v>
      </c>
      <c r="AK9" s="206">
        <v>3.79</v>
      </c>
      <c r="AL9" s="206">
        <v>0</v>
      </c>
      <c r="AM9" s="206">
        <v>0</v>
      </c>
      <c r="AN9" s="206">
        <v>0</v>
      </c>
      <c r="AO9" s="206">
        <v>46.72</v>
      </c>
      <c r="AP9" s="206">
        <v>0</v>
      </c>
    </row>
    <row r="10" spans="1:42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0.95</v>
      </c>
      <c r="H10" s="206">
        <v>0</v>
      </c>
      <c r="I10" s="206">
        <v>2.2400000000000002</v>
      </c>
      <c r="J10" s="206">
        <v>0.05</v>
      </c>
      <c r="K10" s="206">
        <v>1.31</v>
      </c>
      <c r="L10" s="206">
        <v>1.42</v>
      </c>
      <c r="M10" s="206">
        <v>0.04</v>
      </c>
      <c r="N10" s="206">
        <v>0.09</v>
      </c>
      <c r="O10" s="206">
        <v>0.11</v>
      </c>
      <c r="P10" s="206">
        <v>4.3499999999999996</v>
      </c>
      <c r="Q10" s="206">
        <v>0.4</v>
      </c>
      <c r="R10" s="206">
        <v>0.56999999999999995</v>
      </c>
      <c r="S10" s="206">
        <v>0.56999999999999995</v>
      </c>
      <c r="T10" s="206">
        <v>1.47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2.08</v>
      </c>
      <c r="AD10" s="206">
        <v>0</v>
      </c>
      <c r="AE10" s="206">
        <v>0</v>
      </c>
      <c r="AF10" s="206">
        <v>0</v>
      </c>
      <c r="AG10" s="206">
        <v>0</v>
      </c>
      <c r="AH10" s="206">
        <v>63.63</v>
      </c>
      <c r="AI10" s="206">
        <v>0</v>
      </c>
      <c r="AJ10" s="206">
        <v>0</v>
      </c>
      <c r="AK10" s="206">
        <v>3.79</v>
      </c>
      <c r="AL10" s="206">
        <v>0</v>
      </c>
      <c r="AM10" s="206">
        <v>0</v>
      </c>
      <c r="AN10" s="206">
        <v>0</v>
      </c>
      <c r="AO10" s="206">
        <v>46.72</v>
      </c>
      <c r="AP10" s="206">
        <v>0</v>
      </c>
    </row>
    <row r="11" spans="1:42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0.95</v>
      </c>
      <c r="H11" s="206">
        <v>0</v>
      </c>
      <c r="I11" s="206">
        <v>2.2400000000000002</v>
      </c>
      <c r="J11" s="206">
        <v>0.05</v>
      </c>
      <c r="K11" s="206">
        <v>1.31</v>
      </c>
      <c r="L11" s="206">
        <v>1.42</v>
      </c>
      <c r="M11" s="206">
        <v>0.04</v>
      </c>
      <c r="N11" s="206">
        <v>0.09</v>
      </c>
      <c r="O11" s="206">
        <v>0.11</v>
      </c>
      <c r="P11" s="206">
        <v>4.3499999999999996</v>
      </c>
      <c r="Q11" s="206">
        <v>0.4</v>
      </c>
      <c r="R11" s="206">
        <v>0.33</v>
      </c>
      <c r="S11" s="206">
        <v>0.34</v>
      </c>
      <c r="T11" s="206">
        <v>1.47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2.08</v>
      </c>
      <c r="AD11" s="206">
        <v>0</v>
      </c>
      <c r="AE11" s="206">
        <v>0</v>
      </c>
      <c r="AF11" s="206">
        <v>0</v>
      </c>
      <c r="AG11" s="206">
        <v>0</v>
      </c>
      <c r="AH11" s="206">
        <v>63.63</v>
      </c>
      <c r="AI11" s="206">
        <v>0</v>
      </c>
      <c r="AJ11" s="206">
        <v>0</v>
      </c>
      <c r="AK11" s="206">
        <v>3.79</v>
      </c>
      <c r="AL11" s="206">
        <v>0</v>
      </c>
      <c r="AM11" s="206">
        <v>0</v>
      </c>
      <c r="AN11" s="206">
        <v>0</v>
      </c>
      <c r="AO11" s="206">
        <v>46.72</v>
      </c>
      <c r="AP11" s="206">
        <v>0</v>
      </c>
    </row>
    <row r="12" spans="1:42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0.95</v>
      </c>
      <c r="H12" s="206">
        <v>0</v>
      </c>
      <c r="I12" s="206">
        <v>2.2400000000000002</v>
      </c>
      <c r="J12" s="206">
        <v>0.05</v>
      </c>
      <c r="K12" s="206">
        <v>1.31</v>
      </c>
      <c r="L12" s="206">
        <v>1.42</v>
      </c>
      <c r="M12" s="206">
        <v>0.04</v>
      </c>
      <c r="N12" s="206">
        <v>0.09</v>
      </c>
      <c r="O12" s="206">
        <v>0.11</v>
      </c>
      <c r="P12" s="206">
        <v>4.3499999999999996</v>
      </c>
      <c r="Q12" s="206">
        <v>0.4</v>
      </c>
      <c r="R12" s="206">
        <v>0.33</v>
      </c>
      <c r="S12" s="206">
        <v>0.34</v>
      </c>
      <c r="T12" s="206">
        <v>1.47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2.08</v>
      </c>
      <c r="AD12" s="206">
        <v>0</v>
      </c>
      <c r="AE12" s="206">
        <v>0</v>
      </c>
      <c r="AF12" s="206">
        <v>0</v>
      </c>
      <c r="AG12" s="206">
        <v>0</v>
      </c>
      <c r="AH12" s="206">
        <v>63.63</v>
      </c>
      <c r="AI12" s="206">
        <v>0</v>
      </c>
      <c r="AJ12" s="206">
        <v>0</v>
      </c>
      <c r="AK12" s="206">
        <v>3.79</v>
      </c>
      <c r="AL12" s="206">
        <v>0</v>
      </c>
      <c r="AM12" s="206">
        <v>0</v>
      </c>
      <c r="AN12" s="206">
        <v>0</v>
      </c>
      <c r="AO12" s="206">
        <v>46.72</v>
      </c>
      <c r="AP12" s="206">
        <v>0</v>
      </c>
    </row>
    <row r="13" spans="1:42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0.95</v>
      </c>
      <c r="H13" s="206">
        <v>0</v>
      </c>
      <c r="I13" s="206">
        <v>2.2400000000000002</v>
      </c>
      <c r="J13" s="206">
        <v>0.05</v>
      </c>
      <c r="K13" s="206">
        <v>1.31</v>
      </c>
      <c r="L13" s="206">
        <v>1.42</v>
      </c>
      <c r="M13" s="206">
        <v>0.04</v>
      </c>
      <c r="N13" s="206">
        <v>0.09</v>
      </c>
      <c r="O13" s="206">
        <v>0.11</v>
      </c>
      <c r="P13" s="206">
        <v>4.3499999999999996</v>
      </c>
      <c r="Q13" s="206">
        <v>0.4</v>
      </c>
      <c r="R13" s="206">
        <v>0.33</v>
      </c>
      <c r="S13" s="206">
        <v>0.34</v>
      </c>
      <c r="T13" s="206">
        <v>1.47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2.08</v>
      </c>
      <c r="AD13" s="206">
        <v>0</v>
      </c>
      <c r="AE13" s="206">
        <v>0</v>
      </c>
      <c r="AF13" s="206">
        <v>0</v>
      </c>
      <c r="AG13" s="206">
        <v>0</v>
      </c>
      <c r="AH13" s="206">
        <v>63.63</v>
      </c>
      <c r="AI13" s="206">
        <v>0</v>
      </c>
      <c r="AJ13" s="206">
        <v>0</v>
      </c>
      <c r="AK13" s="206">
        <v>3.66</v>
      </c>
      <c r="AL13" s="206">
        <v>0</v>
      </c>
      <c r="AM13" s="206">
        <v>0</v>
      </c>
      <c r="AN13" s="206">
        <v>0</v>
      </c>
      <c r="AO13" s="206">
        <v>46.72</v>
      </c>
      <c r="AP13" s="206">
        <v>0</v>
      </c>
    </row>
    <row r="14" spans="1:42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0.95</v>
      </c>
      <c r="H14" s="206">
        <v>0</v>
      </c>
      <c r="I14" s="206">
        <v>2.2400000000000002</v>
      </c>
      <c r="J14" s="206">
        <v>0.05</v>
      </c>
      <c r="K14" s="206">
        <v>1.31</v>
      </c>
      <c r="L14" s="206">
        <v>1.42</v>
      </c>
      <c r="M14" s="206">
        <v>0.04</v>
      </c>
      <c r="N14" s="206">
        <v>0.09</v>
      </c>
      <c r="O14" s="206">
        <v>0.11</v>
      </c>
      <c r="P14" s="206">
        <v>4.3499999999999996</v>
      </c>
      <c r="Q14" s="206">
        <v>0.4</v>
      </c>
      <c r="R14" s="206">
        <v>0.33</v>
      </c>
      <c r="S14" s="206">
        <v>0.34</v>
      </c>
      <c r="T14" s="206">
        <v>1.47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2.08</v>
      </c>
      <c r="AD14" s="206">
        <v>0</v>
      </c>
      <c r="AE14" s="206">
        <v>0</v>
      </c>
      <c r="AF14" s="206">
        <v>0</v>
      </c>
      <c r="AG14" s="206">
        <v>0</v>
      </c>
      <c r="AH14" s="206">
        <v>63.63</v>
      </c>
      <c r="AI14" s="206">
        <v>0</v>
      </c>
      <c r="AJ14" s="206">
        <v>0</v>
      </c>
      <c r="AK14" s="206">
        <v>3.66</v>
      </c>
      <c r="AL14" s="206">
        <v>0</v>
      </c>
      <c r="AM14" s="206">
        <v>0</v>
      </c>
      <c r="AN14" s="206">
        <v>0</v>
      </c>
      <c r="AO14" s="206">
        <v>46.72</v>
      </c>
      <c r="AP14" s="206">
        <v>0</v>
      </c>
    </row>
    <row r="15" spans="1:42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0.95</v>
      </c>
      <c r="H15" s="206">
        <v>0</v>
      </c>
      <c r="I15" s="206">
        <v>2.2400000000000002</v>
      </c>
      <c r="J15" s="206">
        <v>0.05</v>
      </c>
      <c r="K15" s="206">
        <v>1.31</v>
      </c>
      <c r="L15" s="206">
        <v>1.42</v>
      </c>
      <c r="M15" s="206">
        <v>0.04</v>
      </c>
      <c r="N15" s="206">
        <v>0.09</v>
      </c>
      <c r="O15" s="206">
        <v>0.11</v>
      </c>
      <c r="P15" s="206">
        <v>4.3499999999999996</v>
      </c>
      <c r="Q15" s="206">
        <v>0.4</v>
      </c>
      <c r="R15" s="206">
        <v>0.33</v>
      </c>
      <c r="S15" s="206">
        <v>0.34</v>
      </c>
      <c r="T15" s="206">
        <v>1.47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2.08</v>
      </c>
      <c r="AD15" s="206">
        <v>0</v>
      </c>
      <c r="AE15" s="206">
        <v>0</v>
      </c>
      <c r="AF15" s="206">
        <v>0</v>
      </c>
      <c r="AG15" s="206">
        <v>0</v>
      </c>
      <c r="AH15" s="206">
        <v>63.63</v>
      </c>
      <c r="AI15" s="206">
        <v>0</v>
      </c>
      <c r="AJ15" s="206">
        <v>0</v>
      </c>
      <c r="AK15" s="206">
        <v>3.66</v>
      </c>
      <c r="AL15" s="206">
        <v>0</v>
      </c>
      <c r="AM15" s="206">
        <v>0</v>
      </c>
      <c r="AN15" s="206">
        <v>0</v>
      </c>
      <c r="AO15" s="206">
        <v>46.72</v>
      </c>
      <c r="AP15" s="206">
        <v>0</v>
      </c>
    </row>
    <row r="16" spans="1:42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0.95</v>
      </c>
      <c r="H16" s="206">
        <v>0</v>
      </c>
      <c r="I16" s="206">
        <v>2.2400000000000002</v>
      </c>
      <c r="J16" s="206">
        <v>0.05</v>
      </c>
      <c r="K16" s="206">
        <v>1.31</v>
      </c>
      <c r="L16" s="206">
        <v>1.42</v>
      </c>
      <c r="M16" s="206">
        <v>0.04</v>
      </c>
      <c r="N16" s="206">
        <v>0.09</v>
      </c>
      <c r="O16" s="206">
        <v>0.11</v>
      </c>
      <c r="P16" s="206">
        <v>4.3499999999999996</v>
      </c>
      <c r="Q16" s="206">
        <v>0.4</v>
      </c>
      <c r="R16" s="206">
        <v>0.33</v>
      </c>
      <c r="S16" s="206">
        <v>0.34</v>
      </c>
      <c r="T16" s="206">
        <v>1.47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2.08</v>
      </c>
      <c r="AD16" s="206">
        <v>0</v>
      </c>
      <c r="AE16" s="206">
        <v>0</v>
      </c>
      <c r="AF16" s="206">
        <v>0</v>
      </c>
      <c r="AG16" s="206">
        <v>0</v>
      </c>
      <c r="AH16" s="206">
        <v>63.63</v>
      </c>
      <c r="AI16" s="206">
        <v>0</v>
      </c>
      <c r="AJ16" s="206">
        <v>0</v>
      </c>
      <c r="AK16" s="206">
        <v>3.66</v>
      </c>
      <c r="AL16" s="206">
        <v>0</v>
      </c>
      <c r="AM16" s="206">
        <v>0</v>
      </c>
      <c r="AN16" s="206">
        <v>0</v>
      </c>
      <c r="AO16" s="206">
        <v>46.72</v>
      </c>
      <c r="AP16" s="206">
        <v>0</v>
      </c>
    </row>
    <row r="17" spans="1:42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0.95</v>
      </c>
      <c r="H17" s="206">
        <v>0</v>
      </c>
      <c r="I17" s="206">
        <v>2.2400000000000002</v>
      </c>
      <c r="J17" s="206">
        <v>0.05</v>
      </c>
      <c r="K17" s="206">
        <v>1.31</v>
      </c>
      <c r="L17" s="206">
        <v>1.42</v>
      </c>
      <c r="M17" s="206">
        <v>0.04</v>
      </c>
      <c r="N17" s="206">
        <v>0.09</v>
      </c>
      <c r="O17" s="206">
        <v>0.11</v>
      </c>
      <c r="P17" s="206">
        <v>4.3499999999999996</v>
      </c>
      <c r="Q17" s="206">
        <v>0.4</v>
      </c>
      <c r="R17" s="206">
        <v>0.33</v>
      </c>
      <c r="S17" s="206">
        <v>0.34</v>
      </c>
      <c r="T17" s="206">
        <v>1.47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2.08</v>
      </c>
      <c r="AD17" s="206">
        <v>0</v>
      </c>
      <c r="AE17" s="206">
        <v>0</v>
      </c>
      <c r="AF17" s="206">
        <v>0</v>
      </c>
      <c r="AG17" s="206">
        <v>0</v>
      </c>
      <c r="AH17" s="206">
        <v>63.63</v>
      </c>
      <c r="AI17" s="206">
        <v>0</v>
      </c>
      <c r="AJ17" s="206">
        <v>0</v>
      </c>
      <c r="AK17" s="206">
        <v>3.66</v>
      </c>
      <c r="AL17" s="206">
        <v>0</v>
      </c>
      <c r="AM17" s="206">
        <v>0</v>
      </c>
      <c r="AN17" s="206">
        <v>0</v>
      </c>
      <c r="AO17" s="206">
        <v>46.72</v>
      </c>
      <c r="AP17" s="206">
        <v>0</v>
      </c>
    </row>
    <row r="18" spans="1:42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0.95</v>
      </c>
      <c r="H18" s="206">
        <v>0</v>
      </c>
      <c r="I18" s="206">
        <v>2.2400000000000002</v>
      </c>
      <c r="J18" s="206">
        <v>0.05</v>
      </c>
      <c r="K18" s="206">
        <v>1.31</v>
      </c>
      <c r="L18" s="206">
        <v>1.42</v>
      </c>
      <c r="M18" s="206">
        <v>0.04</v>
      </c>
      <c r="N18" s="206">
        <v>0.09</v>
      </c>
      <c r="O18" s="206">
        <v>0.11</v>
      </c>
      <c r="P18" s="206">
        <v>4.3499999999999996</v>
      </c>
      <c r="Q18" s="206">
        <v>0.4</v>
      </c>
      <c r="R18" s="206">
        <v>0.33</v>
      </c>
      <c r="S18" s="206">
        <v>0.34</v>
      </c>
      <c r="T18" s="206">
        <v>1.47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2.08</v>
      </c>
      <c r="AD18" s="206">
        <v>0</v>
      </c>
      <c r="AE18" s="206">
        <v>0</v>
      </c>
      <c r="AF18" s="206">
        <v>0</v>
      </c>
      <c r="AG18" s="206">
        <v>0</v>
      </c>
      <c r="AH18" s="206">
        <v>63.63</v>
      </c>
      <c r="AI18" s="206">
        <v>0</v>
      </c>
      <c r="AJ18" s="206">
        <v>0</v>
      </c>
      <c r="AK18" s="206">
        <v>3.66</v>
      </c>
      <c r="AL18" s="206">
        <v>0</v>
      </c>
      <c r="AM18" s="206">
        <v>0</v>
      </c>
      <c r="AN18" s="206">
        <v>0</v>
      </c>
      <c r="AO18" s="206">
        <v>46.72</v>
      </c>
      <c r="AP18" s="206">
        <v>0</v>
      </c>
    </row>
    <row r="19" spans="1:42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0.95</v>
      </c>
      <c r="H19" s="206">
        <v>0</v>
      </c>
      <c r="I19" s="206">
        <v>2.2400000000000002</v>
      </c>
      <c r="J19" s="206">
        <v>0.05</v>
      </c>
      <c r="K19" s="206">
        <v>1.31</v>
      </c>
      <c r="L19" s="206">
        <v>1.42</v>
      </c>
      <c r="M19" s="206">
        <v>0.04</v>
      </c>
      <c r="N19" s="206">
        <v>0.09</v>
      </c>
      <c r="O19" s="206">
        <v>0.11</v>
      </c>
      <c r="P19" s="206">
        <v>4.3499999999999996</v>
      </c>
      <c r="Q19" s="206">
        <v>0.4</v>
      </c>
      <c r="R19" s="206">
        <v>0.33</v>
      </c>
      <c r="S19" s="206">
        <v>0.34</v>
      </c>
      <c r="T19" s="206">
        <v>1.47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2.08</v>
      </c>
      <c r="AD19" s="206">
        <v>0</v>
      </c>
      <c r="AE19" s="206">
        <v>0</v>
      </c>
      <c r="AF19" s="206">
        <v>0</v>
      </c>
      <c r="AG19" s="206">
        <v>0</v>
      </c>
      <c r="AH19" s="206">
        <v>63.63</v>
      </c>
      <c r="AI19" s="206">
        <v>0</v>
      </c>
      <c r="AJ19" s="206">
        <v>0</v>
      </c>
      <c r="AK19" s="206">
        <v>3.66</v>
      </c>
      <c r="AL19" s="206">
        <v>0</v>
      </c>
      <c r="AM19" s="206">
        <v>0</v>
      </c>
      <c r="AN19" s="206">
        <v>0</v>
      </c>
      <c r="AO19" s="206">
        <v>46.72</v>
      </c>
      <c r="AP19" s="206">
        <v>0</v>
      </c>
    </row>
    <row r="20" spans="1:42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0.95</v>
      </c>
      <c r="H20" s="206">
        <v>0</v>
      </c>
      <c r="I20" s="206">
        <v>2.2400000000000002</v>
      </c>
      <c r="J20" s="206">
        <v>0.05</v>
      </c>
      <c r="K20" s="206">
        <v>1.31</v>
      </c>
      <c r="L20" s="206">
        <v>1.42</v>
      </c>
      <c r="M20" s="206">
        <v>0.04</v>
      </c>
      <c r="N20" s="206">
        <v>0.09</v>
      </c>
      <c r="O20" s="206">
        <v>0.11</v>
      </c>
      <c r="P20" s="206">
        <v>4.3499999999999996</v>
      </c>
      <c r="Q20" s="206">
        <v>0.4</v>
      </c>
      <c r="R20" s="206">
        <v>0.33</v>
      </c>
      <c r="S20" s="206">
        <v>0.34</v>
      </c>
      <c r="T20" s="206">
        <v>1.47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2.08</v>
      </c>
      <c r="AD20" s="206">
        <v>0</v>
      </c>
      <c r="AE20" s="206">
        <v>0</v>
      </c>
      <c r="AF20" s="206">
        <v>0</v>
      </c>
      <c r="AG20" s="206">
        <v>0</v>
      </c>
      <c r="AH20" s="206">
        <v>63.63</v>
      </c>
      <c r="AI20" s="206">
        <v>0</v>
      </c>
      <c r="AJ20" s="206">
        <v>0</v>
      </c>
      <c r="AK20" s="206">
        <v>3.66</v>
      </c>
      <c r="AL20" s="206">
        <v>0</v>
      </c>
      <c r="AM20" s="206">
        <v>0</v>
      </c>
      <c r="AN20" s="206">
        <v>0</v>
      </c>
      <c r="AO20" s="206">
        <v>46.72</v>
      </c>
      <c r="AP20" s="206">
        <v>0</v>
      </c>
    </row>
    <row r="21" spans="1:42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0.95</v>
      </c>
      <c r="H21" s="206">
        <v>0</v>
      </c>
      <c r="I21" s="206">
        <v>2.2400000000000002</v>
      </c>
      <c r="J21" s="206">
        <v>0.05</v>
      </c>
      <c r="K21" s="206">
        <v>1.31</v>
      </c>
      <c r="L21" s="206">
        <v>1.42</v>
      </c>
      <c r="M21" s="206">
        <v>0.04</v>
      </c>
      <c r="N21" s="206">
        <v>0.09</v>
      </c>
      <c r="O21" s="206">
        <v>0.11</v>
      </c>
      <c r="P21" s="206">
        <v>4.3499999999999996</v>
      </c>
      <c r="Q21" s="206">
        <v>0.4</v>
      </c>
      <c r="R21" s="206">
        <v>0.33</v>
      </c>
      <c r="S21" s="206">
        <v>0.34</v>
      </c>
      <c r="T21" s="206">
        <v>1.47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2.08</v>
      </c>
      <c r="AD21" s="206">
        <v>0</v>
      </c>
      <c r="AE21" s="206">
        <v>0</v>
      </c>
      <c r="AF21" s="206">
        <v>0</v>
      </c>
      <c r="AG21" s="206">
        <v>0</v>
      </c>
      <c r="AH21" s="206">
        <v>63.63</v>
      </c>
      <c r="AI21" s="206">
        <v>0</v>
      </c>
      <c r="AJ21" s="206">
        <v>0</v>
      </c>
      <c r="AK21" s="206">
        <v>3.66</v>
      </c>
      <c r="AL21" s="206">
        <v>0</v>
      </c>
      <c r="AM21" s="206">
        <v>0</v>
      </c>
      <c r="AN21" s="206">
        <v>0</v>
      </c>
      <c r="AO21" s="206">
        <v>46.72</v>
      </c>
      <c r="AP21" s="206">
        <v>0</v>
      </c>
    </row>
    <row r="22" spans="1:42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0.95</v>
      </c>
      <c r="H22" s="206">
        <v>0</v>
      </c>
      <c r="I22" s="206">
        <v>2.2400000000000002</v>
      </c>
      <c r="J22" s="206">
        <v>0.05</v>
      </c>
      <c r="K22" s="206">
        <v>1.31</v>
      </c>
      <c r="L22" s="206">
        <v>1.42</v>
      </c>
      <c r="M22" s="206">
        <v>0.04</v>
      </c>
      <c r="N22" s="206">
        <v>0.09</v>
      </c>
      <c r="O22" s="206">
        <v>0.11</v>
      </c>
      <c r="P22" s="206">
        <v>4.3499999999999996</v>
      </c>
      <c r="Q22" s="206">
        <v>0.4</v>
      </c>
      <c r="R22" s="206">
        <v>0.33</v>
      </c>
      <c r="S22" s="206">
        <v>0.34</v>
      </c>
      <c r="T22" s="206">
        <v>1.47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2.08</v>
      </c>
      <c r="AD22" s="206">
        <v>0</v>
      </c>
      <c r="AE22" s="206">
        <v>0</v>
      </c>
      <c r="AF22" s="206">
        <v>0</v>
      </c>
      <c r="AG22" s="206">
        <v>0</v>
      </c>
      <c r="AH22" s="206">
        <v>63.63</v>
      </c>
      <c r="AI22" s="206">
        <v>0</v>
      </c>
      <c r="AJ22" s="206">
        <v>0</v>
      </c>
      <c r="AK22" s="206">
        <v>3.66</v>
      </c>
      <c r="AL22" s="206">
        <v>0</v>
      </c>
      <c r="AM22" s="206">
        <v>0</v>
      </c>
      <c r="AN22" s="206">
        <v>0</v>
      </c>
      <c r="AO22" s="206">
        <v>46.72</v>
      </c>
      <c r="AP22" s="206">
        <v>0</v>
      </c>
    </row>
    <row r="23" spans="1:42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0.95</v>
      </c>
      <c r="H23" s="206">
        <v>0</v>
      </c>
      <c r="I23" s="206">
        <v>2.2400000000000002</v>
      </c>
      <c r="J23" s="206">
        <v>0.05</v>
      </c>
      <c r="K23" s="206">
        <v>1.31</v>
      </c>
      <c r="L23" s="206">
        <v>1.42</v>
      </c>
      <c r="M23" s="206">
        <v>0.04</v>
      </c>
      <c r="N23" s="206">
        <v>0.09</v>
      </c>
      <c r="O23" s="206">
        <v>0.11</v>
      </c>
      <c r="P23" s="206">
        <v>4.3499999999999996</v>
      </c>
      <c r="Q23" s="206">
        <v>0.4</v>
      </c>
      <c r="R23" s="206">
        <v>0.49</v>
      </c>
      <c r="S23" s="206">
        <v>0.39</v>
      </c>
      <c r="T23" s="206">
        <v>1.47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2.08</v>
      </c>
      <c r="AD23" s="206">
        <v>0</v>
      </c>
      <c r="AE23" s="206">
        <v>0</v>
      </c>
      <c r="AF23" s="206">
        <v>0</v>
      </c>
      <c r="AG23" s="206">
        <v>0</v>
      </c>
      <c r="AH23" s="206">
        <v>63.63</v>
      </c>
      <c r="AI23" s="206">
        <v>0</v>
      </c>
      <c r="AJ23" s="206">
        <v>0</v>
      </c>
      <c r="AK23" s="206">
        <v>3.79</v>
      </c>
      <c r="AL23" s="206">
        <v>0</v>
      </c>
      <c r="AM23" s="206">
        <v>0</v>
      </c>
      <c r="AN23" s="206">
        <v>0</v>
      </c>
      <c r="AO23" s="206">
        <v>46.72</v>
      </c>
      <c r="AP23" s="206">
        <v>0</v>
      </c>
    </row>
    <row r="24" spans="1:42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0.95</v>
      </c>
      <c r="H24" s="206">
        <v>0</v>
      </c>
      <c r="I24" s="206">
        <v>2.2400000000000002</v>
      </c>
      <c r="J24" s="206">
        <v>0.05</v>
      </c>
      <c r="K24" s="206">
        <v>1.31</v>
      </c>
      <c r="L24" s="206">
        <v>1.42</v>
      </c>
      <c r="M24" s="206">
        <v>0.04</v>
      </c>
      <c r="N24" s="206">
        <v>0.09</v>
      </c>
      <c r="O24" s="206">
        <v>0.11</v>
      </c>
      <c r="P24" s="206">
        <v>4.3499999999999996</v>
      </c>
      <c r="Q24" s="206">
        <v>0.4</v>
      </c>
      <c r="R24" s="206">
        <v>0.55000000000000004</v>
      </c>
      <c r="S24" s="206">
        <v>0.52</v>
      </c>
      <c r="T24" s="206">
        <v>1.47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2.08</v>
      </c>
      <c r="AD24" s="206">
        <v>0</v>
      </c>
      <c r="AE24" s="206">
        <v>0</v>
      </c>
      <c r="AF24" s="206">
        <v>0</v>
      </c>
      <c r="AG24" s="206">
        <v>0</v>
      </c>
      <c r="AH24" s="206">
        <v>63.63</v>
      </c>
      <c r="AI24" s="206">
        <v>0</v>
      </c>
      <c r="AJ24" s="206">
        <v>0</v>
      </c>
      <c r="AK24" s="206">
        <v>3.79</v>
      </c>
      <c r="AL24" s="206">
        <v>0</v>
      </c>
      <c r="AM24" s="206">
        <v>0</v>
      </c>
      <c r="AN24" s="206">
        <v>0</v>
      </c>
      <c r="AO24" s="206">
        <v>46.72</v>
      </c>
      <c r="AP24" s="206">
        <v>0</v>
      </c>
    </row>
    <row r="25" spans="1:42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0.95</v>
      </c>
      <c r="H25" s="206">
        <v>0</v>
      </c>
      <c r="I25" s="206">
        <v>2.2400000000000002</v>
      </c>
      <c r="J25" s="206">
        <v>0.05</v>
      </c>
      <c r="K25" s="206">
        <v>1.31</v>
      </c>
      <c r="L25" s="206">
        <v>1.42</v>
      </c>
      <c r="M25" s="206">
        <v>0.04</v>
      </c>
      <c r="N25" s="206">
        <v>0.09</v>
      </c>
      <c r="O25" s="206">
        <v>0.11</v>
      </c>
      <c r="P25" s="206">
        <v>4.3499999999999996</v>
      </c>
      <c r="Q25" s="206">
        <v>0.4</v>
      </c>
      <c r="R25" s="206">
        <v>0.56999999999999995</v>
      </c>
      <c r="S25" s="206">
        <v>0.59</v>
      </c>
      <c r="T25" s="206">
        <v>1.47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2.08</v>
      </c>
      <c r="AD25" s="206">
        <v>0</v>
      </c>
      <c r="AE25" s="206">
        <v>0</v>
      </c>
      <c r="AF25" s="206">
        <v>0</v>
      </c>
      <c r="AG25" s="206">
        <v>0</v>
      </c>
      <c r="AH25" s="206">
        <v>63.63</v>
      </c>
      <c r="AI25" s="206">
        <v>0</v>
      </c>
      <c r="AJ25" s="206">
        <v>0</v>
      </c>
      <c r="AK25" s="206">
        <v>3.79</v>
      </c>
      <c r="AL25" s="206">
        <v>0</v>
      </c>
      <c r="AM25" s="206">
        <v>0</v>
      </c>
      <c r="AN25" s="206">
        <v>0</v>
      </c>
      <c r="AO25" s="206">
        <v>46.72</v>
      </c>
      <c r="AP25" s="206">
        <v>0</v>
      </c>
    </row>
    <row r="26" spans="1:42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0.95</v>
      </c>
      <c r="H26" s="206">
        <v>0</v>
      </c>
      <c r="I26" s="206">
        <v>2.2400000000000002</v>
      </c>
      <c r="J26" s="206">
        <v>0.05</v>
      </c>
      <c r="K26" s="206">
        <v>1.31</v>
      </c>
      <c r="L26" s="206">
        <v>1.42</v>
      </c>
      <c r="M26" s="206">
        <v>0.04</v>
      </c>
      <c r="N26" s="206">
        <v>0.09</v>
      </c>
      <c r="O26" s="206">
        <v>0.11</v>
      </c>
      <c r="P26" s="206">
        <v>4.3499999999999996</v>
      </c>
      <c r="Q26" s="206">
        <v>0.4</v>
      </c>
      <c r="R26" s="206">
        <v>0.56999999999999995</v>
      </c>
      <c r="S26" s="206">
        <v>0.59</v>
      </c>
      <c r="T26" s="206">
        <v>1.47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2.08</v>
      </c>
      <c r="AD26" s="206">
        <v>0</v>
      </c>
      <c r="AE26" s="206">
        <v>0</v>
      </c>
      <c r="AF26" s="206">
        <v>0</v>
      </c>
      <c r="AG26" s="206">
        <v>0</v>
      </c>
      <c r="AH26" s="206">
        <v>63.63</v>
      </c>
      <c r="AI26" s="206">
        <v>0</v>
      </c>
      <c r="AJ26" s="206">
        <v>0</v>
      </c>
      <c r="AK26" s="206">
        <v>3.79</v>
      </c>
      <c r="AL26" s="206">
        <v>0</v>
      </c>
      <c r="AM26" s="206">
        <v>0</v>
      </c>
      <c r="AN26" s="206">
        <v>0</v>
      </c>
      <c r="AO26" s="206">
        <v>46.72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0.22</v>
      </c>
      <c r="E27" s="206">
        <v>0</v>
      </c>
      <c r="F27" s="206">
        <v>0</v>
      </c>
      <c r="G27" s="206">
        <v>0.95</v>
      </c>
      <c r="H27" s="206">
        <v>0</v>
      </c>
      <c r="I27" s="206">
        <v>2.2400000000000002</v>
      </c>
      <c r="J27" s="206">
        <v>0.05</v>
      </c>
      <c r="K27" s="206">
        <v>1.31</v>
      </c>
      <c r="L27" s="206">
        <v>1.42</v>
      </c>
      <c r="M27" s="206">
        <v>0.04</v>
      </c>
      <c r="N27" s="206">
        <v>0.09</v>
      </c>
      <c r="O27" s="206">
        <v>0.11</v>
      </c>
      <c r="P27" s="206">
        <v>4.3499999999999996</v>
      </c>
      <c r="Q27" s="206">
        <v>0.4</v>
      </c>
      <c r="R27" s="206">
        <v>0.56999999999999995</v>
      </c>
      <c r="S27" s="206">
        <v>0.59</v>
      </c>
      <c r="T27" s="206">
        <v>1.47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2.08</v>
      </c>
      <c r="AD27" s="206">
        <v>0</v>
      </c>
      <c r="AE27" s="206">
        <v>0</v>
      </c>
      <c r="AF27" s="206">
        <v>0</v>
      </c>
      <c r="AG27" s="206">
        <v>0</v>
      </c>
      <c r="AH27" s="206">
        <v>63.63</v>
      </c>
      <c r="AI27" s="206">
        <v>0</v>
      </c>
      <c r="AJ27" s="206">
        <v>0</v>
      </c>
      <c r="AK27" s="206">
        <v>5.19</v>
      </c>
      <c r="AL27" s="206">
        <v>0</v>
      </c>
      <c r="AM27" s="206">
        <v>0</v>
      </c>
      <c r="AN27" s="206">
        <v>0</v>
      </c>
      <c r="AO27" s="206">
        <v>46.72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0.22</v>
      </c>
      <c r="E28" s="206">
        <v>0</v>
      </c>
      <c r="F28" s="206">
        <v>0</v>
      </c>
      <c r="G28" s="206">
        <v>0.95</v>
      </c>
      <c r="H28" s="206">
        <v>0</v>
      </c>
      <c r="I28" s="206">
        <v>2.2400000000000002</v>
      </c>
      <c r="J28" s="206">
        <v>0.05</v>
      </c>
      <c r="K28" s="206">
        <v>1.31</v>
      </c>
      <c r="L28" s="206">
        <v>1.42</v>
      </c>
      <c r="M28" s="206">
        <v>0.04</v>
      </c>
      <c r="N28" s="206">
        <v>0.09</v>
      </c>
      <c r="O28" s="206">
        <v>0.11</v>
      </c>
      <c r="P28" s="206">
        <v>4.3499999999999996</v>
      </c>
      <c r="Q28" s="206">
        <v>0.4</v>
      </c>
      <c r="R28" s="206">
        <v>0.56999999999999995</v>
      </c>
      <c r="S28" s="206">
        <v>0.59</v>
      </c>
      <c r="T28" s="206">
        <v>1.47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2.08</v>
      </c>
      <c r="AD28" s="206">
        <v>0</v>
      </c>
      <c r="AE28" s="206">
        <v>0</v>
      </c>
      <c r="AF28" s="206">
        <v>0</v>
      </c>
      <c r="AG28" s="206">
        <v>0</v>
      </c>
      <c r="AH28" s="206">
        <v>63.63</v>
      </c>
      <c r="AI28" s="206">
        <v>0</v>
      </c>
      <c r="AJ28" s="206">
        <v>0</v>
      </c>
      <c r="AK28" s="206">
        <v>5.19</v>
      </c>
      <c r="AL28" s="206">
        <v>0</v>
      </c>
      <c r="AM28" s="206">
        <v>0</v>
      </c>
      <c r="AN28" s="206">
        <v>0</v>
      </c>
      <c r="AO28" s="206">
        <v>46.72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0.22</v>
      </c>
      <c r="E29" s="206">
        <v>0</v>
      </c>
      <c r="F29" s="206">
        <v>0</v>
      </c>
      <c r="G29" s="206">
        <v>0.95</v>
      </c>
      <c r="H29" s="206">
        <v>0</v>
      </c>
      <c r="I29" s="206">
        <v>2.2400000000000002</v>
      </c>
      <c r="J29" s="206">
        <v>0.05</v>
      </c>
      <c r="K29" s="206">
        <v>1.31</v>
      </c>
      <c r="L29" s="206">
        <v>1.42</v>
      </c>
      <c r="M29" s="206">
        <v>0.04</v>
      </c>
      <c r="N29" s="206">
        <v>0.09</v>
      </c>
      <c r="O29" s="206">
        <v>0.11</v>
      </c>
      <c r="P29" s="206">
        <v>4.3499999999999996</v>
      </c>
      <c r="Q29" s="206">
        <v>0.4</v>
      </c>
      <c r="R29" s="206">
        <v>0.56999999999999995</v>
      </c>
      <c r="S29" s="206">
        <v>0.59</v>
      </c>
      <c r="T29" s="206">
        <v>1.47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2.08</v>
      </c>
      <c r="AD29" s="206">
        <v>0</v>
      </c>
      <c r="AE29" s="206">
        <v>0</v>
      </c>
      <c r="AF29" s="206">
        <v>0</v>
      </c>
      <c r="AG29" s="206">
        <v>0</v>
      </c>
      <c r="AH29" s="206">
        <v>63.63</v>
      </c>
      <c r="AI29" s="206">
        <v>0</v>
      </c>
      <c r="AJ29" s="206">
        <v>0</v>
      </c>
      <c r="AK29" s="206">
        <v>5.36</v>
      </c>
      <c r="AL29" s="206">
        <v>0</v>
      </c>
      <c r="AM29" s="206">
        <v>0</v>
      </c>
      <c r="AN29" s="206">
        <v>0</v>
      </c>
      <c r="AO29" s="206">
        <v>46.72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0.22</v>
      </c>
      <c r="E30" s="206">
        <v>0</v>
      </c>
      <c r="F30" s="206">
        <v>0</v>
      </c>
      <c r="G30" s="206">
        <v>0.95</v>
      </c>
      <c r="H30" s="206">
        <v>0</v>
      </c>
      <c r="I30" s="206">
        <v>2.2400000000000002</v>
      </c>
      <c r="J30" s="206">
        <v>0.05</v>
      </c>
      <c r="K30" s="206">
        <v>1.31</v>
      </c>
      <c r="L30" s="206">
        <v>1.42</v>
      </c>
      <c r="M30" s="206">
        <v>0.04</v>
      </c>
      <c r="N30" s="206">
        <v>0.09</v>
      </c>
      <c r="O30" s="206">
        <v>0.11</v>
      </c>
      <c r="P30" s="206">
        <v>4.3499999999999996</v>
      </c>
      <c r="Q30" s="206">
        <v>0.4</v>
      </c>
      <c r="R30" s="206">
        <v>0.56999999999999995</v>
      </c>
      <c r="S30" s="206">
        <v>0.59</v>
      </c>
      <c r="T30" s="206">
        <v>1.47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2.08</v>
      </c>
      <c r="AD30" s="206">
        <v>0</v>
      </c>
      <c r="AE30" s="206">
        <v>0</v>
      </c>
      <c r="AF30" s="206">
        <v>0</v>
      </c>
      <c r="AG30" s="206">
        <v>0</v>
      </c>
      <c r="AH30" s="206">
        <v>63.63</v>
      </c>
      <c r="AI30" s="206">
        <v>0</v>
      </c>
      <c r="AJ30" s="206">
        <v>0</v>
      </c>
      <c r="AK30" s="206">
        <v>5.36</v>
      </c>
      <c r="AL30" s="206">
        <v>0</v>
      </c>
      <c r="AM30" s="206">
        <v>0</v>
      </c>
      <c r="AN30" s="206">
        <v>0</v>
      </c>
      <c r="AO30" s="206">
        <v>46.72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0.22</v>
      </c>
      <c r="E31" s="206">
        <v>0</v>
      </c>
      <c r="F31" s="206">
        <v>0</v>
      </c>
      <c r="G31" s="206">
        <v>0.95</v>
      </c>
      <c r="H31" s="206">
        <v>0</v>
      </c>
      <c r="I31" s="206">
        <v>2.2400000000000002</v>
      </c>
      <c r="J31" s="206">
        <v>0.05</v>
      </c>
      <c r="K31" s="206">
        <v>1.31</v>
      </c>
      <c r="L31" s="206">
        <v>1.42</v>
      </c>
      <c r="M31" s="206">
        <v>0.04</v>
      </c>
      <c r="N31" s="206">
        <v>0.09</v>
      </c>
      <c r="O31" s="206">
        <v>0.11</v>
      </c>
      <c r="P31" s="206">
        <v>4.3499999999999996</v>
      </c>
      <c r="Q31" s="206">
        <v>0.4</v>
      </c>
      <c r="R31" s="206">
        <v>0.56999999999999995</v>
      </c>
      <c r="S31" s="206">
        <v>0.59</v>
      </c>
      <c r="T31" s="206">
        <v>1.47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2.08</v>
      </c>
      <c r="AD31" s="206">
        <v>0</v>
      </c>
      <c r="AE31" s="206">
        <v>0</v>
      </c>
      <c r="AF31" s="206">
        <v>0</v>
      </c>
      <c r="AG31" s="206">
        <v>0</v>
      </c>
      <c r="AH31" s="206">
        <v>63.63</v>
      </c>
      <c r="AI31" s="206">
        <v>0</v>
      </c>
      <c r="AJ31" s="206">
        <v>0</v>
      </c>
      <c r="AK31" s="206">
        <v>5.36</v>
      </c>
      <c r="AL31" s="206">
        <v>0</v>
      </c>
      <c r="AM31" s="206">
        <v>0</v>
      </c>
      <c r="AN31" s="206">
        <v>0</v>
      </c>
      <c r="AO31" s="206">
        <v>46.72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0.22</v>
      </c>
      <c r="E32" s="206">
        <v>0</v>
      </c>
      <c r="F32" s="206">
        <v>0</v>
      </c>
      <c r="G32" s="206">
        <v>0.95</v>
      </c>
      <c r="H32" s="206">
        <v>0</v>
      </c>
      <c r="I32" s="206">
        <v>2.2400000000000002</v>
      </c>
      <c r="J32" s="206">
        <v>0.05</v>
      </c>
      <c r="K32" s="206">
        <v>1.31</v>
      </c>
      <c r="L32" s="206">
        <v>1.42</v>
      </c>
      <c r="M32" s="206">
        <v>0.04</v>
      </c>
      <c r="N32" s="206">
        <v>0.09</v>
      </c>
      <c r="O32" s="206">
        <v>0.11</v>
      </c>
      <c r="P32" s="206">
        <v>4.3499999999999996</v>
      </c>
      <c r="Q32" s="206">
        <v>0.4</v>
      </c>
      <c r="R32" s="206">
        <v>0.56999999999999995</v>
      </c>
      <c r="S32" s="206">
        <v>0.59</v>
      </c>
      <c r="T32" s="206">
        <v>1.47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2.08</v>
      </c>
      <c r="AD32" s="206">
        <v>0</v>
      </c>
      <c r="AE32" s="206">
        <v>0</v>
      </c>
      <c r="AF32" s="206">
        <v>0</v>
      </c>
      <c r="AG32" s="206">
        <v>0</v>
      </c>
      <c r="AH32" s="206">
        <v>63.63</v>
      </c>
      <c r="AI32" s="206">
        <v>0</v>
      </c>
      <c r="AJ32" s="206">
        <v>0</v>
      </c>
      <c r="AK32" s="206">
        <v>5.36</v>
      </c>
      <c r="AL32" s="206">
        <v>0</v>
      </c>
      <c r="AM32" s="206">
        <v>0</v>
      </c>
      <c r="AN32" s="206">
        <v>0</v>
      </c>
      <c r="AO32" s="206">
        <v>46.72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0.22</v>
      </c>
      <c r="E33" s="206">
        <v>0</v>
      </c>
      <c r="F33" s="206">
        <v>0</v>
      </c>
      <c r="G33" s="206">
        <v>0.95</v>
      </c>
      <c r="H33" s="206">
        <v>0</v>
      </c>
      <c r="I33" s="206">
        <v>2.2400000000000002</v>
      </c>
      <c r="J33" s="206">
        <v>0.05</v>
      </c>
      <c r="K33" s="206">
        <v>1.31</v>
      </c>
      <c r="L33" s="206">
        <v>1.42</v>
      </c>
      <c r="M33" s="206">
        <v>0.04</v>
      </c>
      <c r="N33" s="206">
        <v>0.09</v>
      </c>
      <c r="O33" s="206">
        <v>0.11</v>
      </c>
      <c r="P33" s="206">
        <v>4.22</v>
      </c>
      <c r="Q33" s="206">
        <v>0.4</v>
      </c>
      <c r="R33" s="206">
        <v>0.56999999999999995</v>
      </c>
      <c r="S33" s="206">
        <v>0.59</v>
      </c>
      <c r="T33" s="206">
        <v>1.47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2.08</v>
      </c>
      <c r="AD33" s="206">
        <v>0</v>
      </c>
      <c r="AE33" s="206">
        <v>0</v>
      </c>
      <c r="AF33" s="206">
        <v>0</v>
      </c>
      <c r="AG33" s="206">
        <v>0</v>
      </c>
      <c r="AH33" s="206">
        <v>63.63</v>
      </c>
      <c r="AI33" s="206">
        <v>0</v>
      </c>
      <c r="AJ33" s="206">
        <v>0</v>
      </c>
      <c r="AK33" s="206">
        <v>5.36</v>
      </c>
      <c r="AL33" s="206">
        <v>0</v>
      </c>
      <c r="AM33" s="206">
        <v>0</v>
      </c>
      <c r="AN33" s="206">
        <v>0</v>
      </c>
      <c r="AO33" s="206">
        <v>46.72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0.22</v>
      </c>
      <c r="E34" s="206">
        <v>0</v>
      </c>
      <c r="F34" s="206">
        <v>0</v>
      </c>
      <c r="G34" s="206">
        <v>0.95</v>
      </c>
      <c r="H34" s="206">
        <v>0</v>
      </c>
      <c r="I34" s="206">
        <v>2.2400000000000002</v>
      </c>
      <c r="J34" s="206">
        <v>0.05</v>
      </c>
      <c r="K34" s="206">
        <v>1.31</v>
      </c>
      <c r="L34" s="206">
        <v>1.42</v>
      </c>
      <c r="M34" s="206">
        <v>0.04</v>
      </c>
      <c r="N34" s="206">
        <v>0.09</v>
      </c>
      <c r="O34" s="206">
        <v>0.11</v>
      </c>
      <c r="P34" s="206">
        <v>4.22</v>
      </c>
      <c r="Q34" s="206">
        <v>0.4</v>
      </c>
      <c r="R34" s="206">
        <v>0.56999999999999995</v>
      </c>
      <c r="S34" s="206">
        <v>0.59</v>
      </c>
      <c r="T34" s="206">
        <v>1.47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2.08</v>
      </c>
      <c r="AD34" s="206">
        <v>0</v>
      </c>
      <c r="AE34" s="206">
        <v>0</v>
      </c>
      <c r="AF34" s="206">
        <v>0</v>
      </c>
      <c r="AG34" s="206">
        <v>0</v>
      </c>
      <c r="AH34" s="206">
        <v>63.63</v>
      </c>
      <c r="AI34" s="206">
        <v>0</v>
      </c>
      <c r="AJ34" s="206">
        <v>0</v>
      </c>
      <c r="AK34" s="206">
        <v>5.36</v>
      </c>
      <c r="AL34" s="206">
        <v>0</v>
      </c>
      <c r="AM34" s="206">
        <v>0</v>
      </c>
      <c r="AN34" s="206">
        <v>0</v>
      </c>
      <c r="AO34" s="206">
        <v>46.72</v>
      </c>
      <c r="AP34" s="206">
        <v>0</v>
      </c>
    </row>
    <row r="35" spans="1:42">
      <c r="A35" t="s">
        <v>77</v>
      </c>
      <c r="B35" s="206">
        <v>0</v>
      </c>
      <c r="C35" s="206">
        <v>0</v>
      </c>
      <c r="D35" s="206">
        <v>0.22</v>
      </c>
      <c r="E35" s="206">
        <v>0</v>
      </c>
      <c r="F35" s="206">
        <v>0</v>
      </c>
      <c r="G35" s="206">
        <v>0.95</v>
      </c>
      <c r="H35" s="206">
        <v>0</v>
      </c>
      <c r="I35" s="206">
        <v>2.2400000000000002</v>
      </c>
      <c r="J35" s="206">
        <v>0.05</v>
      </c>
      <c r="K35" s="206">
        <v>1.31</v>
      </c>
      <c r="L35" s="206">
        <v>1.42</v>
      </c>
      <c r="M35" s="206">
        <v>0.04</v>
      </c>
      <c r="N35" s="206">
        <v>0.09</v>
      </c>
      <c r="O35" s="206">
        <v>0.11</v>
      </c>
      <c r="P35" s="206">
        <v>4.22</v>
      </c>
      <c r="Q35" s="206">
        <v>0.4</v>
      </c>
      <c r="R35" s="206">
        <v>0.56999999999999995</v>
      </c>
      <c r="S35" s="206">
        <v>0.59</v>
      </c>
      <c r="T35" s="206">
        <v>1.47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2.08</v>
      </c>
      <c r="AD35" s="206">
        <v>0</v>
      </c>
      <c r="AE35" s="206">
        <v>0</v>
      </c>
      <c r="AF35" s="206">
        <v>0</v>
      </c>
      <c r="AG35" s="206">
        <v>0</v>
      </c>
      <c r="AH35" s="206">
        <v>63.63</v>
      </c>
      <c r="AI35" s="206">
        <v>0</v>
      </c>
      <c r="AJ35" s="206">
        <v>0</v>
      </c>
      <c r="AK35" s="206">
        <v>5.36</v>
      </c>
      <c r="AL35" s="206">
        <v>0</v>
      </c>
      <c r="AM35" s="206">
        <v>0</v>
      </c>
      <c r="AN35" s="206">
        <v>0</v>
      </c>
      <c r="AO35" s="206">
        <v>46.72</v>
      </c>
      <c r="AP35" s="206">
        <v>0</v>
      </c>
    </row>
    <row r="36" spans="1:42">
      <c r="A36" t="s">
        <v>78</v>
      </c>
      <c r="B36" s="206">
        <v>0</v>
      </c>
      <c r="C36" s="206">
        <v>0</v>
      </c>
      <c r="D36" s="206">
        <v>0.22</v>
      </c>
      <c r="E36" s="206">
        <v>0</v>
      </c>
      <c r="F36" s="206">
        <v>0</v>
      </c>
      <c r="G36" s="206">
        <v>0.95</v>
      </c>
      <c r="H36" s="206">
        <v>0</v>
      </c>
      <c r="I36" s="206">
        <v>2.2400000000000002</v>
      </c>
      <c r="J36" s="206">
        <v>0.05</v>
      </c>
      <c r="K36" s="206">
        <v>1.31</v>
      </c>
      <c r="L36" s="206">
        <v>1.42</v>
      </c>
      <c r="M36" s="206">
        <v>0.04</v>
      </c>
      <c r="N36" s="206">
        <v>0.09</v>
      </c>
      <c r="O36" s="206">
        <v>0.11</v>
      </c>
      <c r="P36" s="206">
        <v>4.22</v>
      </c>
      <c r="Q36" s="206">
        <v>0.4</v>
      </c>
      <c r="R36" s="206">
        <v>0.56999999999999995</v>
      </c>
      <c r="S36" s="206">
        <v>0.59</v>
      </c>
      <c r="T36" s="206">
        <v>1.47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2.08</v>
      </c>
      <c r="AD36" s="206">
        <v>0</v>
      </c>
      <c r="AE36" s="206">
        <v>0</v>
      </c>
      <c r="AF36" s="206">
        <v>0</v>
      </c>
      <c r="AG36" s="206">
        <v>0</v>
      </c>
      <c r="AH36" s="206">
        <v>63.63</v>
      </c>
      <c r="AI36" s="206">
        <v>0</v>
      </c>
      <c r="AJ36" s="206">
        <v>0</v>
      </c>
      <c r="AK36" s="206">
        <v>5.36</v>
      </c>
      <c r="AL36" s="206">
        <v>0</v>
      </c>
      <c r="AM36" s="206">
        <v>0</v>
      </c>
      <c r="AN36" s="206">
        <v>0</v>
      </c>
      <c r="AO36" s="206">
        <v>46.72</v>
      </c>
      <c r="AP36" s="206">
        <v>0</v>
      </c>
    </row>
    <row r="37" spans="1:42">
      <c r="A37" t="s">
        <v>79</v>
      </c>
      <c r="B37" s="206">
        <v>0</v>
      </c>
      <c r="C37" s="206">
        <v>0</v>
      </c>
      <c r="D37" s="206">
        <v>0.22</v>
      </c>
      <c r="E37" s="206">
        <v>0</v>
      </c>
      <c r="F37" s="206">
        <v>0</v>
      </c>
      <c r="G37" s="206">
        <v>0.95</v>
      </c>
      <c r="H37" s="206">
        <v>0</v>
      </c>
      <c r="I37" s="206">
        <v>2.2400000000000002</v>
      </c>
      <c r="J37" s="206">
        <v>0.05</v>
      </c>
      <c r="K37" s="206">
        <v>1.31</v>
      </c>
      <c r="L37" s="206">
        <v>1.42</v>
      </c>
      <c r="M37" s="206">
        <v>0.04</v>
      </c>
      <c r="N37" s="206">
        <v>0.09</v>
      </c>
      <c r="O37" s="206">
        <v>0.11</v>
      </c>
      <c r="P37" s="206">
        <v>4.22</v>
      </c>
      <c r="Q37" s="206">
        <v>0.4</v>
      </c>
      <c r="R37" s="206">
        <v>0.56999999999999995</v>
      </c>
      <c r="S37" s="206">
        <v>0.59</v>
      </c>
      <c r="T37" s="206">
        <v>1.47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2.08</v>
      </c>
      <c r="AD37" s="206">
        <v>0</v>
      </c>
      <c r="AE37" s="206">
        <v>0</v>
      </c>
      <c r="AF37" s="206">
        <v>0</v>
      </c>
      <c r="AG37" s="206">
        <v>0</v>
      </c>
      <c r="AH37" s="206">
        <v>63.63</v>
      </c>
      <c r="AI37" s="206">
        <v>0</v>
      </c>
      <c r="AJ37" s="206">
        <v>0</v>
      </c>
      <c r="AK37" s="206">
        <v>5.2</v>
      </c>
      <c r="AL37" s="206">
        <v>0</v>
      </c>
      <c r="AM37" s="206">
        <v>0</v>
      </c>
      <c r="AN37" s="206">
        <v>0</v>
      </c>
      <c r="AO37" s="206">
        <v>46.72</v>
      </c>
      <c r="AP37" s="206">
        <v>0</v>
      </c>
    </row>
    <row r="38" spans="1:42">
      <c r="A38" t="s">
        <v>80</v>
      </c>
      <c r="B38" s="206">
        <v>0</v>
      </c>
      <c r="C38" s="206">
        <v>0</v>
      </c>
      <c r="D38" s="206">
        <v>0.22</v>
      </c>
      <c r="E38" s="206">
        <v>0</v>
      </c>
      <c r="F38" s="206">
        <v>0</v>
      </c>
      <c r="G38" s="206">
        <v>0.95</v>
      </c>
      <c r="H38" s="206">
        <v>0</v>
      </c>
      <c r="I38" s="206">
        <v>2.2400000000000002</v>
      </c>
      <c r="J38" s="206">
        <v>0.05</v>
      </c>
      <c r="K38" s="206">
        <v>1.31</v>
      </c>
      <c r="L38" s="206">
        <v>1.42</v>
      </c>
      <c r="M38" s="206">
        <v>0.04</v>
      </c>
      <c r="N38" s="206">
        <v>0.09</v>
      </c>
      <c r="O38" s="206">
        <v>0.11</v>
      </c>
      <c r="P38" s="206">
        <v>4.22</v>
      </c>
      <c r="Q38" s="206">
        <v>0.4</v>
      </c>
      <c r="R38" s="206">
        <v>0.56999999999999995</v>
      </c>
      <c r="S38" s="206">
        <v>0.59</v>
      </c>
      <c r="T38" s="206">
        <v>1.47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2.08</v>
      </c>
      <c r="AD38" s="206">
        <v>0</v>
      </c>
      <c r="AE38" s="206">
        <v>0</v>
      </c>
      <c r="AF38" s="206">
        <v>0</v>
      </c>
      <c r="AG38" s="206">
        <v>0</v>
      </c>
      <c r="AH38" s="206">
        <v>63.63</v>
      </c>
      <c r="AI38" s="206">
        <v>0</v>
      </c>
      <c r="AJ38" s="206">
        <v>0</v>
      </c>
      <c r="AK38" s="206">
        <v>5.2</v>
      </c>
      <c r="AL38" s="206">
        <v>0</v>
      </c>
      <c r="AM38" s="206">
        <v>0</v>
      </c>
      <c r="AN38" s="206">
        <v>0</v>
      </c>
      <c r="AO38" s="206">
        <v>46.72</v>
      </c>
      <c r="AP38" s="206">
        <v>0</v>
      </c>
    </row>
    <row r="39" spans="1:42">
      <c r="A39" t="s">
        <v>81</v>
      </c>
      <c r="B39" s="206">
        <v>0</v>
      </c>
      <c r="C39" s="206">
        <v>0</v>
      </c>
      <c r="D39" s="206">
        <v>0.22</v>
      </c>
      <c r="E39" s="206">
        <v>0</v>
      </c>
      <c r="F39" s="206">
        <v>0</v>
      </c>
      <c r="G39" s="206">
        <v>0.95</v>
      </c>
      <c r="H39" s="206">
        <v>0</v>
      </c>
      <c r="I39" s="206">
        <v>2.2400000000000002</v>
      </c>
      <c r="J39" s="206">
        <v>0.05</v>
      </c>
      <c r="K39" s="206">
        <v>1.31</v>
      </c>
      <c r="L39" s="206">
        <v>1.42</v>
      </c>
      <c r="M39" s="206">
        <v>0.04</v>
      </c>
      <c r="N39" s="206">
        <v>0.09</v>
      </c>
      <c r="O39" s="206">
        <v>0.11</v>
      </c>
      <c r="P39" s="206">
        <v>4.22</v>
      </c>
      <c r="Q39" s="206">
        <v>0.4</v>
      </c>
      <c r="R39" s="206">
        <v>0.56999999999999995</v>
      </c>
      <c r="S39" s="206">
        <v>0.59</v>
      </c>
      <c r="T39" s="206">
        <v>1.47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2.08</v>
      </c>
      <c r="AD39" s="206">
        <v>0</v>
      </c>
      <c r="AE39" s="206">
        <v>0</v>
      </c>
      <c r="AF39" s="206">
        <v>0</v>
      </c>
      <c r="AG39" s="206">
        <v>0</v>
      </c>
      <c r="AH39" s="206">
        <v>63.63</v>
      </c>
      <c r="AI39" s="206">
        <v>0</v>
      </c>
      <c r="AJ39" s="206">
        <v>0</v>
      </c>
      <c r="AK39" s="206">
        <v>5.36</v>
      </c>
      <c r="AL39" s="206">
        <v>0</v>
      </c>
      <c r="AM39" s="206">
        <v>0</v>
      </c>
      <c r="AN39" s="206">
        <v>0</v>
      </c>
      <c r="AO39" s="206">
        <v>46.72</v>
      </c>
      <c r="AP39" s="206">
        <v>0</v>
      </c>
    </row>
    <row r="40" spans="1:42">
      <c r="A40" t="s">
        <v>82</v>
      </c>
      <c r="B40" s="206">
        <v>0</v>
      </c>
      <c r="C40" s="206">
        <v>0</v>
      </c>
      <c r="D40" s="206">
        <v>0.22</v>
      </c>
      <c r="E40" s="206">
        <v>0</v>
      </c>
      <c r="F40" s="206">
        <v>0</v>
      </c>
      <c r="G40" s="206">
        <v>0.95</v>
      </c>
      <c r="H40" s="206">
        <v>0</v>
      </c>
      <c r="I40" s="206">
        <v>2.2400000000000002</v>
      </c>
      <c r="J40" s="206">
        <v>0.05</v>
      </c>
      <c r="K40" s="206">
        <v>1.31</v>
      </c>
      <c r="L40" s="206">
        <v>1.42</v>
      </c>
      <c r="M40" s="206">
        <v>0.04</v>
      </c>
      <c r="N40" s="206">
        <v>0.09</v>
      </c>
      <c r="O40" s="206">
        <v>0.11</v>
      </c>
      <c r="P40" s="206">
        <v>4.22</v>
      </c>
      <c r="Q40" s="206">
        <v>0.4</v>
      </c>
      <c r="R40" s="206">
        <v>0.56999999999999995</v>
      </c>
      <c r="S40" s="206">
        <v>0.59</v>
      </c>
      <c r="T40" s="206">
        <v>1.47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2.08</v>
      </c>
      <c r="AD40" s="206">
        <v>0</v>
      </c>
      <c r="AE40" s="206">
        <v>0</v>
      </c>
      <c r="AF40" s="206">
        <v>0</v>
      </c>
      <c r="AG40" s="206">
        <v>0</v>
      </c>
      <c r="AH40" s="206">
        <v>63.63</v>
      </c>
      <c r="AI40" s="206">
        <v>0</v>
      </c>
      <c r="AJ40" s="206">
        <v>0</v>
      </c>
      <c r="AK40" s="206">
        <v>5.36</v>
      </c>
      <c r="AL40" s="206">
        <v>0</v>
      </c>
      <c r="AM40" s="206">
        <v>0</v>
      </c>
      <c r="AN40" s="206">
        <v>0</v>
      </c>
      <c r="AO40" s="206">
        <v>46.72</v>
      </c>
      <c r="AP40" s="206">
        <v>0</v>
      </c>
    </row>
    <row r="41" spans="1:42">
      <c r="A41" t="s">
        <v>83</v>
      </c>
      <c r="B41" s="206">
        <v>0</v>
      </c>
      <c r="C41" s="206">
        <v>0</v>
      </c>
      <c r="D41" s="206">
        <v>0.22</v>
      </c>
      <c r="E41" s="206">
        <v>0</v>
      </c>
      <c r="F41" s="206">
        <v>0</v>
      </c>
      <c r="G41" s="206">
        <v>0.95</v>
      </c>
      <c r="H41" s="206">
        <v>0</v>
      </c>
      <c r="I41" s="206">
        <v>2.2400000000000002</v>
      </c>
      <c r="J41" s="206">
        <v>0.05</v>
      </c>
      <c r="K41" s="206">
        <v>1.31</v>
      </c>
      <c r="L41" s="206">
        <v>1.42</v>
      </c>
      <c r="M41" s="206">
        <v>0.04</v>
      </c>
      <c r="N41" s="206">
        <v>0.09</v>
      </c>
      <c r="O41" s="206">
        <v>0.11</v>
      </c>
      <c r="P41" s="206">
        <v>4.22</v>
      </c>
      <c r="Q41" s="206">
        <v>0.4</v>
      </c>
      <c r="R41" s="206">
        <v>0.56999999999999995</v>
      </c>
      <c r="S41" s="206">
        <v>0.59</v>
      </c>
      <c r="T41" s="206">
        <v>1.47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2.08</v>
      </c>
      <c r="AD41" s="206">
        <v>0</v>
      </c>
      <c r="AE41" s="206">
        <v>0</v>
      </c>
      <c r="AF41" s="206">
        <v>0</v>
      </c>
      <c r="AG41" s="206">
        <v>0</v>
      </c>
      <c r="AH41" s="206">
        <v>63.63</v>
      </c>
      <c r="AI41" s="206">
        <v>0</v>
      </c>
      <c r="AJ41" s="206">
        <v>0</v>
      </c>
      <c r="AK41" s="206">
        <v>5.36</v>
      </c>
      <c r="AL41" s="206">
        <v>0</v>
      </c>
      <c r="AM41" s="206">
        <v>0</v>
      </c>
      <c r="AN41" s="206">
        <v>0</v>
      </c>
      <c r="AO41" s="206">
        <v>46.72</v>
      </c>
      <c r="AP41" s="206">
        <v>0</v>
      </c>
    </row>
    <row r="42" spans="1:42">
      <c r="A42" t="s">
        <v>84</v>
      </c>
      <c r="B42" s="206">
        <v>0</v>
      </c>
      <c r="C42" s="206">
        <v>0</v>
      </c>
      <c r="D42" s="206">
        <v>0.22</v>
      </c>
      <c r="E42" s="206">
        <v>0</v>
      </c>
      <c r="F42" s="206">
        <v>0</v>
      </c>
      <c r="G42" s="206">
        <v>0.95</v>
      </c>
      <c r="H42" s="206">
        <v>0</v>
      </c>
      <c r="I42" s="206">
        <v>2.2400000000000002</v>
      </c>
      <c r="J42" s="206">
        <v>0.05</v>
      </c>
      <c r="K42" s="206">
        <v>1.31</v>
      </c>
      <c r="L42" s="206">
        <v>1.42</v>
      </c>
      <c r="M42" s="206">
        <v>0.04</v>
      </c>
      <c r="N42" s="206">
        <v>0.09</v>
      </c>
      <c r="O42" s="206">
        <v>0.11</v>
      </c>
      <c r="P42" s="206">
        <v>4.22</v>
      </c>
      <c r="Q42" s="206">
        <v>0.4</v>
      </c>
      <c r="R42" s="206">
        <v>0.56999999999999995</v>
      </c>
      <c r="S42" s="206">
        <v>0.59</v>
      </c>
      <c r="T42" s="206">
        <v>1.47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2.08</v>
      </c>
      <c r="AD42" s="206">
        <v>0</v>
      </c>
      <c r="AE42" s="206">
        <v>0</v>
      </c>
      <c r="AF42" s="206">
        <v>0</v>
      </c>
      <c r="AG42" s="206">
        <v>0</v>
      </c>
      <c r="AH42" s="206">
        <v>63.63</v>
      </c>
      <c r="AI42" s="206">
        <v>0</v>
      </c>
      <c r="AJ42" s="206">
        <v>0</v>
      </c>
      <c r="AK42" s="206">
        <v>5.36</v>
      </c>
      <c r="AL42" s="206">
        <v>0</v>
      </c>
      <c r="AM42" s="206">
        <v>0</v>
      </c>
      <c r="AN42" s="206">
        <v>0</v>
      </c>
      <c r="AO42" s="206">
        <v>46.72</v>
      </c>
      <c r="AP42" s="206">
        <v>0</v>
      </c>
    </row>
    <row r="43" spans="1:42">
      <c r="A43" t="s">
        <v>85</v>
      </c>
      <c r="B43" s="206">
        <v>0</v>
      </c>
      <c r="C43" s="206">
        <v>0</v>
      </c>
      <c r="D43" s="206">
        <v>0.22</v>
      </c>
      <c r="E43" s="206">
        <v>0</v>
      </c>
      <c r="F43" s="206">
        <v>0</v>
      </c>
      <c r="G43" s="206">
        <v>0.95</v>
      </c>
      <c r="H43" s="206">
        <v>0</v>
      </c>
      <c r="I43" s="206">
        <v>2.2400000000000002</v>
      </c>
      <c r="J43" s="206">
        <v>0.05</v>
      </c>
      <c r="K43" s="206">
        <v>1.31</v>
      </c>
      <c r="L43" s="206">
        <v>1.42</v>
      </c>
      <c r="M43" s="206">
        <v>0.04</v>
      </c>
      <c r="N43" s="206">
        <v>0.09</v>
      </c>
      <c r="O43" s="206">
        <v>0.11</v>
      </c>
      <c r="P43" s="206">
        <v>4.22</v>
      </c>
      <c r="Q43" s="206">
        <v>0.4</v>
      </c>
      <c r="R43" s="206">
        <v>0.56999999999999995</v>
      </c>
      <c r="S43" s="206">
        <v>0.59</v>
      </c>
      <c r="T43" s="206">
        <v>1.47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2.08</v>
      </c>
      <c r="AD43" s="206">
        <v>0</v>
      </c>
      <c r="AE43" s="206">
        <v>0</v>
      </c>
      <c r="AF43" s="206">
        <v>0</v>
      </c>
      <c r="AG43" s="206">
        <v>0</v>
      </c>
      <c r="AH43" s="206">
        <v>63.63</v>
      </c>
      <c r="AI43" s="206">
        <v>0</v>
      </c>
      <c r="AJ43" s="206">
        <v>0</v>
      </c>
      <c r="AK43" s="206">
        <v>5.36</v>
      </c>
      <c r="AL43" s="206">
        <v>0</v>
      </c>
      <c r="AM43" s="206">
        <v>0</v>
      </c>
      <c r="AN43" s="206">
        <v>0</v>
      </c>
      <c r="AO43" s="206">
        <v>46.72</v>
      </c>
      <c r="AP43" s="206">
        <v>0</v>
      </c>
    </row>
    <row r="44" spans="1:42">
      <c r="A44" t="s">
        <v>86</v>
      </c>
      <c r="B44" s="206">
        <v>0</v>
      </c>
      <c r="C44" s="206">
        <v>0</v>
      </c>
      <c r="D44" s="206">
        <v>0.22</v>
      </c>
      <c r="E44" s="206">
        <v>0</v>
      </c>
      <c r="F44" s="206">
        <v>0</v>
      </c>
      <c r="G44" s="206">
        <v>0.95</v>
      </c>
      <c r="H44" s="206">
        <v>0</v>
      </c>
      <c r="I44" s="206">
        <v>2.2400000000000002</v>
      </c>
      <c r="J44" s="206">
        <v>0.05</v>
      </c>
      <c r="K44" s="206">
        <v>1.31</v>
      </c>
      <c r="L44" s="206">
        <v>1.42</v>
      </c>
      <c r="M44" s="206">
        <v>0.04</v>
      </c>
      <c r="N44" s="206">
        <v>0.09</v>
      </c>
      <c r="O44" s="206">
        <v>0.11</v>
      </c>
      <c r="P44" s="206">
        <v>4.22</v>
      </c>
      <c r="Q44" s="206">
        <v>0.4</v>
      </c>
      <c r="R44" s="206">
        <v>0.56999999999999995</v>
      </c>
      <c r="S44" s="206">
        <v>0.59</v>
      </c>
      <c r="T44" s="206">
        <v>1.47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2.08</v>
      </c>
      <c r="AD44" s="206">
        <v>0</v>
      </c>
      <c r="AE44" s="206">
        <v>0</v>
      </c>
      <c r="AF44" s="206">
        <v>0</v>
      </c>
      <c r="AG44" s="206">
        <v>0</v>
      </c>
      <c r="AH44" s="206">
        <v>63.63</v>
      </c>
      <c r="AI44" s="206">
        <v>0</v>
      </c>
      <c r="AJ44" s="206">
        <v>0</v>
      </c>
      <c r="AK44" s="206">
        <v>5.36</v>
      </c>
      <c r="AL44" s="206">
        <v>0</v>
      </c>
      <c r="AM44" s="206">
        <v>0</v>
      </c>
      <c r="AN44" s="206">
        <v>0</v>
      </c>
      <c r="AO44" s="206">
        <v>46.72</v>
      </c>
      <c r="AP44" s="206">
        <v>0</v>
      </c>
    </row>
    <row r="45" spans="1:42">
      <c r="A45" t="s">
        <v>87</v>
      </c>
      <c r="B45" s="206">
        <v>0</v>
      </c>
      <c r="C45" s="206">
        <v>0</v>
      </c>
      <c r="D45" s="206">
        <v>0.22</v>
      </c>
      <c r="E45" s="206">
        <v>0</v>
      </c>
      <c r="F45" s="206">
        <v>0</v>
      </c>
      <c r="G45" s="206">
        <v>0.95</v>
      </c>
      <c r="H45" s="206">
        <v>0</v>
      </c>
      <c r="I45" s="206">
        <v>2.2400000000000002</v>
      </c>
      <c r="J45" s="206">
        <v>0.05</v>
      </c>
      <c r="K45" s="206">
        <v>1.31</v>
      </c>
      <c r="L45" s="206">
        <v>1.42</v>
      </c>
      <c r="M45" s="206">
        <v>0.04</v>
      </c>
      <c r="N45" s="206">
        <v>0.09</v>
      </c>
      <c r="O45" s="206">
        <v>0.11</v>
      </c>
      <c r="P45" s="206">
        <v>4.22</v>
      </c>
      <c r="Q45" s="206">
        <v>0.4</v>
      </c>
      <c r="R45" s="206">
        <v>0.56999999999999995</v>
      </c>
      <c r="S45" s="206">
        <v>0.59</v>
      </c>
      <c r="T45" s="206">
        <v>1.47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2.08</v>
      </c>
      <c r="AD45" s="206">
        <v>0</v>
      </c>
      <c r="AE45" s="206">
        <v>0</v>
      </c>
      <c r="AF45" s="206">
        <v>0</v>
      </c>
      <c r="AG45" s="206">
        <v>0</v>
      </c>
      <c r="AH45" s="206">
        <v>63.63</v>
      </c>
      <c r="AI45" s="206">
        <v>0</v>
      </c>
      <c r="AJ45" s="206">
        <v>0</v>
      </c>
      <c r="AK45" s="206">
        <v>5.36</v>
      </c>
      <c r="AL45" s="206">
        <v>0</v>
      </c>
      <c r="AM45" s="206">
        <v>0</v>
      </c>
      <c r="AN45" s="206">
        <v>0</v>
      </c>
      <c r="AO45" s="206">
        <v>46.72</v>
      </c>
      <c r="AP45" s="206">
        <v>0</v>
      </c>
    </row>
    <row r="46" spans="1:42">
      <c r="A46" t="s">
        <v>88</v>
      </c>
      <c r="B46" s="206">
        <v>0</v>
      </c>
      <c r="C46" s="206">
        <v>0</v>
      </c>
      <c r="D46" s="206">
        <v>0.22</v>
      </c>
      <c r="E46" s="206">
        <v>0</v>
      </c>
      <c r="F46" s="206">
        <v>0</v>
      </c>
      <c r="G46" s="206">
        <v>0.95</v>
      </c>
      <c r="H46" s="206">
        <v>0</v>
      </c>
      <c r="I46" s="206">
        <v>2.2400000000000002</v>
      </c>
      <c r="J46" s="206">
        <v>0.05</v>
      </c>
      <c r="K46" s="206">
        <v>1.31</v>
      </c>
      <c r="L46" s="206">
        <v>1.42</v>
      </c>
      <c r="M46" s="206">
        <v>0.04</v>
      </c>
      <c r="N46" s="206">
        <v>0.09</v>
      </c>
      <c r="O46" s="206">
        <v>0.11</v>
      </c>
      <c r="P46" s="206">
        <v>4.22</v>
      </c>
      <c r="Q46" s="206">
        <v>0.4</v>
      </c>
      <c r="R46" s="206">
        <v>0.56999999999999995</v>
      </c>
      <c r="S46" s="206">
        <v>0.59</v>
      </c>
      <c r="T46" s="206">
        <v>1.47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2.08</v>
      </c>
      <c r="AD46" s="206">
        <v>0</v>
      </c>
      <c r="AE46" s="206">
        <v>0</v>
      </c>
      <c r="AF46" s="206">
        <v>0</v>
      </c>
      <c r="AG46" s="206">
        <v>0</v>
      </c>
      <c r="AH46" s="206">
        <v>63.63</v>
      </c>
      <c r="AI46" s="206">
        <v>0</v>
      </c>
      <c r="AJ46" s="206">
        <v>0</v>
      </c>
      <c r="AK46" s="206">
        <v>5.36</v>
      </c>
      <c r="AL46" s="206">
        <v>0</v>
      </c>
      <c r="AM46" s="206">
        <v>0</v>
      </c>
      <c r="AN46" s="206">
        <v>0</v>
      </c>
      <c r="AO46" s="206">
        <v>46.72</v>
      </c>
      <c r="AP46" s="206">
        <v>0</v>
      </c>
    </row>
    <row r="47" spans="1:42">
      <c r="A47" t="s">
        <v>89</v>
      </c>
      <c r="B47" s="206">
        <v>0</v>
      </c>
      <c r="C47" s="206">
        <v>0</v>
      </c>
      <c r="D47" s="206">
        <v>0.22</v>
      </c>
      <c r="E47" s="206">
        <v>0</v>
      </c>
      <c r="F47" s="206">
        <v>0</v>
      </c>
      <c r="G47" s="206">
        <v>0.95</v>
      </c>
      <c r="H47" s="206">
        <v>0</v>
      </c>
      <c r="I47" s="206">
        <v>2.2400000000000002</v>
      </c>
      <c r="J47" s="206">
        <v>0.05</v>
      </c>
      <c r="K47" s="206">
        <v>1.31</v>
      </c>
      <c r="L47" s="206">
        <v>1.42</v>
      </c>
      <c r="M47" s="206">
        <v>0.04</v>
      </c>
      <c r="N47" s="206">
        <v>0.09</v>
      </c>
      <c r="O47" s="206">
        <v>0.11</v>
      </c>
      <c r="P47" s="206">
        <v>4.22</v>
      </c>
      <c r="Q47" s="206">
        <v>0.4</v>
      </c>
      <c r="R47" s="206">
        <v>0.56999999999999995</v>
      </c>
      <c r="S47" s="206">
        <v>0.59</v>
      </c>
      <c r="T47" s="206">
        <v>1.47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2.08</v>
      </c>
      <c r="AD47" s="206">
        <v>0</v>
      </c>
      <c r="AE47" s="206">
        <v>0</v>
      </c>
      <c r="AF47" s="206">
        <v>0</v>
      </c>
      <c r="AG47" s="206">
        <v>0</v>
      </c>
      <c r="AH47" s="206">
        <v>63.63</v>
      </c>
      <c r="AI47" s="206">
        <v>0</v>
      </c>
      <c r="AJ47" s="206">
        <v>0</v>
      </c>
      <c r="AK47" s="206">
        <v>5.36</v>
      </c>
      <c r="AL47" s="206">
        <v>0</v>
      </c>
      <c r="AM47" s="206">
        <v>0</v>
      </c>
      <c r="AN47" s="206">
        <v>0</v>
      </c>
      <c r="AO47" s="206">
        <v>46.72</v>
      </c>
      <c r="AP47" s="206">
        <v>0</v>
      </c>
    </row>
    <row r="48" spans="1:42">
      <c r="A48" t="s">
        <v>90</v>
      </c>
      <c r="B48" s="206">
        <v>0</v>
      </c>
      <c r="C48" s="206">
        <v>0</v>
      </c>
      <c r="D48" s="206">
        <v>0.22</v>
      </c>
      <c r="E48" s="206">
        <v>0</v>
      </c>
      <c r="F48" s="206">
        <v>0</v>
      </c>
      <c r="G48" s="206">
        <v>0.95</v>
      </c>
      <c r="H48" s="206">
        <v>0</v>
      </c>
      <c r="I48" s="206">
        <v>2.2400000000000002</v>
      </c>
      <c r="J48" s="206">
        <v>0.05</v>
      </c>
      <c r="K48" s="206">
        <v>1.31</v>
      </c>
      <c r="L48" s="206">
        <v>1.42</v>
      </c>
      <c r="M48" s="206">
        <v>0.04</v>
      </c>
      <c r="N48" s="206">
        <v>0.09</v>
      </c>
      <c r="O48" s="206">
        <v>0.11</v>
      </c>
      <c r="P48" s="206">
        <v>4.22</v>
      </c>
      <c r="Q48" s="206">
        <v>0.4</v>
      </c>
      <c r="R48" s="206">
        <v>0.56999999999999995</v>
      </c>
      <c r="S48" s="206">
        <v>0.59</v>
      </c>
      <c r="T48" s="206">
        <v>1.47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2.08</v>
      </c>
      <c r="AD48" s="206">
        <v>0</v>
      </c>
      <c r="AE48" s="206">
        <v>0</v>
      </c>
      <c r="AF48" s="206">
        <v>0</v>
      </c>
      <c r="AG48" s="206">
        <v>0</v>
      </c>
      <c r="AH48" s="206">
        <v>63.63</v>
      </c>
      <c r="AI48" s="206">
        <v>0</v>
      </c>
      <c r="AJ48" s="206">
        <v>0</v>
      </c>
      <c r="AK48" s="206">
        <v>5.36</v>
      </c>
      <c r="AL48" s="206">
        <v>0</v>
      </c>
      <c r="AM48" s="206">
        <v>0</v>
      </c>
      <c r="AN48" s="206">
        <v>0</v>
      </c>
      <c r="AO48" s="206">
        <v>46.72</v>
      </c>
      <c r="AP48" s="206">
        <v>0</v>
      </c>
    </row>
    <row r="49" spans="1:42">
      <c r="A49" t="s">
        <v>91</v>
      </c>
      <c r="B49" s="206">
        <v>0</v>
      </c>
      <c r="C49" s="206">
        <v>0</v>
      </c>
      <c r="D49" s="206">
        <v>0.22</v>
      </c>
      <c r="E49" s="206">
        <v>0</v>
      </c>
      <c r="F49" s="206">
        <v>0</v>
      </c>
      <c r="G49" s="206">
        <v>0.95</v>
      </c>
      <c r="H49" s="206">
        <v>0</v>
      </c>
      <c r="I49" s="206">
        <v>2.2400000000000002</v>
      </c>
      <c r="J49" s="206">
        <v>0.05</v>
      </c>
      <c r="K49" s="206">
        <v>1.31</v>
      </c>
      <c r="L49" s="206">
        <v>1.42</v>
      </c>
      <c r="M49" s="206">
        <v>0.04</v>
      </c>
      <c r="N49" s="206">
        <v>0.09</v>
      </c>
      <c r="O49" s="206">
        <v>0.11</v>
      </c>
      <c r="P49" s="206">
        <v>4.22</v>
      </c>
      <c r="Q49" s="206">
        <v>0.4</v>
      </c>
      <c r="R49" s="206">
        <v>0.56999999999999995</v>
      </c>
      <c r="S49" s="206">
        <v>0.59</v>
      </c>
      <c r="T49" s="206">
        <v>1.47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2.08</v>
      </c>
      <c r="AD49" s="206">
        <v>0</v>
      </c>
      <c r="AE49" s="206">
        <v>0</v>
      </c>
      <c r="AF49" s="206">
        <v>0</v>
      </c>
      <c r="AG49" s="206">
        <v>0</v>
      </c>
      <c r="AH49" s="206">
        <v>63.63</v>
      </c>
      <c r="AI49" s="206">
        <v>0</v>
      </c>
      <c r="AJ49" s="206">
        <v>0</v>
      </c>
      <c r="AK49" s="206">
        <v>5.36</v>
      </c>
      <c r="AL49" s="206">
        <v>0</v>
      </c>
      <c r="AM49" s="206">
        <v>0</v>
      </c>
      <c r="AN49" s="206">
        <v>0</v>
      </c>
      <c r="AO49" s="206">
        <v>46.72</v>
      </c>
      <c r="AP49" s="206">
        <v>0</v>
      </c>
    </row>
    <row r="50" spans="1:42">
      <c r="A50" t="s">
        <v>92</v>
      </c>
      <c r="B50" s="206">
        <v>0</v>
      </c>
      <c r="C50" s="206">
        <v>0</v>
      </c>
      <c r="D50" s="206">
        <v>0.22</v>
      </c>
      <c r="E50" s="206">
        <v>0</v>
      </c>
      <c r="F50" s="206">
        <v>0</v>
      </c>
      <c r="G50" s="206">
        <v>0.95</v>
      </c>
      <c r="H50" s="206">
        <v>0</v>
      </c>
      <c r="I50" s="206">
        <v>2.2400000000000002</v>
      </c>
      <c r="J50" s="206">
        <v>0.05</v>
      </c>
      <c r="K50" s="206">
        <v>1.31</v>
      </c>
      <c r="L50" s="206">
        <v>1.42</v>
      </c>
      <c r="M50" s="206">
        <v>0.04</v>
      </c>
      <c r="N50" s="206">
        <v>0.09</v>
      </c>
      <c r="O50" s="206">
        <v>0.11</v>
      </c>
      <c r="P50" s="206">
        <v>4.22</v>
      </c>
      <c r="Q50" s="206">
        <v>0.4</v>
      </c>
      <c r="R50" s="206">
        <v>0.56999999999999995</v>
      </c>
      <c r="S50" s="206">
        <v>0.59</v>
      </c>
      <c r="T50" s="206">
        <v>1.47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2.08</v>
      </c>
      <c r="AD50" s="206">
        <v>0</v>
      </c>
      <c r="AE50" s="206">
        <v>0</v>
      </c>
      <c r="AF50" s="206">
        <v>0</v>
      </c>
      <c r="AG50" s="206">
        <v>0</v>
      </c>
      <c r="AH50" s="206">
        <v>63.63</v>
      </c>
      <c r="AI50" s="206">
        <v>0</v>
      </c>
      <c r="AJ50" s="206">
        <v>0</v>
      </c>
      <c r="AK50" s="206">
        <v>5.36</v>
      </c>
      <c r="AL50" s="206">
        <v>0</v>
      </c>
      <c r="AM50" s="206">
        <v>0</v>
      </c>
      <c r="AN50" s="206">
        <v>0</v>
      </c>
      <c r="AO50" s="206">
        <v>46.72</v>
      </c>
      <c r="AP50" s="206">
        <v>0</v>
      </c>
    </row>
    <row r="51" spans="1:42">
      <c r="A51" t="s">
        <v>93</v>
      </c>
      <c r="B51" s="206">
        <v>0</v>
      </c>
      <c r="C51" s="206">
        <v>0</v>
      </c>
      <c r="D51" s="206">
        <v>0.22</v>
      </c>
      <c r="E51" s="206">
        <v>0</v>
      </c>
      <c r="F51" s="206">
        <v>0</v>
      </c>
      <c r="G51" s="206">
        <v>0.95</v>
      </c>
      <c r="H51" s="206">
        <v>0</v>
      </c>
      <c r="I51" s="206">
        <v>2.2400000000000002</v>
      </c>
      <c r="J51" s="206">
        <v>0.05</v>
      </c>
      <c r="K51" s="206">
        <v>1.31</v>
      </c>
      <c r="L51" s="206">
        <v>1.42</v>
      </c>
      <c r="M51" s="206">
        <v>0.04</v>
      </c>
      <c r="N51" s="206">
        <v>0.09</v>
      </c>
      <c r="O51" s="206">
        <v>0.11</v>
      </c>
      <c r="P51" s="206">
        <v>4.22</v>
      </c>
      <c r="Q51" s="206">
        <v>0.4</v>
      </c>
      <c r="R51" s="206">
        <v>0.56999999999999995</v>
      </c>
      <c r="S51" s="206">
        <v>0.59</v>
      </c>
      <c r="T51" s="206">
        <v>1.47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2.08</v>
      </c>
      <c r="AD51" s="206">
        <v>0</v>
      </c>
      <c r="AE51" s="206">
        <v>0</v>
      </c>
      <c r="AF51" s="206">
        <v>0</v>
      </c>
      <c r="AG51" s="206">
        <v>0</v>
      </c>
      <c r="AH51" s="206">
        <v>63.63</v>
      </c>
      <c r="AI51" s="206">
        <v>0</v>
      </c>
      <c r="AJ51" s="206">
        <v>0</v>
      </c>
      <c r="AK51" s="206">
        <v>5.36</v>
      </c>
      <c r="AL51" s="206">
        <v>0</v>
      </c>
      <c r="AM51" s="206">
        <v>0</v>
      </c>
      <c r="AN51" s="206">
        <v>0</v>
      </c>
      <c r="AO51" s="206">
        <v>45.26</v>
      </c>
      <c r="AP51" s="206">
        <v>0</v>
      </c>
    </row>
    <row r="52" spans="1:42">
      <c r="A52" t="s">
        <v>94</v>
      </c>
      <c r="B52" s="206">
        <v>0</v>
      </c>
      <c r="C52" s="206">
        <v>0</v>
      </c>
      <c r="D52" s="206">
        <v>0.22</v>
      </c>
      <c r="E52" s="206">
        <v>0</v>
      </c>
      <c r="F52" s="206">
        <v>0</v>
      </c>
      <c r="G52" s="206">
        <v>0.95</v>
      </c>
      <c r="H52" s="206">
        <v>0</v>
      </c>
      <c r="I52" s="206">
        <v>2.2400000000000002</v>
      </c>
      <c r="J52" s="206">
        <v>0.05</v>
      </c>
      <c r="K52" s="206">
        <v>1.31</v>
      </c>
      <c r="L52" s="206">
        <v>1.42</v>
      </c>
      <c r="M52" s="206">
        <v>0.04</v>
      </c>
      <c r="N52" s="206">
        <v>0.09</v>
      </c>
      <c r="O52" s="206">
        <v>0.11</v>
      </c>
      <c r="P52" s="206">
        <v>4.22</v>
      </c>
      <c r="Q52" s="206">
        <v>0.4</v>
      </c>
      <c r="R52" s="206">
        <v>0.56999999999999995</v>
      </c>
      <c r="S52" s="206">
        <v>0.59</v>
      </c>
      <c r="T52" s="206">
        <v>1.47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2.08</v>
      </c>
      <c r="AD52" s="206">
        <v>0</v>
      </c>
      <c r="AE52" s="206">
        <v>0</v>
      </c>
      <c r="AF52" s="206">
        <v>0</v>
      </c>
      <c r="AG52" s="206">
        <v>0</v>
      </c>
      <c r="AH52" s="206">
        <v>63.63</v>
      </c>
      <c r="AI52" s="206">
        <v>0</v>
      </c>
      <c r="AJ52" s="206">
        <v>0</v>
      </c>
      <c r="AK52" s="206">
        <v>5.36</v>
      </c>
      <c r="AL52" s="206">
        <v>0</v>
      </c>
      <c r="AM52" s="206">
        <v>0</v>
      </c>
      <c r="AN52" s="206">
        <v>0</v>
      </c>
      <c r="AO52" s="206">
        <v>45.26</v>
      </c>
      <c r="AP52" s="206">
        <v>0</v>
      </c>
    </row>
    <row r="53" spans="1:42">
      <c r="A53" t="s">
        <v>95</v>
      </c>
      <c r="B53" s="206">
        <v>0</v>
      </c>
      <c r="C53" s="206">
        <v>0</v>
      </c>
      <c r="D53" s="206">
        <v>0.22</v>
      </c>
      <c r="E53" s="206">
        <v>0</v>
      </c>
      <c r="F53" s="206">
        <v>0</v>
      </c>
      <c r="G53" s="206">
        <v>0.95</v>
      </c>
      <c r="H53" s="206">
        <v>0</v>
      </c>
      <c r="I53" s="206">
        <v>2.2400000000000002</v>
      </c>
      <c r="J53" s="206">
        <v>0.05</v>
      </c>
      <c r="K53" s="206">
        <v>1.31</v>
      </c>
      <c r="L53" s="206">
        <v>1.42</v>
      </c>
      <c r="M53" s="206">
        <v>0.04</v>
      </c>
      <c r="N53" s="206">
        <v>0.09</v>
      </c>
      <c r="O53" s="206">
        <v>0.11</v>
      </c>
      <c r="P53" s="206">
        <v>4.22</v>
      </c>
      <c r="Q53" s="206">
        <v>0.4</v>
      </c>
      <c r="R53" s="206">
        <v>0.56999999999999995</v>
      </c>
      <c r="S53" s="206">
        <v>0.59</v>
      </c>
      <c r="T53" s="206">
        <v>1.47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2.08</v>
      </c>
      <c r="AD53" s="206">
        <v>0</v>
      </c>
      <c r="AE53" s="206">
        <v>0</v>
      </c>
      <c r="AF53" s="206">
        <v>0</v>
      </c>
      <c r="AG53" s="206">
        <v>0</v>
      </c>
      <c r="AH53" s="206">
        <v>63.63</v>
      </c>
      <c r="AI53" s="206">
        <v>0</v>
      </c>
      <c r="AJ53" s="206">
        <v>0</v>
      </c>
      <c r="AK53" s="206">
        <v>5.36</v>
      </c>
      <c r="AL53" s="206">
        <v>0</v>
      </c>
      <c r="AM53" s="206">
        <v>0</v>
      </c>
      <c r="AN53" s="206">
        <v>0</v>
      </c>
      <c r="AO53" s="206">
        <v>45.26</v>
      </c>
      <c r="AP53" s="206">
        <v>0</v>
      </c>
    </row>
    <row r="54" spans="1:42">
      <c r="A54" t="s">
        <v>96</v>
      </c>
      <c r="B54" s="206">
        <v>0</v>
      </c>
      <c r="C54" s="206">
        <v>0</v>
      </c>
      <c r="D54" s="206">
        <v>0.22</v>
      </c>
      <c r="E54" s="206">
        <v>0</v>
      </c>
      <c r="F54" s="206">
        <v>0</v>
      </c>
      <c r="G54" s="206">
        <v>0.95</v>
      </c>
      <c r="H54" s="206">
        <v>0</v>
      </c>
      <c r="I54" s="206">
        <v>2.2400000000000002</v>
      </c>
      <c r="J54" s="206">
        <v>0.05</v>
      </c>
      <c r="K54" s="206">
        <v>1.31</v>
      </c>
      <c r="L54" s="206">
        <v>1.42</v>
      </c>
      <c r="M54" s="206">
        <v>0.04</v>
      </c>
      <c r="N54" s="206">
        <v>0.09</v>
      </c>
      <c r="O54" s="206">
        <v>0.11</v>
      </c>
      <c r="P54" s="206">
        <v>4.22</v>
      </c>
      <c r="Q54" s="206">
        <v>0.4</v>
      </c>
      <c r="R54" s="206">
        <v>0.56999999999999995</v>
      </c>
      <c r="S54" s="206">
        <v>0.59</v>
      </c>
      <c r="T54" s="206">
        <v>1.47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2.08</v>
      </c>
      <c r="AD54" s="206">
        <v>0</v>
      </c>
      <c r="AE54" s="206">
        <v>0</v>
      </c>
      <c r="AF54" s="206">
        <v>0</v>
      </c>
      <c r="AG54" s="206">
        <v>0</v>
      </c>
      <c r="AH54" s="206">
        <v>63.63</v>
      </c>
      <c r="AI54" s="206">
        <v>0</v>
      </c>
      <c r="AJ54" s="206">
        <v>0</v>
      </c>
      <c r="AK54" s="206">
        <v>5.36</v>
      </c>
      <c r="AL54" s="206">
        <v>0</v>
      </c>
      <c r="AM54" s="206">
        <v>0</v>
      </c>
      <c r="AN54" s="206">
        <v>0</v>
      </c>
      <c r="AO54" s="206">
        <v>45.26</v>
      </c>
      <c r="AP54" s="206">
        <v>0</v>
      </c>
    </row>
    <row r="55" spans="1:42">
      <c r="A55" t="s">
        <v>97</v>
      </c>
      <c r="B55" s="206">
        <v>0</v>
      </c>
      <c r="C55" s="206">
        <v>0</v>
      </c>
      <c r="D55" s="206">
        <v>0.22</v>
      </c>
      <c r="E55" s="206">
        <v>0</v>
      </c>
      <c r="F55" s="206">
        <v>0</v>
      </c>
      <c r="G55" s="206">
        <v>0.95</v>
      </c>
      <c r="H55" s="206">
        <v>0</v>
      </c>
      <c r="I55" s="206">
        <v>2.2400000000000002</v>
      </c>
      <c r="J55" s="206">
        <v>0.05</v>
      </c>
      <c r="K55" s="206">
        <v>1.31</v>
      </c>
      <c r="L55" s="206">
        <v>1.42</v>
      </c>
      <c r="M55" s="206">
        <v>0.04</v>
      </c>
      <c r="N55" s="206">
        <v>0.09</v>
      </c>
      <c r="O55" s="206">
        <v>0.11</v>
      </c>
      <c r="P55" s="206">
        <v>4.22</v>
      </c>
      <c r="Q55" s="206">
        <v>0.4</v>
      </c>
      <c r="R55" s="206">
        <v>0.56999999999999995</v>
      </c>
      <c r="S55" s="206">
        <v>0.59</v>
      </c>
      <c r="T55" s="206">
        <v>1.47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2.08</v>
      </c>
      <c r="AD55" s="206">
        <v>0</v>
      </c>
      <c r="AE55" s="206">
        <v>0</v>
      </c>
      <c r="AF55" s="206">
        <v>0</v>
      </c>
      <c r="AG55" s="206">
        <v>0</v>
      </c>
      <c r="AH55" s="206">
        <v>63.63</v>
      </c>
      <c r="AI55" s="206">
        <v>0</v>
      </c>
      <c r="AJ55" s="206">
        <v>0</v>
      </c>
      <c r="AK55" s="206">
        <v>4.75</v>
      </c>
      <c r="AL55" s="206">
        <v>0</v>
      </c>
      <c r="AM55" s="206">
        <v>0</v>
      </c>
      <c r="AN55" s="206">
        <v>0</v>
      </c>
      <c r="AO55" s="206">
        <v>45.26</v>
      </c>
      <c r="AP55" s="206">
        <v>0</v>
      </c>
    </row>
    <row r="56" spans="1:42">
      <c r="A56" t="s">
        <v>98</v>
      </c>
      <c r="B56" s="206">
        <v>0</v>
      </c>
      <c r="C56" s="206">
        <v>0</v>
      </c>
      <c r="D56" s="206">
        <v>0.22</v>
      </c>
      <c r="E56" s="206">
        <v>0</v>
      </c>
      <c r="F56" s="206">
        <v>0</v>
      </c>
      <c r="G56" s="206">
        <v>0.95</v>
      </c>
      <c r="H56" s="206">
        <v>0</v>
      </c>
      <c r="I56" s="206">
        <v>2.2400000000000002</v>
      </c>
      <c r="J56" s="206">
        <v>0.05</v>
      </c>
      <c r="K56" s="206">
        <v>1.31</v>
      </c>
      <c r="L56" s="206">
        <v>1.42</v>
      </c>
      <c r="M56" s="206">
        <v>0.04</v>
      </c>
      <c r="N56" s="206">
        <v>0.09</v>
      </c>
      <c r="O56" s="206">
        <v>0.11</v>
      </c>
      <c r="P56" s="206">
        <v>4.22</v>
      </c>
      <c r="Q56" s="206">
        <v>0.4</v>
      </c>
      <c r="R56" s="206">
        <v>0.56999999999999995</v>
      </c>
      <c r="S56" s="206">
        <v>0.59</v>
      </c>
      <c r="T56" s="206">
        <v>1.47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2.08</v>
      </c>
      <c r="AD56" s="206">
        <v>0</v>
      </c>
      <c r="AE56" s="206">
        <v>0</v>
      </c>
      <c r="AF56" s="206">
        <v>0</v>
      </c>
      <c r="AG56" s="206">
        <v>0</v>
      </c>
      <c r="AH56" s="206">
        <v>63.63</v>
      </c>
      <c r="AI56" s="206">
        <v>0</v>
      </c>
      <c r="AJ56" s="206">
        <v>0</v>
      </c>
      <c r="AK56" s="206">
        <v>4.75</v>
      </c>
      <c r="AL56" s="206">
        <v>0</v>
      </c>
      <c r="AM56" s="206">
        <v>0</v>
      </c>
      <c r="AN56" s="206">
        <v>0</v>
      </c>
      <c r="AO56" s="206">
        <v>45.26</v>
      </c>
      <c r="AP56" s="206">
        <v>0</v>
      </c>
    </row>
    <row r="57" spans="1:42">
      <c r="A57" t="s">
        <v>99</v>
      </c>
      <c r="B57" s="206">
        <v>0</v>
      </c>
      <c r="C57" s="206">
        <v>0</v>
      </c>
      <c r="D57" s="206">
        <v>0.22</v>
      </c>
      <c r="E57" s="206">
        <v>0</v>
      </c>
      <c r="F57" s="206">
        <v>0</v>
      </c>
      <c r="G57" s="206">
        <v>0.95</v>
      </c>
      <c r="H57" s="206">
        <v>0</v>
      </c>
      <c r="I57" s="206">
        <v>2.2400000000000002</v>
      </c>
      <c r="J57" s="206">
        <v>0.05</v>
      </c>
      <c r="K57" s="206">
        <v>1.31</v>
      </c>
      <c r="L57" s="206">
        <v>1.42</v>
      </c>
      <c r="M57" s="206">
        <v>0.04</v>
      </c>
      <c r="N57" s="206">
        <v>0.09</v>
      </c>
      <c r="O57" s="206">
        <v>0.11</v>
      </c>
      <c r="P57" s="206">
        <v>4.22</v>
      </c>
      <c r="Q57" s="206">
        <v>0.4</v>
      </c>
      <c r="R57" s="206">
        <v>0.56999999999999995</v>
      </c>
      <c r="S57" s="206">
        <v>0.59</v>
      </c>
      <c r="T57" s="206">
        <v>1.47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2.08</v>
      </c>
      <c r="AD57" s="206">
        <v>0</v>
      </c>
      <c r="AE57" s="206">
        <v>0</v>
      </c>
      <c r="AF57" s="206">
        <v>0</v>
      </c>
      <c r="AG57" s="206">
        <v>0</v>
      </c>
      <c r="AH57" s="206">
        <v>63.63</v>
      </c>
      <c r="AI57" s="206">
        <v>0</v>
      </c>
      <c r="AJ57" s="206">
        <v>0</v>
      </c>
      <c r="AK57" s="206">
        <v>4.75</v>
      </c>
      <c r="AL57" s="206">
        <v>0</v>
      </c>
      <c r="AM57" s="206">
        <v>0</v>
      </c>
      <c r="AN57" s="206">
        <v>0</v>
      </c>
      <c r="AO57" s="206">
        <v>45.26</v>
      </c>
      <c r="AP57" s="206">
        <v>0</v>
      </c>
    </row>
    <row r="58" spans="1:42">
      <c r="A58" t="s">
        <v>100</v>
      </c>
      <c r="B58" s="206">
        <v>0</v>
      </c>
      <c r="C58" s="206">
        <v>0</v>
      </c>
      <c r="D58" s="206">
        <v>0.22</v>
      </c>
      <c r="E58" s="206">
        <v>0</v>
      </c>
      <c r="F58" s="206">
        <v>0</v>
      </c>
      <c r="G58" s="206">
        <v>0.95</v>
      </c>
      <c r="H58" s="206">
        <v>0</v>
      </c>
      <c r="I58" s="206">
        <v>2.2400000000000002</v>
      </c>
      <c r="J58" s="206">
        <v>0.05</v>
      </c>
      <c r="K58" s="206">
        <v>1.31</v>
      </c>
      <c r="L58" s="206">
        <v>1.42</v>
      </c>
      <c r="M58" s="206">
        <v>0.04</v>
      </c>
      <c r="N58" s="206">
        <v>0.09</v>
      </c>
      <c r="O58" s="206">
        <v>0.11</v>
      </c>
      <c r="P58" s="206">
        <v>4.22</v>
      </c>
      <c r="Q58" s="206">
        <v>0.4</v>
      </c>
      <c r="R58" s="206">
        <v>0.56999999999999995</v>
      </c>
      <c r="S58" s="206">
        <v>0.59</v>
      </c>
      <c r="T58" s="206">
        <v>1.47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2.08</v>
      </c>
      <c r="AD58" s="206">
        <v>0</v>
      </c>
      <c r="AE58" s="206">
        <v>0</v>
      </c>
      <c r="AF58" s="206">
        <v>0</v>
      </c>
      <c r="AG58" s="206">
        <v>0</v>
      </c>
      <c r="AH58" s="206">
        <v>63.63</v>
      </c>
      <c r="AI58" s="206">
        <v>0</v>
      </c>
      <c r="AJ58" s="206">
        <v>0</v>
      </c>
      <c r="AK58" s="206">
        <v>5.36</v>
      </c>
      <c r="AL58" s="206">
        <v>0</v>
      </c>
      <c r="AM58" s="206">
        <v>0</v>
      </c>
      <c r="AN58" s="206">
        <v>0</v>
      </c>
      <c r="AO58" s="206">
        <v>45.26</v>
      </c>
      <c r="AP58" s="206">
        <v>0</v>
      </c>
    </row>
    <row r="59" spans="1:42">
      <c r="A59" t="s">
        <v>101</v>
      </c>
      <c r="B59" s="206">
        <v>0</v>
      </c>
      <c r="C59" s="206">
        <v>0</v>
      </c>
      <c r="D59" s="206">
        <v>0.22</v>
      </c>
      <c r="E59" s="206">
        <v>0</v>
      </c>
      <c r="F59" s="206">
        <v>0</v>
      </c>
      <c r="G59" s="206">
        <v>0.95</v>
      </c>
      <c r="H59" s="206">
        <v>0</v>
      </c>
      <c r="I59" s="206">
        <v>2.2400000000000002</v>
      </c>
      <c r="J59" s="206">
        <v>0.05</v>
      </c>
      <c r="K59" s="206">
        <v>1.31</v>
      </c>
      <c r="L59" s="206">
        <v>1.42</v>
      </c>
      <c r="M59" s="206">
        <v>0.04</v>
      </c>
      <c r="N59" s="206">
        <v>0.09</v>
      </c>
      <c r="O59" s="206">
        <v>0.11</v>
      </c>
      <c r="P59" s="206">
        <v>4.22</v>
      </c>
      <c r="Q59" s="206">
        <v>0.4</v>
      </c>
      <c r="R59" s="206">
        <v>0.56999999999999995</v>
      </c>
      <c r="S59" s="206">
        <v>0.59</v>
      </c>
      <c r="T59" s="206">
        <v>1.47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2.08</v>
      </c>
      <c r="AD59" s="206">
        <v>0</v>
      </c>
      <c r="AE59" s="206">
        <v>0</v>
      </c>
      <c r="AF59" s="206">
        <v>0</v>
      </c>
      <c r="AG59" s="206">
        <v>0</v>
      </c>
      <c r="AH59" s="206">
        <v>63.63</v>
      </c>
      <c r="AI59" s="206">
        <v>0</v>
      </c>
      <c r="AJ59" s="206">
        <v>0</v>
      </c>
      <c r="AK59" s="206">
        <v>5.36</v>
      </c>
      <c r="AL59" s="206">
        <v>0</v>
      </c>
      <c r="AM59" s="206">
        <v>0</v>
      </c>
      <c r="AN59" s="206">
        <v>0</v>
      </c>
      <c r="AO59" s="206">
        <v>45.26</v>
      </c>
      <c r="AP59" s="206">
        <v>0</v>
      </c>
    </row>
    <row r="60" spans="1:42">
      <c r="A60" t="s">
        <v>102</v>
      </c>
      <c r="B60" s="206">
        <v>0</v>
      </c>
      <c r="C60" s="206">
        <v>0</v>
      </c>
      <c r="D60" s="206">
        <v>0.22</v>
      </c>
      <c r="E60" s="206">
        <v>0</v>
      </c>
      <c r="F60" s="206">
        <v>0</v>
      </c>
      <c r="G60" s="206">
        <v>0.95</v>
      </c>
      <c r="H60" s="206">
        <v>0</v>
      </c>
      <c r="I60" s="206">
        <v>2.2400000000000002</v>
      </c>
      <c r="J60" s="206">
        <v>0.05</v>
      </c>
      <c r="K60" s="206">
        <v>1.31</v>
      </c>
      <c r="L60" s="206">
        <v>1.42</v>
      </c>
      <c r="M60" s="206">
        <v>0.04</v>
      </c>
      <c r="N60" s="206">
        <v>0.09</v>
      </c>
      <c r="O60" s="206">
        <v>0.11</v>
      </c>
      <c r="P60" s="206">
        <v>4.22</v>
      </c>
      <c r="Q60" s="206">
        <v>0.4</v>
      </c>
      <c r="R60" s="206">
        <v>0.56999999999999995</v>
      </c>
      <c r="S60" s="206">
        <v>0.59</v>
      </c>
      <c r="T60" s="206">
        <v>1.47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2.08</v>
      </c>
      <c r="AD60" s="206">
        <v>0</v>
      </c>
      <c r="AE60" s="206">
        <v>0</v>
      </c>
      <c r="AF60" s="206">
        <v>0</v>
      </c>
      <c r="AG60" s="206">
        <v>0</v>
      </c>
      <c r="AH60" s="206">
        <v>63.63</v>
      </c>
      <c r="AI60" s="206">
        <v>0</v>
      </c>
      <c r="AJ60" s="206">
        <v>0</v>
      </c>
      <c r="AK60" s="206">
        <v>5.36</v>
      </c>
      <c r="AL60" s="206">
        <v>0</v>
      </c>
      <c r="AM60" s="206">
        <v>0</v>
      </c>
      <c r="AN60" s="206">
        <v>0</v>
      </c>
      <c r="AO60" s="206">
        <v>45.26</v>
      </c>
      <c r="AP60" s="206">
        <v>0</v>
      </c>
    </row>
    <row r="61" spans="1:42">
      <c r="A61" t="s">
        <v>103</v>
      </c>
      <c r="B61" s="206">
        <v>0</v>
      </c>
      <c r="C61" s="206">
        <v>0</v>
      </c>
      <c r="D61" s="206">
        <v>0.22</v>
      </c>
      <c r="E61" s="206">
        <v>0</v>
      </c>
      <c r="F61" s="206">
        <v>0</v>
      </c>
      <c r="G61" s="206">
        <v>0.95</v>
      </c>
      <c r="H61" s="206">
        <v>0</v>
      </c>
      <c r="I61" s="206">
        <v>2.2400000000000002</v>
      </c>
      <c r="J61" s="206">
        <v>0.05</v>
      </c>
      <c r="K61" s="206">
        <v>1.31</v>
      </c>
      <c r="L61" s="206">
        <v>1.42</v>
      </c>
      <c r="M61" s="206">
        <v>0.04</v>
      </c>
      <c r="N61" s="206">
        <v>0.09</v>
      </c>
      <c r="O61" s="206">
        <v>0.11</v>
      </c>
      <c r="P61" s="206">
        <v>4.22</v>
      </c>
      <c r="Q61" s="206">
        <v>0.4</v>
      </c>
      <c r="R61" s="206">
        <v>0.56999999999999995</v>
      </c>
      <c r="S61" s="206">
        <v>0.59</v>
      </c>
      <c r="T61" s="206">
        <v>1.47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2.08</v>
      </c>
      <c r="AD61" s="206">
        <v>0</v>
      </c>
      <c r="AE61" s="206">
        <v>0</v>
      </c>
      <c r="AF61" s="206">
        <v>0</v>
      </c>
      <c r="AG61" s="206">
        <v>0</v>
      </c>
      <c r="AH61" s="206">
        <v>63.63</v>
      </c>
      <c r="AI61" s="206">
        <v>0</v>
      </c>
      <c r="AJ61" s="206">
        <v>0</v>
      </c>
      <c r="AK61" s="206">
        <v>5.36</v>
      </c>
      <c r="AL61" s="206">
        <v>0</v>
      </c>
      <c r="AM61" s="206">
        <v>0</v>
      </c>
      <c r="AN61" s="206">
        <v>0</v>
      </c>
      <c r="AO61" s="206">
        <v>45.26</v>
      </c>
      <c r="AP61" s="206">
        <v>0</v>
      </c>
    </row>
    <row r="62" spans="1:42">
      <c r="A62" t="s">
        <v>104</v>
      </c>
      <c r="B62" s="206">
        <v>0</v>
      </c>
      <c r="C62" s="206">
        <v>0</v>
      </c>
      <c r="D62" s="206">
        <v>0.22</v>
      </c>
      <c r="E62" s="206">
        <v>0</v>
      </c>
      <c r="F62" s="206">
        <v>0</v>
      </c>
      <c r="G62" s="206">
        <v>0.95</v>
      </c>
      <c r="H62" s="206">
        <v>0</v>
      </c>
      <c r="I62" s="206">
        <v>2.2400000000000002</v>
      </c>
      <c r="J62" s="206">
        <v>0.05</v>
      </c>
      <c r="K62" s="206">
        <v>1.31</v>
      </c>
      <c r="L62" s="206">
        <v>1.42</v>
      </c>
      <c r="M62" s="206">
        <v>0.04</v>
      </c>
      <c r="N62" s="206">
        <v>0.09</v>
      </c>
      <c r="O62" s="206">
        <v>0.11</v>
      </c>
      <c r="P62" s="206">
        <v>4.22</v>
      </c>
      <c r="Q62" s="206">
        <v>0.4</v>
      </c>
      <c r="R62" s="206">
        <v>0.56999999999999995</v>
      </c>
      <c r="S62" s="206">
        <v>0.59</v>
      </c>
      <c r="T62" s="206">
        <v>1.47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2.08</v>
      </c>
      <c r="AD62" s="206">
        <v>0</v>
      </c>
      <c r="AE62" s="206">
        <v>0</v>
      </c>
      <c r="AF62" s="206">
        <v>0</v>
      </c>
      <c r="AG62" s="206">
        <v>0</v>
      </c>
      <c r="AH62" s="206">
        <v>63.63</v>
      </c>
      <c r="AI62" s="206">
        <v>0</v>
      </c>
      <c r="AJ62" s="206">
        <v>0</v>
      </c>
      <c r="AK62" s="206">
        <v>5.36</v>
      </c>
      <c r="AL62" s="206">
        <v>0</v>
      </c>
      <c r="AM62" s="206">
        <v>0</v>
      </c>
      <c r="AN62" s="206">
        <v>0</v>
      </c>
      <c r="AO62" s="206">
        <v>45.26</v>
      </c>
      <c r="AP62" s="206">
        <v>0</v>
      </c>
    </row>
    <row r="63" spans="1:42">
      <c r="A63" t="s">
        <v>105</v>
      </c>
      <c r="B63" s="206">
        <v>0</v>
      </c>
      <c r="C63" s="206">
        <v>0</v>
      </c>
      <c r="D63" s="206">
        <v>0.22</v>
      </c>
      <c r="E63" s="206">
        <v>0</v>
      </c>
      <c r="F63" s="206">
        <v>0</v>
      </c>
      <c r="G63" s="206">
        <v>0.95</v>
      </c>
      <c r="H63" s="206">
        <v>0</v>
      </c>
      <c r="I63" s="206">
        <v>2.2400000000000002</v>
      </c>
      <c r="J63" s="206">
        <v>0.05</v>
      </c>
      <c r="K63" s="206">
        <v>1.31</v>
      </c>
      <c r="L63" s="206">
        <v>1.42</v>
      </c>
      <c r="M63" s="206">
        <v>0.04</v>
      </c>
      <c r="N63" s="206">
        <v>0.09</v>
      </c>
      <c r="O63" s="206">
        <v>0.11</v>
      </c>
      <c r="P63" s="206">
        <v>4.24</v>
      </c>
      <c r="Q63" s="206">
        <v>0.4</v>
      </c>
      <c r="R63" s="206">
        <v>0.56999999999999995</v>
      </c>
      <c r="S63" s="206">
        <v>0.59</v>
      </c>
      <c r="T63" s="206">
        <v>1.47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0</v>
      </c>
      <c r="AD63" s="206">
        <v>1.48</v>
      </c>
      <c r="AE63" s="206">
        <v>0</v>
      </c>
      <c r="AF63" s="206">
        <v>0</v>
      </c>
      <c r="AG63" s="206">
        <v>0</v>
      </c>
      <c r="AH63" s="206">
        <v>63.63</v>
      </c>
      <c r="AI63" s="206">
        <v>0</v>
      </c>
      <c r="AJ63" s="206">
        <v>0</v>
      </c>
      <c r="AK63" s="206">
        <v>5.36</v>
      </c>
      <c r="AL63" s="206">
        <v>0</v>
      </c>
      <c r="AM63" s="206">
        <v>0</v>
      </c>
      <c r="AN63" s="206">
        <v>0</v>
      </c>
      <c r="AO63" s="206">
        <v>45.26</v>
      </c>
      <c r="AP63" s="206">
        <v>0</v>
      </c>
    </row>
    <row r="64" spans="1:42">
      <c r="A64" t="s">
        <v>106</v>
      </c>
      <c r="B64" s="206">
        <v>0</v>
      </c>
      <c r="C64" s="206">
        <v>0</v>
      </c>
      <c r="D64" s="206">
        <v>0.22</v>
      </c>
      <c r="E64" s="206">
        <v>0</v>
      </c>
      <c r="F64" s="206">
        <v>0</v>
      </c>
      <c r="G64" s="206">
        <v>0.95</v>
      </c>
      <c r="H64" s="206">
        <v>0</v>
      </c>
      <c r="I64" s="206">
        <v>2.2400000000000002</v>
      </c>
      <c r="J64" s="206">
        <v>0.05</v>
      </c>
      <c r="K64" s="206">
        <v>1.31</v>
      </c>
      <c r="L64" s="206">
        <v>1.42</v>
      </c>
      <c r="M64" s="206">
        <v>0.04</v>
      </c>
      <c r="N64" s="206">
        <v>0.09</v>
      </c>
      <c r="O64" s="206">
        <v>0.11</v>
      </c>
      <c r="P64" s="206">
        <v>4.24</v>
      </c>
      <c r="Q64" s="206">
        <v>0.4</v>
      </c>
      <c r="R64" s="206">
        <v>0.56999999999999995</v>
      </c>
      <c r="S64" s="206">
        <v>0.59</v>
      </c>
      <c r="T64" s="206">
        <v>1.47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0</v>
      </c>
      <c r="AD64" s="206">
        <v>1.48</v>
      </c>
      <c r="AE64" s="206">
        <v>0</v>
      </c>
      <c r="AF64" s="206">
        <v>0</v>
      </c>
      <c r="AG64" s="206">
        <v>0</v>
      </c>
      <c r="AH64" s="206">
        <v>63.63</v>
      </c>
      <c r="AI64" s="206">
        <v>0</v>
      </c>
      <c r="AJ64" s="206">
        <v>0</v>
      </c>
      <c r="AK64" s="206">
        <v>5.36</v>
      </c>
      <c r="AL64" s="206">
        <v>0</v>
      </c>
      <c r="AM64" s="206">
        <v>0</v>
      </c>
      <c r="AN64" s="206">
        <v>0</v>
      </c>
      <c r="AO64" s="206">
        <v>45.26</v>
      </c>
      <c r="AP64" s="206">
        <v>0</v>
      </c>
    </row>
    <row r="65" spans="1:42">
      <c r="A65" t="s">
        <v>107</v>
      </c>
      <c r="B65" s="206">
        <v>0</v>
      </c>
      <c r="C65" s="206">
        <v>0</v>
      </c>
      <c r="D65" s="206">
        <v>0.22</v>
      </c>
      <c r="E65" s="206">
        <v>0</v>
      </c>
      <c r="F65" s="206">
        <v>0</v>
      </c>
      <c r="G65" s="206">
        <v>0.95</v>
      </c>
      <c r="H65" s="206">
        <v>0</v>
      </c>
      <c r="I65" s="206">
        <v>2.2400000000000002</v>
      </c>
      <c r="J65" s="206">
        <v>0.05</v>
      </c>
      <c r="K65" s="206">
        <v>1.31</v>
      </c>
      <c r="L65" s="206">
        <v>1.42</v>
      </c>
      <c r="M65" s="206">
        <v>0.04</v>
      </c>
      <c r="N65" s="206">
        <v>0.09</v>
      </c>
      <c r="O65" s="206">
        <v>0.11</v>
      </c>
      <c r="P65" s="206">
        <v>4.3499999999999996</v>
      </c>
      <c r="Q65" s="206">
        <v>0.4</v>
      </c>
      <c r="R65" s="206">
        <v>0.56999999999999995</v>
      </c>
      <c r="S65" s="206">
        <v>0.59</v>
      </c>
      <c r="T65" s="206">
        <v>1.47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0</v>
      </c>
      <c r="AD65" s="206">
        <v>1.48</v>
      </c>
      <c r="AE65" s="206">
        <v>0</v>
      </c>
      <c r="AF65" s="206">
        <v>0</v>
      </c>
      <c r="AG65" s="206">
        <v>0</v>
      </c>
      <c r="AH65" s="206">
        <v>63.63</v>
      </c>
      <c r="AI65" s="206">
        <v>0</v>
      </c>
      <c r="AJ65" s="206">
        <v>0</v>
      </c>
      <c r="AK65" s="206">
        <v>5.36</v>
      </c>
      <c r="AL65" s="206">
        <v>0</v>
      </c>
      <c r="AM65" s="206">
        <v>0</v>
      </c>
      <c r="AN65" s="206">
        <v>0</v>
      </c>
      <c r="AO65" s="206">
        <v>45.26</v>
      </c>
      <c r="AP65" s="206">
        <v>0</v>
      </c>
    </row>
    <row r="66" spans="1:42">
      <c r="A66" t="s">
        <v>108</v>
      </c>
      <c r="B66" s="206">
        <v>0</v>
      </c>
      <c r="C66" s="206">
        <v>0</v>
      </c>
      <c r="D66" s="206">
        <v>0.22</v>
      </c>
      <c r="E66" s="206">
        <v>0</v>
      </c>
      <c r="F66" s="206">
        <v>0</v>
      </c>
      <c r="G66" s="206">
        <v>0.95</v>
      </c>
      <c r="H66" s="206">
        <v>0</v>
      </c>
      <c r="I66" s="206">
        <v>2.2400000000000002</v>
      </c>
      <c r="J66" s="206">
        <v>0.05</v>
      </c>
      <c r="K66" s="206">
        <v>1.31</v>
      </c>
      <c r="L66" s="206">
        <v>1.42</v>
      </c>
      <c r="M66" s="206">
        <v>0.04</v>
      </c>
      <c r="N66" s="206">
        <v>0.09</v>
      </c>
      <c r="O66" s="206">
        <v>0.11</v>
      </c>
      <c r="P66" s="206">
        <v>4.3499999999999996</v>
      </c>
      <c r="Q66" s="206">
        <v>0.4</v>
      </c>
      <c r="R66" s="206">
        <v>0.56999999999999995</v>
      </c>
      <c r="S66" s="206">
        <v>0.59</v>
      </c>
      <c r="T66" s="206">
        <v>1.47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2.5499999999999998</v>
      </c>
      <c r="AD66" s="206">
        <v>1.48</v>
      </c>
      <c r="AE66" s="206">
        <v>0</v>
      </c>
      <c r="AF66" s="206">
        <v>0</v>
      </c>
      <c r="AG66" s="206">
        <v>0</v>
      </c>
      <c r="AH66" s="206">
        <v>63.63</v>
      </c>
      <c r="AI66" s="206">
        <v>0</v>
      </c>
      <c r="AJ66" s="206">
        <v>0</v>
      </c>
      <c r="AK66" s="206">
        <v>5.36</v>
      </c>
      <c r="AL66" s="206">
        <v>0</v>
      </c>
      <c r="AM66" s="206">
        <v>0</v>
      </c>
      <c r="AN66" s="206">
        <v>0</v>
      </c>
      <c r="AO66" s="206">
        <v>45.26</v>
      </c>
      <c r="AP66" s="206">
        <v>0</v>
      </c>
    </row>
    <row r="67" spans="1:42">
      <c r="A67" t="s">
        <v>109</v>
      </c>
      <c r="B67" s="206">
        <v>0</v>
      </c>
      <c r="C67" s="206">
        <v>0</v>
      </c>
      <c r="D67" s="206">
        <v>0.22</v>
      </c>
      <c r="E67" s="206">
        <v>0</v>
      </c>
      <c r="F67" s="206">
        <v>0</v>
      </c>
      <c r="G67" s="206">
        <v>0.95</v>
      </c>
      <c r="H67" s="206">
        <v>0</v>
      </c>
      <c r="I67" s="206">
        <v>2.2400000000000002</v>
      </c>
      <c r="J67" s="206">
        <v>0.05</v>
      </c>
      <c r="K67" s="206">
        <v>1.31</v>
      </c>
      <c r="L67" s="206">
        <v>1.42</v>
      </c>
      <c r="M67" s="206">
        <v>0.04</v>
      </c>
      <c r="N67" s="206">
        <v>0.09</v>
      </c>
      <c r="O67" s="206">
        <v>0.11</v>
      </c>
      <c r="P67" s="206">
        <v>4.3499999999999996</v>
      </c>
      <c r="Q67" s="206">
        <v>0.4</v>
      </c>
      <c r="R67" s="206">
        <v>0.56999999999999995</v>
      </c>
      <c r="S67" s="206">
        <v>0.59</v>
      </c>
      <c r="T67" s="206">
        <v>1.47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2.08</v>
      </c>
      <c r="AD67" s="206">
        <v>0</v>
      </c>
      <c r="AE67" s="206">
        <v>0</v>
      </c>
      <c r="AF67" s="206">
        <v>0</v>
      </c>
      <c r="AG67" s="206">
        <v>0</v>
      </c>
      <c r="AH67" s="206">
        <v>63.63</v>
      </c>
      <c r="AI67" s="206">
        <v>0</v>
      </c>
      <c r="AJ67" s="206">
        <v>0</v>
      </c>
      <c r="AK67" s="206">
        <v>5.36</v>
      </c>
      <c r="AL67" s="206">
        <v>0</v>
      </c>
      <c r="AM67" s="206">
        <v>0</v>
      </c>
      <c r="AN67" s="206">
        <v>0</v>
      </c>
      <c r="AO67" s="206">
        <v>45.26</v>
      </c>
      <c r="AP67" s="206">
        <v>0</v>
      </c>
    </row>
    <row r="68" spans="1:42">
      <c r="A68" t="s">
        <v>110</v>
      </c>
      <c r="B68" s="206">
        <v>0</v>
      </c>
      <c r="C68" s="206">
        <v>0</v>
      </c>
      <c r="D68" s="206">
        <v>0.22</v>
      </c>
      <c r="E68" s="206">
        <v>0</v>
      </c>
      <c r="F68" s="206">
        <v>0</v>
      </c>
      <c r="G68" s="206">
        <v>0.95</v>
      </c>
      <c r="H68" s="206">
        <v>0</v>
      </c>
      <c r="I68" s="206">
        <v>2.2400000000000002</v>
      </c>
      <c r="J68" s="206">
        <v>0.05</v>
      </c>
      <c r="K68" s="206">
        <v>1.31</v>
      </c>
      <c r="L68" s="206">
        <v>1.42</v>
      </c>
      <c r="M68" s="206">
        <v>0.04</v>
      </c>
      <c r="N68" s="206">
        <v>0.09</v>
      </c>
      <c r="O68" s="206">
        <v>0.11</v>
      </c>
      <c r="P68" s="206">
        <v>4.3499999999999996</v>
      </c>
      <c r="Q68" s="206">
        <v>0.4</v>
      </c>
      <c r="R68" s="206">
        <v>0.56999999999999995</v>
      </c>
      <c r="S68" s="206">
        <v>0.59</v>
      </c>
      <c r="T68" s="206">
        <v>1.47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2.08</v>
      </c>
      <c r="AD68" s="206">
        <v>0</v>
      </c>
      <c r="AE68" s="206">
        <v>0</v>
      </c>
      <c r="AF68" s="206">
        <v>0</v>
      </c>
      <c r="AG68" s="206">
        <v>0</v>
      </c>
      <c r="AH68" s="206">
        <v>63.63</v>
      </c>
      <c r="AI68" s="206">
        <v>0</v>
      </c>
      <c r="AJ68" s="206">
        <v>0</v>
      </c>
      <c r="AK68" s="206">
        <v>5.36</v>
      </c>
      <c r="AL68" s="206">
        <v>0</v>
      </c>
      <c r="AM68" s="206">
        <v>0</v>
      </c>
      <c r="AN68" s="206">
        <v>0</v>
      </c>
      <c r="AO68" s="206">
        <v>45.26</v>
      </c>
      <c r="AP68" s="206">
        <v>0</v>
      </c>
    </row>
    <row r="69" spans="1:42">
      <c r="A69" t="s">
        <v>111</v>
      </c>
      <c r="B69" s="206">
        <v>0</v>
      </c>
      <c r="C69" s="206">
        <v>0</v>
      </c>
      <c r="D69" s="206">
        <v>0.22</v>
      </c>
      <c r="E69" s="206">
        <v>0</v>
      </c>
      <c r="F69" s="206">
        <v>0</v>
      </c>
      <c r="G69" s="206">
        <v>0.95</v>
      </c>
      <c r="H69" s="206">
        <v>0</v>
      </c>
      <c r="I69" s="206">
        <v>2.2400000000000002</v>
      </c>
      <c r="J69" s="206">
        <v>0.05</v>
      </c>
      <c r="K69" s="206">
        <v>1.31</v>
      </c>
      <c r="L69" s="206">
        <v>1.42</v>
      </c>
      <c r="M69" s="206">
        <v>0.04</v>
      </c>
      <c r="N69" s="206">
        <v>0.09</v>
      </c>
      <c r="O69" s="206">
        <v>0.11</v>
      </c>
      <c r="P69" s="206">
        <v>4.3499999999999996</v>
      </c>
      <c r="Q69" s="206">
        <v>0.4</v>
      </c>
      <c r="R69" s="206">
        <v>0.56999999999999995</v>
      </c>
      <c r="S69" s="206">
        <v>0.59</v>
      </c>
      <c r="T69" s="206">
        <v>1.47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2.08</v>
      </c>
      <c r="AD69" s="206">
        <v>0</v>
      </c>
      <c r="AE69" s="206">
        <v>0</v>
      </c>
      <c r="AF69" s="206">
        <v>0</v>
      </c>
      <c r="AG69" s="206">
        <v>0</v>
      </c>
      <c r="AH69" s="206">
        <v>63.63</v>
      </c>
      <c r="AI69" s="206">
        <v>0</v>
      </c>
      <c r="AJ69" s="206">
        <v>0</v>
      </c>
      <c r="AK69" s="206">
        <v>5.36</v>
      </c>
      <c r="AL69" s="206">
        <v>0</v>
      </c>
      <c r="AM69" s="206">
        <v>0</v>
      </c>
      <c r="AN69" s="206">
        <v>0</v>
      </c>
      <c r="AO69" s="206">
        <v>45.26</v>
      </c>
      <c r="AP69" s="206">
        <v>0</v>
      </c>
    </row>
    <row r="70" spans="1:42">
      <c r="A70" t="s">
        <v>112</v>
      </c>
      <c r="B70" s="206">
        <v>0</v>
      </c>
      <c r="C70" s="206">
        <v>0</v>
      </c>
      <c r="D70" s="206">
        <v>0.22</v>
      </c>
      <c r="E70" s="206">
        <v>0</v>
      </c>
      <c r="F70" s="206">
        <v>0</v>
      </c>
      <c r="G70" s="206">
        <v>0.95</v>
      </c>
      <c r="H70" s="206">
        <v>0</v>
      </c>
      <c r="I70" s="206">
        <v>2.2400000000000002</v>
      </c>
      <c r="J70" s="206">
        <v>0.05</v>
      </c>
      <c r="K70" s="206">
        <v>1.31</v>
      </c>
      <c r="L70" s="206">
        <v>1.42</v>
      </c>
      <c r="M70" s="206">
        <v>0.04</v>
      </c>
      <c r="N70" s="206">
        <v>0.09</v>
      </c>
      <c r="O70" s="206">
        <v>0.11</v>
      </c>
      <c r="P70" s="206">
        <v>4.3499999999999996</v>
      </c>
      <c r="Q70" s="206">
        <v>0.4</v>
      </c>
      <c r="R70" s="206">
        <v>0.56999999999999995</v>
      </c>
      <c r="S70" s="206">
        <v>0.59</v>
      </c>
      <c r="T70" s="206">
        <v>1.47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2.08</v>
      </c>
      <c r="AD70" s="206">
        <v>0</v>
      </c>
      <c r="AE70" s="206">
        <v>0</v>
      </c>
      <c r="AF70" s="206">
        <v>0</v>
      </c>
      <c r="AG70" s="206">
        <v>0</v>
      </c>
      <c r="AH70" s="206">
        <v>63.63</v>
      </c>
      <c r="AI70" s="206">
        <v>0</v>
      </c>
      <c r="AJ70" s="206">
        <v>0</v>
      </c>
      <c r="AK70" s="206">
        <v>5.36</v>
      </c>
      <c r="AL70" s="206">
        <v>0</v>
      </c>
      <c r="AM70" s="206">
        <v>0</v>
      </c>
      <c r="AN70" s="206">
        <v>0</v>
      </c>
      <c r="AO70" s="206">
        <v>45.26</v>
      </c>
      <c r="AP70" s="206">
        <v>0</v>
      </c>
    </row>
    <row r="71" spans="1:42">
      <c r="A71" t="s">
        <v>113</v>
      </c>
      <c r="B71" s="206">
        <v>0</v>
      </c>
      <c r="C71" s="206">
        <v>0</v>
      </c>
      <c r="D71" s="206">
        <v>0.22</v>
      </c>
      <c r="E71" s="206">
        <v>0</v>
      </c>
      <c r="F71" s="206">
        <v>0</v>
      </c>
      <c r="G71" s="206">
        <v>0.95</v>
      </c>
      <c r="H71" s="206">
        <v>0</v>
      </c>
      <c r="I71" s="206">
        <v>2.2400000000000002</v>
      </c>
      <c r="J71" s="206">
        <v>0.05</v>
      </c>
      <c r="K71" s="206">
        <v>1.31</v>
      </c>
      <c r="L71" s="206">
        <v>1.42</v>
      </c>
      <c r="M71" s="206">
        <v>0.04</v>
      </c>
      <c r="N71" s="206">
        <v>0.09</v>
      </c>
      <c r="O71" s="206">
        <v>0.11</v>
      </c>
      <c r="P71" s="206">
        <v>4.3499999999999996</v>
      </c>
      <c r="Q71" s="206">
        <v>0.4</v>
      </c>
      <c r="R71" s="206">
        <v>0.56999999999999995</v>
      </c>
      <c r="S71" s="206">
        <v>0.59</v>
      </c>
      <c r="T71" s="206">
        <v>1.47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2.08</v>
      </c>
      <c r="AD71" s="206">
        <v>0</v>
      </c>
      <c r="AE71" s="206">
        <v>0</v>
      </c>
      <c r="AF71" s="206">
        <v>0</v>
      </c>
      <c r="AG71" s="206">
        <v>0</v>
      </c>
      <c r="AH71" s="206">
        <v>63.63</v>
      </c>
      <c r="AI71" s="206">
        <v>0</v>
      </c>
      <c r="AJ71" s="206">
        <v>0</v>
      </c>
      <c r="AK71" s="206">
        <v>5.36</v>
      </c>
      <c r="AL71" s="206">
        <v>0</v>
      </c>
      <c r="AM71" s="206">
        <v>0</v>
      </c>
      <c r="AN71" s="206">
        <v>0</v>
      </c>
      <c r="AO71" s="206">
        <v>45.26</v>
      </c>
      <c r="AP71" s="206">
        <v>0</v>
      </c>
    </row>
    <row r="72" spans="1:42">
      <c r="A72" t="s">
        <v>114</v>
      </c>
      <c r="B72" s="206">
        <v>0</v>
      </c>
      <c r="C72" s="206">
        <v>0</v>
      </c>
      <c r="D72" s="206">
        <v>0.22</v>
      </c>
      <c r="E72" s="206">
        <v>0</v>
      </c>
      <c r="F72" s="206">
        <v>0</v>
      </c>
      <c r="G72" s="206">
        <v>0.95</v>
      </c>
      <c r="H72" s="206">
        <v>0</v>
      </c>
      <c r="I72" s="206">
        <v>2.2400000000000002</v>
      </c>
      <c r="J72" s="206">
        <v>0.05</v>
      </c>
      <c r="K72" s="206">
        <v>1.31</v>
      </c>
      <c r="L72" s="206">
        <v>1.42</v>
      </c>
      <c r="M72" s="206">
        <v>0.04</v>
      </c>
      <c r="N72" s="206">
        <v>0.09</v>
      </c>
      <c r="O72" s="206">
        <v>0.11</v>
      </c>
      <c r="P72" s="206">
        <v>4.3499999999999996</v>
      </c>
      <c r="Q72" s="206">
        <v>0.4</v>
      </c>
      <c r="R72" s="206">
        <v>0.56999999999999995</v>
      </c>
      <c r="S72" s="206">
        <v>0.59</v>
      </c>
      <c r="T72" s="206">
        <v>1.47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2.08</v>
      </c>
      <c r="AD72" s="206">
        <v>0</v>
      </c>
      <c r="AE72" s="206">
        <v>0</v>
      </c>
      <c r="AF72" s="206">
        <v>0</v>
      </c>
      <c r="AG72" s="206">
        <v>0</v>
      </c>
      <c r="AH72" s="206">
        <v>63.63</v>
      </c>
      <c r="AI72" s="206">
        <v>0</v>
      </c>
      <c r="AJ72" s="206">
        <v>0</v>
      </c>
      <c r="AK72" s="206">
        <v>5.36</v>
      </c>
      <c r="AL72" s="206">
        <v>0</v>
      </c>
      <c r="AM72" s="206">
        <v>0</v>
      </c>
      <c r="AN72" s="206">
        <v>0</v>
      </c>
      <c r="AO72" s="206">
        <v>45.26</v>
      </c>
      <c r="AP72" s="206">
        <v>0</v>
      </c>
    </row>
    <row r="73" spans="1:42">
      <c r="A73" t="s">
        <v>115</v>
      </c>
      <c r="B73" s="206">
        <v>0</v>
      </c>
      <c r="C73" s="206">
        <v>0</v>
      </c>
      <c r="D73" s="206">
        <v>0.22</v>
      </c>
      <c r="E73" s="206">
        <v>0</v>
      </c>
      <c r="F73" s="206">
        <v>0</v>
      </c>
      <c r="G73" s="206">
        <v>0.95</v>
      </c>
      <c r="H73" s="206">
        <v>0</v>
      </c>
      <c r="I73" s="206">
        <v>2.2400000000000002</v>
      </c>
      <c r="J73" s="206">
        <v>0.05</v>
      </c>
      <c r="K73" s="206">
        <v>1.31</v>
      </c>
      <c r="L73" s="206">
        <v>1.42</v>
      </c>
      <c r="M73" s="206">
        <v>0.04</v>
      </c>
      <c r="N73" s="206">
        <v>0.09</v>
      </c>
      <c r="O73" s="206">
        <v>0.11</v>
      </c>
      <c r="P73" s="206">
        <v>4.3499999999999996</v>
      </c>
      <c r="Q73" s="206">
        <v>0.4</v>
      </c>
      <c r="R73" s="206">
        <v>0.56999999999999995</v>
      </c>
      <c r="S73" s="206">
        <v>0.59</v>
      </c>
      <c r="T73" s="206">
        <v>1.47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2.08</v>
      </c>
      <c r="AD73" s="206">
        <v>0</v>
      </c>
      <c r="AE73" s="206">
        <v>0</v>
      </c>
      <c r="AF73" s="206">
        <v>0</v>
      </c>
      <c r="AG73" s="206">
        <v>0</v>
      </c>
      <c r="AH73" s="206">
        <v>63.63</v>
      </c>
      <c r="AI73" s="206">
        <v>0</v>
      </c>
      <c r="AJ73" s="206">
        <v>0</v>
      </c>
      <c r="AK73" s="206">
        <v>5.36</v>
      </c>
      <c r="AL73" s="206">
        <v>0</v>
      </c>
      <c r="AM73" s="206">
        <v>0</v>
      </c>
      <c r="AN73" s="206">
        <v>0</v>
      </c>
      <c r="AO73" s="206">
        <v>45.26</v>
      </c>
      <c r="AP73" s="206">
        <v>0</v>
      </c>
    </row>
    <row r="74" spans="1:42">
      <c r="A74" t="s">
        <v>116</v>
      </c>
      <c r="B74" s="206">
        <v>0</v>
      </c>
      <c r="C74" s="206">
        <v>0</v>
      </c>
      <c r="D74" s="206">
        <v>0.22</v>
      </c>
      <c r="E74" s="206">
        <v>0</v>
      </c>
      <c r="F74" s="206">
        <v>0</v>
      </c>
      <c r="G74" s="206">
        <v>0.95</v>
      </c>
      <c r="H74" s="206">
        <v>0</v>
      </c>
      <c r="I74" s="206">
        <v>2.2400000000000002</v>
      </c>
      <c r="J74" s="206">
        <v>0.05</v>
      </c>
      <c r="K74" s="206">
        <v>1.31</v>
      </c>
      <c r="L74" s="206">
        <v>1.42</v>
      </c>
      <c r="M74" s="206">
        <v>0.04</v>
      </c>
      <c r="N74" s="206">
        <v>0.09</v>
      </c>
      <c r="O74" s="206">
        <v>0.11</v>
      </c>
      <c r="P74" s="206">
        <v>4.3499999999999996</v>
      </c>
      <c r="Q74" s="206">
        <v>0.4</v>
      </c>
      <c r="R74" s="206">
        <v>0.56999999999999995</v>
      </c>
      <c r="S74" s="206">
        <v>0.59</v>
      </c>
      <c r="T74" s="206">
        <v>1.47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2.08</v>
      </c>
      <c r="AD74" s="206">
        <v>0</v>
      </c>
      <c r="AE74" s="206">
        <v>0</v>
      </c>
      <c r="AF74" s="206">
        <v>0</v>
      </c>
      <c r="AG74" s="206">
        <v>0</v>
      </c>
      <c r="AH74" s="206">
        <v>63.63</v>
      </c>
      <c r="AI74" s="206">
        <v>0</v>
      </c>
      <c r="AJ74" s="206">
        <v>0</v>
      </c>
      <c r="AK74" s="206">
        <v>5.36</v>
      </c>
      <c r="AL74" s="206">
        <v>0</v>
      </c>
      <c r="AM74" s="206">
        <v>0</v>
      </c>
      <c r="AN74" s="206">
        <v>0</v>
      </c>
      <c r="AO74" s="206">
        <v>45.26</v>
      </c>
      <c r="AP74" s="206">
        <v>0</v>
      </c>
    </row>
    <row r="75" spans="1:42">
      <c r="A75" t="s">
        <v>117</v>
      </c>
      <c r="B75" s="206">
        <v>0</v>
      </c>
      <c r="C75" s="206">
        <v>0</v>
      </c>
      <c r="D75" s="206">
        <v>0.22</v>
      </c>
      <c r="E75" s="206">
        <v>0</v>
      </c>
      <c r="F75" s="206">
        <v>0</v>
      </c>
      <c r="G75" s="206">
        <v>0.95</v>
      </c>
      <c r="H75" s="206">
        <v>0</v>
      </c>
      <c r="I75" s="206">
        <v>2.2400000000000002</v>
      </c>
      <c r="J75" s="206">
        <v>0.05</v>
      </c>
      <c r="K75" s="206">
        <v>1.31</v>
      </c>
      <c r="L75" s="206">
        <v>1.42</v>
      </c>
      <c r="M75" s="206">
        <v>0.04</v>
      </c>
      <c r="N75" s="206">
        <v>0.09</v>
      </c>
      <c r="O75" s="206">
        <v>0.11</v>
      </c>
      <c r="P75" s="206">
        <v>4.3499999999999996</v>
      </c>
      <c r="Q75" s="206">
        <v>0.4</v>
      </c>
      <c r="R75" s="206">
        <v>0.56999999999999995</v>
      </c>
      <c r="S75" s="206">
        <v>0.59</v>
      </c>
      <c r="T75" s="206">
        <v>1.47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2.08</v>
      </c>
      <c r="AD75" s="206">
        <v>0</v>
      </c>
      <c r="AE75" s="206">
        <v>0</v>
      </c>
      <c r="AF75" s="206">
        <v>0</v>
      </c>
      <c r="AG75" s="206">
        <v>0</v>
      </c>
      <c r="AH75" s="206">
        <v>63.63</v>
      </c>
      <c r="AI75" s="206">
        <v>0</v>
      </c>
      <c r="AJ75" s="206">
        <v>0</v>
      </c>
      <c r="AK75" s="206">
        <v>5.36</v>
      </c>
      <c r="AL75" s="206">
        <v>0</v>
      </c>
      <c r="AM75" s="206">
        <v>0</v>
      </c>
      <c r="AN75" s="206">
        <v>0</v>
      </c>
      <c r="AO75" s="206">
        <v>46.72</v>
      </c>
      <c r="AP75" s="206">
        <v>0</v>
      </c>
    </row>
    <row r="76" spans="1:42">
      <c r="A76" t="s">
        <v>118</v>
      </c>
      <c r="B76" s="206">
        <v>0</v>
      </c>
      <c r="C76" s="206">
        <v>0</v>
      </c>
      <c r="D76" s="206">
        <v>0.22</v>
      </c>
      <c r="E76" s="206">
        <v>0</v>
      </c>
      <c r="F76" s="206">
        <v>0</v>
      </c>
      <c r="G76" s="206">
        <v>0.95</v>
      </c>
      <c r="H76" s="206">
        <v>0</v>
      </c>
      <c r="I76" s="206">
        <v>2.2400000000000002</v>
      </c>
      <c r="J76" s="206">
        <v>0.05</v>
      </c>
      <c r="K76" s="206">
        <v>1.31</v>
      </c>
      <c r="L76" s="206">
        <v>1.42</v>
      </c>
      <c r="M76" s="206">
        <v>0.04</v>
      </c>
      <c r="N76" s="206">
        <v>0.09</v>
      </c>
      <c r="O76" s="206">
        <v>0.11</v>
      </c>
      <c r="P76" s="206">
        <v>4.3499999999999996</v>
      </c>
      <c r="Q76" s="206">
        <v>0.4</v>
      </c>
      <c r="R76" s="206">
        <v>0.56999999999999995</v>
      </c>
      <c r="S76" s="206">
        <v>0.59</v>
      </c>
      <c r="T76" s="206">
        <v>1.47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2.08</v>
      </c>
      <c r="AD76" s="206">
        <v>0</v>
      </c>
      <c r="AE76" s="206">
        <v>0</v>
      </c>
      <c r="AF76" s="206">
        <v>0</v>
      </c>
      <c r="AG76" s="206">
        <v>0</v>
      </c>
      <c r="AH76" s="206">
        <v>63.63</v>
      </c>
      <c r="AI76" s="206">
        <v>0</v>
      </c>
      <c r="AJ76" s="206">
        <v>0</v>
      </c>
      <c r="AK76" s="206">
        <v>5.36</v>
      </c>
      <c r="AL76" s="206">
        <v>0</v>
      </c>
      <c r="AM76" s="206">
        <v>0</v>
      </c>
      <c r="AN76" s="206">
        <v>0</v>
      </c>
      <c r="AO76" s="206">
        <v>46.72</v>
      </c>
      <c r="AP76" s="206">
        <v>0</v>
      </c>
    </row>
    <row r="77" spans="1:42">
      <c r="A77" t="s">
        <v>119</v>
      </c>
      <c r="B77" s="206">
        <v>0</v>
      </c>
      <c r="C77" s="206">
        <v>0</v>
      </c>
      <c r="D77" s="206">
        <v>0.22</v>
      </c>
      <c r="E77" s="206">
        <v>0</v>
      </c>
      <c r="F77" s="206">
        <v>0</v>
      </c>
      <c r="G77" s="206">
        <v>0.95</v>
      </c>
      <c r="H77" s="206">
        <v>0</v>
      </c>
      <c r="I77" s="206">
        <v>2.2400000000000002</v>
      </c>
      <c r="J77" s="206">
        <v>0.05</v>
      </c>
      <c r="K77" s="206">
        <v>1.31</v>
      </c>
      <c r="L77" s="206">
        <v>1.42</v>
      </c>
      <c r="M77" s="206">
        <v>0.04</v>
      </c>
      <c r="N77" s="206">
        <v>0.09</v>
      </c>
      <c r="O77" s="206">
        <v>0.11</v>
      </c>
      <c r="P77" s="206">
        <v>4.3499999999999996</v>
      </c>
      <c r="Q77" s="206">
        <v>0.4</v>
      </c>
      <c r="R77" s="206">
        <v>0.56999999999999995</v>
      </c>
      <c r="S77" s="206">
        <v>0.59</v>
      </c>
      <c r="T77" s="206">
        <v>1.47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2.08</v>
      </c>
      <c r="AD77" s="206">
        <v>0</v>
      </c>
      <c r="AE77" s="206">
        <v>0</v>
      </c>
      <c r="AF77" s="206">
        <v>0</v>
      </c>
      <c r="AG77" s="206">
        <v>0</v>
      </c>
      <c r="AH77" s="206">
        <v>63.63</v>
      </c>
      <c r="AI77" s="206">
        <v>0</v>
      </c>
      <c r="AJ77" s="206">
        <v>0</v>
      </c>
      <c r="AK77" s="206">
        <v>5.36</v>
      </c>
      <c r="AL77" s="206">
        <v>0</v>
      </c>
      <c r="AM77" s="206">
        <v>0</v>
      </c>
      <c r="AN77" s="206">
        <v>0</v>
      </c>
      <c r="AO77" s="206">
        <v>46.72</v>
      </c>
      <c r="AP77" s="206">
        <v>0</v>
      </c>
    </row>
    <row r="78" spans="1:42">
      <c r="A78" t="s">
        <v>120</v>
      </c>
      <c r="B78" s="206">
        <v>0</v>
      </c>
      <c r="C78" s="206">
        <v>0</v>
      </c>
      <c r="D78" s="206">
        <v>0.22</v>
      </c>
      <c r="E78" s="206">
        <v>0</v>
      </c>
      <c r="F78" s="206">
        <v>0</v>
      </c>
      <c r="G78" s="206">
        <v>0.95</v>
      </c>
      <c r="H78" s="206">
        <v>0</v>
      </c>
      <c r="I78" s="206">
        <v>2.2400000000000002</v>
      </c>
      <c r="J78" s="206">
        <v>0.05</v>
      </c>
      <c r="K78" s="206">
        <v>1.31</v>
      </c>
      <c r="L78" s="206">
        <v>1.42</v>
      </c>
      <c r="M78" s="206">
        <v>0.04</v>
      </c>
      <c r="N78" s="206">
        <v>0.09</v>
      </c>
      <c r="O78" s="206">
        <v>0.11</v>
      </c>
      <c r="P78" s="206">
        <v>4.3499999999999996</v>
      </c>
      <c r="Q78" s="206">
        <v>0.4</v>
      </c>
      <c r="R78" s="206">
        <v>0.56999999999999995</v>
      </c>
      <c r="S78" s="206">
        <v>0.59</v>
      </c>
      <c r="T78" s="206">
        <v>1.47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2.08</v>
      </c>
      <c r="AD78" s="206">
        <v>0</v>
      </c>
      <c r="AE78" s="206">
        <v>0</v>
      </c>
      <c r="AF78" s="206">
        <v>0</v>
      </c>
      <c r="AG78" s="206">
        <v>0</v>
      </c>
      <c r="AH78" s="206">
        <v>63.63</v>
      </c>
      <c r="AI78" s="206">
        <v>0</v>
      </c>
      <c r="AJ78" s="206">
        <v>0</v>
      </c>
      <c r="AK78" s="206">
        <v>5.36</v>
      </c>
      <c r="AL78" s="206">
        <v>0</v>
      </c>
      <c r="AM78" s="206">
        <v>0</v>
      </c>
      <c r="AN78" s="206">
        <v>0</v>
      </c>
      <c r="AO78" s="206">
        <v>46.72</v>
      </c>
      <c r="AP78" s="206">
        <v>0</v>
      </c>
    </row>
    <row r="79" spans="1:42">
      <c r="A79" t="s">
        <v>121</v>
      </c>
      <c r="B79" s="206">
        <v>0</v>
      </c>
      <c r="C79" s="206">
        <v>0</v>
      </c>
      <c r="D79" s="206">
        <v>0.22</v>
      </c>
      <c r="E79" s="206">
        <v>0</v>
      </c>
      <c r="F79" s="206">
        <v>0</v>
      </c>
      <c r="G79" s="206">
        <v>0.95</v>
      </c>
      <c r="H79" s="206">
        <v>0</v>
      </c>
      <c r="I79" s="206">
        <v>2.2400000000000002</v>
      </c>
      <c r="J79" s="206">
        <v>0.05</v>
      </c>
      <c r="K79" s="206">
        <v>1.31</v>
      </c>
      <c r="L79" s="206">
        <v>1.42</v>
      </c>
      <c r="M79" s="206">
        <v>0.04</v>
      </c>
      <c r="N79" s="206">
        <v>0.09</v>
      </c>
      <c r="O79" s="206">
        <v>0.11</v>
      </c>
      <c r="P79" s="206">
        <v>4.3499999999999996</v>
      </c>
      <c r="Q79" s="206">
        <v>0.4</v>
      </c>
      <c r="R79" s="206">
        <v>0.56999999999999995</v>
      </c>
      <c r="S79" s="206">
        <v>0.59</v>
      </c>
      <c r="T79" s="206">
        <v>1.47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2.08</v>
      </c>
      <c r="AD79" s="206">
        <v>0</v>
      </c>
      <c r="AE79" s="206">
        <v>0</v>
      </c>
      <c r="AF79" s="206">
        <v>0</v>
      </c>
      <c r="AG79" s="206">
        <v>0</v>
      </c>
      <c r="AH79" s="206">
        <v>63.63</v>
      </c>
      <c r="AI79" s="206">
        <v>0</v>
      </c>
      <c r="AJ79" s="206">
        <v>0</v>
      </c>
      <c r="AK79" s="206">
        <v>5.36</v>
      </c>
      <c r="AL79" s="206">
        <v>0</v>
      </c>
      <c r="AM79" s="206">
        <v>0</v>
      </c>
      <c r="AN79" s="206">
        <v>0</v>
      </c>
      <c r="AO79" s="206">
        <v>46.72</v>
      </c>
      <c r="AP79" s="206">
        <v>0</v>
      </c>
    </row>
    <row r="80" spans="1:42">
      <c r="A80" t="s">
        <v>122</v>
      </c>
      <c r="B80" s="206">
        <v>0</v>
      </c>
      <c r="C80" s="206">
        <v>0</v>
      </c>
      <c r="D80" s="206">
        <v>0.22</v>
      </c>
      <c r="E80" s="206">
        <v>0</v>
      </c>
      <c r="F80" s="206">
        <v>0</v>
      </c>
      <c r="G80" s="206">
        <v>0.95</v>
      </c>
      <c r="H80" s="206">
        <v>0</v>
      </c>
      <c r="I80" s="206">
        <v>2.2400000000000002</v>
      </c>
      <c r="J80" s="206">
        <v>0.05</v>
      </c>
      <c r="K80" s="206">
        <v>1.31</v>
      </c>
      <c r="L80" s="206">
        <v>1.42</v>
      </c>
      <c r="M80" s="206">
        <v>0.04</v>
      </c>
      <c r="N80" s="206">
        <v>0.09</v>
      </c>
      <c r="O80" s="206">
        <v>0.11</v>
      </c>
      <c r="P80" s="206">
        <v>4.3499999999999996</v>
      </c>
      <c r="Q80" s="206">
        <v>0.4</v>
      </c>
      <c r="R80" s="206">
        <v>0.56999999999999995</v>
      </c>
      <c r="S80" s="206">
        <v>0.59</v>
      </c>
      <c r="T80" s="206">
        <v>1.47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2.08</v>
      </c>
      <c r="AD80" s="206">
        <v>0</v>
      </c>
      <c r="AE80" s="206">
        <v>0</v>
      </c>
      <c r="AF80" s="206">
        <v>0</v>
      </c>
      <c r="AG80" s="206">
        <v>0</v>
      </c>
      <c r="AH80" s="206">
        <v>63.63</v>
      </c>
      <c r="AI80" s="206">
        <v>0</v>
      </c>
      <c r="AJ80" s="206">
        <v>0</v>
      </c>
      <c r="AK80" s="206">
        <v>5.36</v>
      </c>
      <c r="AL80" s="206">
        <v>0</v>
      </c>
      <c r="AM80" s="206">
        <v>0</v>
      </c>
      <c r="AN80" s="206">
        <v>0</v>
      </c>
      <c r="AO80" s="206">
        <v>46.72</v>
      </c>
      <c r="AP80" s="206">
        <v>0</v>
      </c>
    </row>
    <row r="81" spans="1:42">
      <c r="A81" t="s">
        <v>123</v>
      </c>
      <c r="B81" s="206">
        <v>0</v>
      </c>
      <c r="C81" s="206">
        <v>0</v>
      </c>
      <c r="D81" s="206">
        <v>0.22</v>
      </c>
      <c r="E81" s="206">
        <v>0</v>
      </c>
      <c r="F81" s="206">
        <v>0</v>
      </c>
      <c r="G81" s="206">
        <v>0.95</v>
      </c>
      <c r="H81" s="206">
        <v>0</v>
      </c>
      <c r="I81" s="206">
        <v>2.2400000000000002</v>
      </c>
      <c r="J81" s="206">
        <v>0.05</v>
      </c>
      <c r="K81" s="206">
        <v>1.31</v>
      </c>
      <c r="L81" s="206">
        <v>1.42</v>
      </c>
      <c r="M81" s="206">
        <v>0.04</v>
      </c>
      <c r="N81" s="206">
        <v>0.09</v>
      </c>
      <c r="O81" s="206">
        <v>0.11</v>
      </c>
      <c r="P81" s="206">
        <v>4.3499999999999996</v>
      </c>
      <c r="Q81" s="206">
        <v>0.4</v>
      </c>
      <c r="R81" s="206">
        <v>0.56999999999999995</v>
      </c>
      <c r="S81" s="206">
        <v>0.59</v>
      </c>
      <c r="T81" s="206">
        <v>1.47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2.08</v>
      </c>
      <c r="AD81" s="206">
        <v>0</v>
      </c>
      <c r="AE81" s="206">
        <v>0</v>
      </c>
      <c r="AF81" s="206">
        <v>0</v>
      </c>
      <c r="AG81" s="206">
        <v>0</v>
      </c>
      <c r="AH81" s="206">
        <v>63.63</v>
      </c>
      <c r="AI81" s="206">
        <v>0</v>
      </c>
      <c r="AJ81" s="206">
        <v>0</v>
      </c>
      <c r="AK81" s="206">
        <v>5.36</v>
      </c>
      <c r="AL81" s="206">
        <v>0</v>
      </c>
      <c r="AM81" s="206">
        <v>0</v>
      </c>
      <c r="AN81" s="206">
        <v>0</v>
      </c>
      <c r="AO81" s="206">
        <v>46.72</v>
      </c>
      <c r="AP81" s="206">
        <v>0</v>
      </c>
    </row>
    <row r="82" spans="1:42">
      <c r="A82" t="s">
        <v>124</v>
      </c>
      <c r="B82" s="206">
        <v>0</v>
      </c>
      <c r="C82" s="206">
        <v>0</v>
      </c>
      <c r="D82" s="206">
        <v>0.22</v>
      </c>
      <c r="E82" s="206">
        <v>0</v>
      </c>
      <c r="F82" s="206">
        <v>0</v>
      </c>
      <c r="G82" s="206">
        <v>0.95</v>
      </c>
      <c r="H82" s="206">
        <v>0</v>
      </c>
      <c r="I82" s="206">
        <v>2.2400000000000002</v>
      </c>
      <c r="J82" s="206">
        <v>0.05</v>
      </c>
      <c r="K82" s="206">
        <v>1.31</v>
      </c>
      <c r="L82" s="206">
        <v>1.42</v>
      </c>
      <c r="M82" s="206">
        <v>0.04</v>
      </c>
      <c r="N82" s="206">
        <v>0.09</v>
      </c>
      <c r="O82" s="206">
        <v>0.11</v>
      </c>
      <c r="P82" s="206">
        <v>4.3499999999999996</v>
      </c>
      <c r="Q82" s="206">
        <v>0.4</v>
      </c>
      <c r="R82" s="206">
        <v>0.56999999999999995</v>
      </c>
      <c r="S82" s="206">
        <v>0.59</v>
      </c>
      <c r="T82" s="206">
        <v>1.47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2.08</v>
      </c>
      <c r="AD82" s="206">
        <v>0</v>
      </c>
      <c r="AE82" s="206">
        <v>0</v>
      </c>
      <c r="AF82" s="206">
        <v>0</v>
      </c>
      <c r="AG82" s="206">
        <v>0</v>
      </c>
      <c r="AH82" s="206">
        <v>63.63</v>
      </c>
      <c r="AI82" s="206">
        <v>0</v>
      </c>
      <c r="AJ82" s="206">
        <v>0</v>
      </c>
      <c r="AK82" s="206">
        <v>5.36</v>
      </c>
      <c r="AL82" s="206">
        <v>0</v>
      </c>
      <c r="AM82" s="206">
        <v>0</v>
      </c>
      <c r="AN82" s="206">
        <v>0</v>
      </c>
      <c r="AO82" s="206">
        <v>46.72</v>
      </c>
      <c r="AP82" s="206">
        <v>0</v>
      </c>
    </row>
    <row r="83" spans="1:42">
      <c r="A83" t="s">
        <v>125</v>
      </c>
      <c r="B83" s="206">
        <v>0</v>
      </c>
      <c r="C83" s="206">
        <v>0</v>
      </c>
      <c r="D83" s="206">
        <v>0.22</v>
      </c>
      <c r="E83" s="206">
        <v>0</v>
      </c>
      <c r="F83" s="206">
        <v>0</v>
      </c>
      <c r="G83" s="206">
        <v>0.95</v>
      </c>
      <c r="H83" s="206">
        <v>0</v>
      </c>
      <c r="I83" s="206">
        <v>2.2400000000000002</v>
      </c>
      <c r="J83" s="206">
        <v>0.05</v>
      </c>
      <c r="K83" s="206">
        <v>1.31</v>
      </c>
      <c r="L83" s="206">
        <v>1.42</v>
      </c>
      <c r="M83" s="206">
        <v>0.04</v>
      </c>
      <c r="N83" s="206">
        <v>0.09</v>
      </c>
      <c r="O83" s="206">
        <v>0.11</v>
      </c>
      <c r="P83" s="206">
        <v>4.3499999999999996</v>
      </c>
      <c r="Q83" s="206">
        <v>0.4</v>
      </c>
      <c r="R83" s="206">
        <v>0.56999999999999995</v>
      </c>
      <c r="S83" s="206">
        <v>0.59</v>
      </c>
      <c r="T83" s="206">
        <v>1.47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2.08</v>
      </c>
      <c r="AD83" s="206">
        <v>0</v>
      </c>
      <c r="AE83" s="206">
        <v>0</v>
      </c>
      <c r="AF83" s="206">
        <v>0</v>
      </c>
      <c r="AG83" s="206">
        <v>0</v>
      </c>
      <c r="AH83" s="206">
        <v>63.63</v>
      </c>
      <c r="AI83" s="206">
        <v>0</v>
      </c>
      <c r="AJ83" s="206">
        <v>0</v>
      </c>
      <c r="AK83" s="206">
        <v>5.19</v>
      </c>
      <c r="AL83" s="206">
        <v>0</v>
      </c>
      <c r="AM83" s="206">
        <v>0</v>
      </c>
      <c r="AN83" s="206">
        <v>0</v>
      </c>
      <c r="AO83" s="206">
        <v>46.72</v>
      </c>
      <c r="AP83" s="206">
        <v>0</v>
      </c>
    </row>
    <row r="84" spans="1:42">
      <c r="A84" t="s">
        <v>126</v>
      </c>
      <c r="B84" s="206">
        <v>0</v>
      </c>
      <c r="C84" s="206">
        <v>0</v>
      </c>
      <c r="D84" s="206">
        <v>0.22</v>
      </c>
      <c r="E84" s="206">
        <v>0</v>
      </c>
      <c r="F84" s="206">
        <v>0</v>
      </c>
      <c r="G84" s="206">
        <v>0.95</v>
      </c>
      <c r="H84" s="206">
        <v>0</v>
      </c>
      <c r="I84" s="206">
        <v>2.2400000000000002</v>
      </c>
      <c r="J84" s="206">
        <v>0.05</v>
      </c>
      <c r="K84" s="206">
        <v>1.31</v>
      </c>
      <c r="L84" s="206">
        <v>1.42</v>
      </c>
      <c r="M84" s="206">
        <v>0.04</v>
      </c>
      <c r="N84" s="206">
        <v>0.09</v>
      </c>
      <c r="O84" s="206">
        <v>0.11</v>
      </c>
      <c r="P84" s="206">
        <v>4.3499999999999996</v>
      </c>
      <c r="Q84" s="206">
        <v>0.4</v>
      </c>
      <c r="R84" s="206">
        <v>0.56999999999999995</v>
      </c>
      <c r="S84" s="206">
        <v>0.59</v>
      </c>
      <c r="T84" s="206">
        <v>1.47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2.08</v>
      </c>
      <c r="AD84" s="206">
        <v>0</v>
      </c>
      <c r="AE84" s="206">
        <v>0</v>
      </c>
      <c r="AF84" s="206">
        <v>0</v>
      </c>
      <c r="AG84" s="206">
        <v>0</v>
      </c>
      <c r="AH84" s="206">
        <v>63.63</v>
      </c>
      <c r="AI84" s="206">
        <v>0</v>
      </c>
      <c r="AJ84" s="206">
        <v>0</v>
      </c>
      <c r="AK84" s="206">
        <v>5.19</v>
      </c>
      <c r="AL84" s="206">
        <v>0</v>
      </c>
      <c r="AM84" s="206">
        <v>0</v>
      </c>
      <c r="AN84" s="206">
        <v>0</v>
      </c>
      <c r="AO84" s="206">
        <v>46.72</v>
      </c>
      <c r="AP84" s="206">
        <v>0</v>
      </c>
    </row>
    <row r="85" spans="1:42">
      <c r="A85" t="s">
        <v>127</v>
      </c>
      <c r="B85" s="206">
        <v>0</v>
      </c>
      <c r="C85" s="206">
        <v>0</v>
      </c>
      <c r="D85" s="206">
        <v>0.22</v>
      </c>
      <c r="E85" s="206">
        <v>0</v>
      </c>
      <c r="F85" s="206">
        <v>0</v>
      </c>
      <c r="G85" s="206">
        <v>0.95</v>
      </c>
      <c r="H85" s="206">
        <v>0</v>
      </c>
      <c r="I85" s="206">
        <v>2.2400000000000002</v>
      </c>
      <c r="J85" s="206">
        <v>0.05</v>
      </c>
      <c r="K85" s="206">
        <v>1.31</v>
      </c>
      <c r="L85" s="206">
        <v>1.42</v>
      </c>
      <c r="M85" s="206">
        <v>0.04</v>
      </c>
      <c r="N85" s="206">
        <v>0.09</v>
      </c>
      <c r="O85" s="206">
        <v>0.11</v>
      </c>
      <c r="P85" s="206">
        <v>4.3499999999999996</v>
      </c>
      <c r="Q85" s="206">
        <v>0.4</v>
      </c>
      <c r="R85" s="206">
        <v>0.56999999999999995</v>
      </c>
      <c r="S85" s="206">
        <v>0.59</v>
      </c>
      <c r="T85" s="206">
        <v>1.47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2.08</v>
      </c>
      <c r="AD85" s="206">
        <v>0</v>
      </c>
      <c r="AE85" s="206">
        <v>0</v>
      </c>
      <c r="AF85" s="206">
        <v>0</v>
      </c>
      <c r="AG85" s="206">
        <v>0</v>
      </c>
      <c r="AH85" s="206">
        <v>63.63</v>
      </c>
      <c r="AI85" s="206">
        <v>0</v>
      </c>
      <c r="AJ85" s="206">
        <v>0</v>
      </c>
      <c r="AK85" s="206">
        <v>5.19</v>
      </c>
      <c r="AL85" s="206">
        <v>0</v>
      </c>
      <c r="AM85" s="206">
        <v>0</v>
      </c>
      <c r="AN85" s="206">
        <v>0</v>
      </c>
      <c r="AO85" s="206">
        <v>46.72</v>
      </c>
      <c r="AP85" s="206">
        <v>0</v>
      </c>
    </row>
    <row r="86" spans="1:42">
      <c r="A86" t="s">
        <v>128</v>
      </c>
      <c r="B86" s="206">
        <v>0</v>
      </c>
      <c r="C86" s="206">
        <v>0</v>
      </c>
      <c r="D86" s="206">
        <v>0.22</v>
      </c>
      <c r="E86" s="206">
        <v>0</v>
      </c>
      <c r="F86" s="206">
        <v>0</v>
      </c>
      <c r="G86" s="206">
        <v>0.95</v>
      </c>
      <c r="H86" s="206">
        <v>0</v>
      </c>
      <c r="I86" s="206">
        <v>2.2400000000000002</v>
      </c>
      <c r="J86" s="206">
        <v>0.05</v>
      </c>
      <c r="K86" s="206">
        <v>1.31</v>
      </c>
      <c r="L86" s="206">
        <v>1.42</v>
      </c>
      <c r="M86" s="206">
        <v>0.04</v>
      </c>
      <c r="N86" s="206">
        <v>0.09</v>
      </c>
      <c r="O86" s="206">
        <v>0.11</v>
      </c>
      <c r="P86" s="206">
        <v>4.3499999999999996</v>
      </c>
      <c r="Q86" s="206">
        <v>0.4</v>
      </c>
      <c r="R86" s="206">
        <v>0.56999999999999995</v>
      </c>
      <c r="S86" s="206">
        <v>0.59</v>
      </c>
      <c r="T86" s="206">
        <v>1.47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2.08</v>
      </c>
      <c r="AD86" s="206">
        <v>0</v>
      </c>
      <c r="AE86" s="206">
        <v>0</v>
      </c>
      <c r="AF86" s="206">
        <v>0</v>
      </c>
      <c r="AG86" s="206">
        <v>0</v>
      </c>
      <c r="AH86" s="206">
        <v>63.63</v>
      </c>
      <c r="AI86" s="206">
        <v>0</v>
      </c>
      <c r="AJ86" s="206">
        <v>0</v>
      </c>
      <c r="AK86" s="206">
        <v>3.79</v>
      </c>
      <c r="AL86" s="206">
        <v>0</v>
      </c>
      <c r="AM86" s="206">
        <v>0</v>
      </c>
      <c r="AN86" s="206">
        <v>0</v>
      </c>
      <c r="AO86" s="206">
        <v>46.72</v>
      </c>
      <c r="AP86" s="206">
        <v>0</v>
      </c>
    </row>
    <row r="87" spans="1:42">
      <c r="A87" t="s">
        <v>129</v>
      </c>
      <c r="B87" s="206">
        <v>0</v>
      </c>
      <c r="C87" s="206">
        <v>0</v>
      </c>
      <c r="D87" s="206">
        <v>0.22</v>
      </c>
      <c r="E87" s="206">
        <v>0</v>
      </c>
      <c r="F87" s="206">
        <v>0</v>
      </c>
      <c r="G87" s="206">
        <v>0.95</v>
      </c>
      <c r="H87" s="206">
        <v>0</v>
      </c>
      <c r="I87" s="206">
        <v>2.2400000000000002</v>
      </c>
      <c r="J87" s="206">
        <v>0.05</v>
      </c>
      <c r="K87" s="206">
        <v>1.31</v>
      </c>
      <c r="L87" s="206">
        <v>1.42</v>
      </c>
      <c r="M87" s="206">
        <v>0.04</v>
      </c>
      <c r="N87" s="206">
        <v>0.09</v>
      </c>
      <c r="O87" s="206">
        <v>0.11</v>
      </c>
      <c r="P87" s="206">
        <v>4.3499999999999996</v>
      </c>
      <c r="Q87" s="206">
        <v>0.4</v>
      </c>
      <c r="R87" s="206">
        <v>0.56999999999999995</v>
      </c>
      <c r="S87" s="206">
        <v>0.59</v>
      </c>
      <c r="T87" s="206">
        <v>1.47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2.08</v>
      </c>
      <c r="AD87" s="206">
        <v>0</v>
      </c>
      <c r="AE87" s="206">
        <v>0</v>
      </c>
      <c r="AF87" s="206">
        <v>0</v>
      </c>
      <c r="AG87" s="206">
        <v>0</v>
      </c>
      <c r="AH87" s="206">
        <v>63.63</v>
      </c>
      <c r="AI87" s="206">
        <v>0</v>
      </c>
      <c r="AJ87" s="206">
        <v>0</v>
      </c>
      <c r="AK87" s="206">
        <v>3.79</v>
      </c>
      <c r="AL87" s="206">
        <v>0</v>
      </c>
      <c r="AM87" s="206">
        <v>0</v>
      </c>
      <c r="AN87" s="206">
        <v>0</v>
      </c>
      <c r="AO87" s="206">
        <v>46.72</v>
      </c>
      <c r="AP87" s="206">
        <v>0</v>
      </c>
    </row>
    <row r="88" spans="1:42">
      <c r="A88" t="s">
        <v>130</v>
      </c>
      <c r="B88" s="206">
        <v>0</v>
      </c>
      <c r="C88" s="206">
        <v>0</v>
      </c>
      <c r="D88" s="206">
        <v>0.22</v>
      </c>
      <c r="E88" s="206">
        <v>0</v>
      </c>
      <c r="F88" s="206">
        <v>0</v>
      </c>
      <c r="G88" s="206">
        <v>0.95</v>
      </c>
      <c r="H88" s="206">
        <v>0</v>
      </c>
      <c r="I88" s="206">
        <v>2.2400000000000002</v>
      </c>
      <c r="J88" s="206">
        <v>0.05</v>
      </c>
      <c r="K88" s="206">
        <v>1.31</v>
      </c>
      <c r="L88" s="206">
        <v>1.42</v>
      </c>
      <c r="M88" s="206">
        <v>0.04</v>
      </c>
      <c r="N88" s="206">
        <v>0.09</v>
      </c>
      <c r="O88" s="206">
        <v>0.11</v>
      </c>
      <c r="P88" s="206">
        <v>4.3499999999999996</v>
      </c>
      <c r="Q88" s="206">
        <v>0.4</v>
      </c>
      <c r="R88" s="206">
        <v>0.56999999999999995</v>
      </c>
      <c r="S88" s="206">
        <v>0.59</v>
      </c>
      <c r="T88" s="206">
        <v>1.47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2.08</v>
      </c>
      <c r="AD88" s="206">
        <v>0</v>
      </c>
      <c r="AE88" s="206">
        <v>0</v>
      </c>
      <c r="AF88" s="206">
        <v>0</v>
      </c>
      <c r="AG88" s="206">
        <v>0</v>
      </c>
      <c r="AH88" s="206">
        <v>63.63</v>
      </c>
      <c r="AI88" s="206">
        <v>0</v>
      </c>
      <c r="AJ88" s="206">
        <v>0</v>
      </c>
      <c r="AK88" s="206">
        <v>3.79</v>
      </c>
      <c r="AL88" s="206">
        <v>0</v>
      </c>
      <c r="AM88" s="206">
        <v>0</v>
      </c>
      <c r="AN88" s="206">
        <v>0</v>
      </c>
      <c r="AO88" s="206">
        <v>46.72</v>
      </c>
      <c r="AP88" s="206">
        <v>0</v>
      </c>
    </row>
    <row r="89" spans="1:42">
      <c r="A89" t="s">
        <v>131</v>
      </c>
      <c r="B89" s="206">
        <v>0</v>
      </c>
      <c r="C89" s="206">
        <v>0</v>
      </c>
      <c r="D89" s="206">
        <v>0.22</v>
      </c>
      <c r="E89" s="206">
        <v>0</v>
      </c>
      <c r="F89" s="206">
        <v>0</v>
      </c>
      <c r="G89" s="206">
        <v>0.95</v>
      </c>
      <c r="H89" s="206">
        <v>0</v>
      </c>
      <c r="I89" s="206">
        <v>2.2400000000000002</v>
      </c>
      <c r="J89" s="206">
        <v>0.05</v>
      </c>
      <c r="K89" s="206">
        <v>1.31</v>
      </c>
      <c r="L89" s="206">
        <v>1.42</v>
      </c>
      <c r="M89" s="206">
        <v>0.04</v>
      </c>
      <c r="N89" s="206">
        <v>0.09</v>
      </c>
      <c r="O89" s="206">
        <v>0.11</v>
      </c>
      <c r="P89" s="206">
        <v>4.3499999999999996</v>
      </c>
      <c r="Q89" s="206">
        <v>0.4</v>
      </c>
      <c r="R89" s="206">
        <v>0.56999999999999995</v>
      </c>
      <c r="S89" s="206">
        <v>0.59</v>
      </c>
      <c r="T89" s="206">
        <v>1.47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2.08</v>
      </c>
      <c r="AD89" s="206">
        <v>0</v>
      </c>
      <c r="AE89" s="206">
        <v>0</v>
      </c>
      <c r="AF89" s="206">
        <v>0</v>
      </c>
      <c r="AG89" s="206">
        <v>0</v>
      </c>
      <c r="AH89" s="206">
        <v>63.63</v>
      </c>
      <c r="AI89" s="206">
        <v>0</v>
      </c>
      <c r="AJ89" s="206">
        <v>0</v>
      </c>
      <c r="AK89" s="206">
        <v>3.79</v>
      </c>
      <c r="AL89" s="206">
        <v>0</v>
      </c>
      <c r="AM89" s="206">
        <v>0</v>
      </c>
      <c r="AN89" s="206">
        <v>0</v>
      </c>
      <c r="AO89" s="206">
        <v>46.72</v>
      </c>
      <c r="AP89" s="206">
        <v>0</v>
      </c>
    </row>
    <row r="90" spans="1:42">
      <c r="A90" t="s">
        <v>132</v>
      </c>
      <c r="B90" s="206">
        <v>0</v>
      </c>
      <c r="C90" s="206">
        <v>0</v>
      </c>
      <c r="D90" s="206">
        <v>0.22</v>
      </c>
      <c r="E90" s="206">
        <v>0</v>
      </c>
      <c r="F90" s="206">
        <v>0</v>
      </c>
      <c r="G90" s="206">
        <v>0.95</v>
      </c>
      <c r="H90" s="206">
        <v>0</v>
      </c>
      <c r="I90" s="206">
        <v>2.2400000000000002</v>
      </c>
      <c r="J90" s="206">
        <v>0.05</v>
      </c>
      <c r="K90" s="206">
        <v>1.31</v>
      </c>
      <c r="L90" s="206">
        <v>1.42</v>
      </c>
      <c r="M90" s="206">
        <v>0.04</v>
      </c>
      <c r="N90" s="206">
        <v>0.09</v>
      </c>
      <c r="O90" s="206">
        <v>0.11</v>
      </c>
      <c r="P90" s="206">
        <v>4.3499999999999996</v>
      </c>
      <c r="Q90" s="206">
        <v>0.4</v>
      </c>
      <c r="R90" s="206">
        <v>0.56999999999999995</v>
      </c>
      <c r="S90" s="206">
        <v>0.59</v>
      </c>
      <c r="T90" s="206">
        <v>1.47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2.08</v>
      </c>
      <c r="AD90" s="206">
        <v>0</v>
      </c>
      <c r="AE90" s="206">
        <v>0</v>
      </c>
      <c r="AF90" s="206">
        <v>0</v>
      </c>
      <c r="AG90" s="206">
        <v>0</v>
      </c>
      <c r="AH90" s="206">
        <v>63.63</v>
      </c>
      <c r="AI90" s="206">
        <v>0</v>
      </c>
      <c r="AJ90" s="206">
        <v>0</v>
      </c>
      <c r="AK90" s="206">
        <v>3.79</v>
      </c>
      <c r="AL90" s="206">
        <v>0</v>
      </c>
      <c r="AM90" s="206">
        <v>0</v>
      </c>
      <c r="AN90" s="206">
        <v>0</v>
      </c>
      <c r="AO90" s="206">
        <v>46.72</v>
      </c>
      <c r="AP90" s="206">
        <v>0</v>
      </c>
    </row>
    <row r="91" spans="1:42">
      <c r="A91" t="s">
        <v>133</v>
      </c>
      <c r="B91" s="206">
        <v>0</v>
      </c>
      <c r="C91" s="206">
        <v>0</v>
      </c>
      <c r="D91" s="206">
        <v>0.22</v>
      </c>
      <c r="E91" s="206">
        <v>0</v>
      </c>
      <c r="F91" s="206">
        <v>0</v>
      </c>
      <c r="G91" s="206">
        <v>0.95</v>
      </c>
      <c r="H91" s="206">
        <v>0</v>
      </c>
      <c r="I91" s="206">
        <v>2.2400000000000002</v>
      </c>
      <c r="J91" s="206">
        <v>0.05</v>
      </c>
      <c r="K91" s="206">
        <v>1.31</v>
      </c>
      <c r="L91" s="206">
        <v>1.42</v>
      </c>
      <c r="M91" s="206">
        <v>0.04</v>
      </c>
      <c r="N91" s="206">
        <v>0.09</v>
      </c>
      <c r="O91" s="206">
        <v>0.11</v>
      </c>
      <c r="P91" s="206">
        <v>4.3499999999999996</v>
      </c>
      <c r="Q91" s="206">
        <v>0.4</v>
      </c>
      <c r="R91" s="206">
        <v>0.56999999999999995</v>
      </c>
      <c r="S91" s="206">
        <v>0.59</v>
      </c>
      <c r="T91" s="206">
        <v>1.47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2.08</v>
      </c>
      <c r="AD91" s="206">
        <v>0</v>
      </c>
      <c r="AE91" s="206">
        <v>0</v>
      </c>
      <c r="AF91" s="206">
        <v>0</v>
      </c>
      <c r="AG91" s="206">
        <v>0</v>
      </c>
      <c r="AH91" s="206">
        <v>63.63</v>
      </c>
      <c r="AI91" s="206">
        <v>0</v>
      </c>
      <c r="AJ91" s="206">
        <v>0</v>
      </c>
      <c r="AK91" s="206">
        <v>3.79</v>
      </c>
      <c r="AL91" s="206">
        <v>0</v>
      </c>
      <c r="AM91" s="206">
        <v>0</v>
      </c>
      <c r="AN91" s="206">
        <v>0</v>
      </c>
      <c r="AO91" s="206">
        <v>46.72</v>
      </c>
      <c r="AP91" s="206">
        <v>0</v>
      </c>
    </row>
    <row r="92" spans="1:42">
      <c r="A92" t="s">
        <v>134</v>
      </c>
      <c r="B92" s="206">
        <v>0</v>
      </c>
      <c r="C92" s="206">
        <v>0</v>
      </c>
      <c r="D92" s="206">
        <v>0.22</v>
      </c>
      <c r="E92" s="206">
        <v>0</v>
      </c>
      <c r="F92" s="206">
        <v>0</v>
      </c>
      <c r="G92" s="206">
        <v>0.95</v>
      </c>
      <c r="H92" s="206">
        <v>0</v>
      </c>
      <c r="I92" s="206">
        <v>2.2400000000000002</v>
      </c>
      <c r="J92" s="206">
        <v>0.05</v>
      </c>
      <c r="K92" s="206">
        <v>1.31</v>
      </c>
      <c r="L92" s="206">
        <v>1.42</v>
      </c>
      <c r="M92" s="206">
        <v>0.04</v>
      </c>
      <c r="N92" s="206">
        <v>0.09</v>
      </c>
      <c r="O92" s="206">
        <v>0.11</v>
      </c>
      <c r="P92" s="206">
        <v>4.3499999999999996</v>
      </c>
      <c r="Q92" s="206">
        <v>0.4</v>
      </c>
      <c r="R92" s="206">
        <v>0.56999999999999995</v>
      </c>
      <c r="S92" s="206">
        <v>0.59</v>
      </c>
      <c r="T92" s="206">
        <v>1.47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2.08</v>
      </c>
      <c r="AD92" s="206">
        <v>0</v>
      </c>
      <c r="AE92" s="206">
        <v>0</v>
      </c>
      <c r="AF92" s="206">
        <v>0</v>
      </c>
      <c r="AG92" s="206">
        <v>0</v>
      </c>
      <c r="AH92" s="206">
        <v>63.63</v>
      </c>
      <c r="AI92" s="206">
        <v>0</v>
      </c>
      <c r="AJ92" s="206">
        <v>0</v>
      </c>
      <c r="AK92" s="206">
        <v>3.79</v>
      </c>
      <c r="AL92" s="206">
        <v>0</v>
      </c>
      <c r="AM92" s="206">
        <v>0</v>
      </c>
      <c r="AN92" s="206">
        <v>0</v>
      </c>
      <c r="AO92" s="206">
        <v>46.72</v>
      </c>
      <c r="AP92" s="206">
        <v>0</v>
      </c>
    </row>
    <row r="93" spans="1:42">
      <c r="A93" t="s">
        <v>135</v>
      </c>
      <c r="B93" s="206">
        <v>0</v>
      </c>
      <c r="C93" s="206">
        <v>0</v>
      </c>
      <c r="D93" s="206">
        <v>0.22</v>
      </c>
      <c r="E93" s="206">
        <v>0</v>
      </c>
      <c r="F93" s="206">
        <v>0</v>
      </c>
      <c r="G93" s="206">
        <v>0.95</v>
      </c>
      <c r="H93" s="206">
        <v>0</v>
      </c>
      <c r="I93" s="206">
        <v>2.2400000000000002</v>
      </c>
      <c r="J93" s="206">
        <v>0.05</v>
      </c>
      <c r="K93" s="206">
        <v>1.31</v>
      </c>
      <c r="L93" s="206">
        <v>1.42</v>
      </c>
      <c r="M93" s="206">
        <v>0.04</v>
      </c>
      <c r="N93" s="206">
        <v>0.09</v>
      </c>
      <c r="O93" s="206">
        <v>0.11</v>
      </c>
      <c r="P93" s="206">
        <v>4.3499999999999996</v>
      </c>
      <c r="Q93" s="206">
        <v>0.4</v>
      </c>
      <c r="R93" s="206">
        <v>0.56999999999999995</v>
      </c>
      <c r="S93" s="206">
        <v>0.59</v>
      </c>
      <c r="T93" s="206">
        <v>1.47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2.08</v>
      </c>
      <c r="AD93" s="206">
        <v>0</v>
      </c>
      <c r="AE93" s="206">
        <v>0</v>
      </c>
      <c r="AF93" s="206">
        <v>0</v>
      </c>
      <c r="AG93" s="206">
        <v>0</v>
      </c>
      <c r="AH93" s="206">
        <v>63.63</v>
      </c>
      <c r="AI93" s="206">
        <v>0</v>
      </c>
      <c r="AJ93" s="206">
        <v>0</v>
      </c>
      <c r="AK93" s="206">
        <v>3.79</v>
      </c>
      <c r="AL93" s="206">
        <v>0</v>
      </c>
      <c r="AM93" s="206">
        <v>0</v>
      </c>
      <c r="AN93" s="206">
        <v>0</v>
      </c>
      <c r="AO93" s="206">
        <v>46.72</v>
      </c>
      <c r="AP93" s="206">
        <v>0</v>
      </c>
    </row>
    <row r="94" spans="1:42">
      <c r="A94" t="s">
        <v>136</v>
      </c>
      <c r="B94" s="206">
        <v>0</v>
      </c>
      <c r="C94" s="206">
        <v>0</v>
      </c>
      <c r="D94" s="206">
        <v>0.22</v>
      </c>
      <c r="E94" s="206">
        <v>0</v>
      </c>
      <c r="F94" s="206">
        <v>0</v>
      </c>
      <c r="G94" s="206">
        <v>0.95</v>
      </c>
      <c r="H94" s="206">
        <v>0</v>
      </c>
      <c r="I94" s="206">
        <v>2.2400000000000002</v>
      </c>
      <c r="J94" s="206">
        <v>0.05</v>
      </c>
      <c r="K94" s="206">
        <v>1.31</v>
      </c>
      <c r="L94" s="206">
        <v>1.42</v>
      </c>
      <c r="M94" s="206">
        <v>0.04</v>
      </c>
      <c r="N94" s="206">
        <v>0.09</v>
      </c>
      <c r="O94" s="206">
        <v>0.11</v>
      </c>
      <c r="P94" s="206">
        <v>4.3499999999999996</v>
      </c>
      <c r="Q94" s="206">
        <v>0.4</v>
      </c>
      <c r="R94" s="206">
        <v>0.56999999999999995</v>
      </c>
      <c r="S94" s="206">
        <v>0.59</v>
      </c>
      <c r="T94" s="206">
        <v>1.47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2.08</v>
      </c>
      <c r="AD94" s="206">
        <v>0</v>
      </c>
      <c r="AE94" s="206">
        <v>0</v>
      </c>
      <c r="AF94" s="206">
        <v>0</v>
      </c>
      <c r="AG94" s="206">
        <v>0</v>
      </c>
      <c r="AH94" s="206">
        <v>63.63</v>
      </c>
      <c r="AI94" s="206">
        <v>0</v>
      </c>
      <c r="AJ94" s="206">
        <v>0</v>
      </c>
      <c r="AK94" s="206">
        <v>3.79</v>
      </c>
      <c r="AL94" s="206">
        <v>0</v>
      </c>
      <c r="AM94" s="206">
        <v>0</v>
      </c>
      <c r="AN94" s="206">
        <v>0</v>
      </c>
      <c r="AO94" s="206">
        <v>46.72</v>
      </c>
      <c r="AP94" s="206">
        <v>0</v>
      </c>
    </row>
    <row r="95" spans="1:42">
      <c r="A95" t="s">
        <v>137</v>
      </c>
      <c r="B95" s="206">
        <v>0</v>
      </c>
      <c r="C95" s="206">
        <v>0</v>
      </c>
      <c r="D95" s="206">
        <v>0.22</v>
      </c>
      <c r="E95" s="206">
        <v>0</v>
      </c>
      <c r="F95" s="206">
        <v>0</v>
      </c>
      <c r="G95" s="206">
        <v>0.95</v>
      </c>
      <c r="H95" s="206">
        <v>0</v>
      </c>
      <c r="I95" s="206">
        <v>2.2400000000000002</v>
      </c>
      <c r="J95" s="206">
        <v>0.05</v>
      </c>
      <c r="K95" s="206">
        <v>1.31</v>
      </c>
      <c r="L95" s="206">
        <v>1.42</v>
      </c>
      <c r="M95" s="206">
        <v>0.04</v>
      </c>
      <c r="N95" s="206">
        <v>0.09</v>
      </c>
      <c r="O95" s="206">
        <v>0.11</v>
      </c>
      <c r="P95" s="206">
        <v>4.3499999999999996</v>
      </c>
      <c r="Q95" s="206">
        <v>0.4</v>
      </c>
      <c r="R95" s="206">
        <v>0.56999999999999995</v>
      </c>
      <c r="S95" s="206">
        <v>0.59</v>
      </c>
      <c r="T95" s="206">
        <v>1.47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2.08</v>
      </c>
      <c r="AD95" s="206">
        <v>0</v>
      </c>
      <c r="AE95" s="206">
        <v>0</v>
      </c>
      <c r="AF95" s="206">
        <v>0</v>
      </c>
      <c r="AG95" s="206">
        <v>0</v>
      </c>
      <c r="AH95" s="206">
        <v>63.63</v>
      </c>
      <c r="AI95" s="206">
        <v>0</v>
      </c>
      <c r="AJ95" s="206">
        <v>0</v>
      </c>
      <c r="AK95" s="206">
        <v>3.79</v>
      </c>
      <c r="AL95" s="206">
        <v>0</v>
      </c>
      <c r="AM95" s="206">
        <v>0</v>
      </c>
      <c r="AN95" s="206">
        <v>0</v>
      </c>
      <c r="AO95" s="206">
        <v>46.72</v>
      </c>
      <c r="AP95" s="206">
        <v>0</v>
      </c>
    </row>
    <row r="96" spans="1:42">
      <c r="A96" t="s">
        <v>138</v>
      </c>
      <c r="B96" s="206">
        <v>0</v>
      </c>
      <c r="C96" s="206">
        <v>0</v>
      </c>
      <c r="D96" s="206">
        <v>0.22</v>
      </c>
      <c r="E96" s="206">
        <v>0</v>
      </c>
      <c r="F96" s="206">
        <v>0</v>
      </c>
      <c r="G96" s="206">
        <v>0.95</v>
      </c>
      <c r="H96" s="206">
        <v>0</v>
      </c>
      <c r="I96" s="206">
        <v>2.2400000000000002</v>
      </c>
      <c r="J96" s="206">
        <v>0.05</v>
      </c>
      <c r="K96" s="206">
        <v>1.31</v>
      </c>
      <c r="L96" s="206">
        <v>1.42</v>
      </c>
      <c r="M96" s="206">
        <v>0.04</v>
      </c>
      <c r="N96" s="206">
        <v>0.09</v>
      </c>
      <c r="O96" s="206">
        <v>0.11</v>
      </c>
      <c r="P96" s="206">
        <v>4.3499999999999996</v>
      </c>
      <c r="Q96" s="206">
        <v>0.4</v>
      </c>
      <c r="R96" s="206">
        <v>0.56999999999999995</v>
      </c>
      <c r="S96" s="206">
        <v>0.59</v>
      </c>
      <c r="T96" s="206">
        <v>1.47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2.08</v>
      </c>
      <c r="AD96" s="206">
        <v>0</v>
      </c>
      <c r="AE96" s="206">
        <v>0</v>
      </c>
      <c r="AF96" s="206">
        <v>0</v>
      </c>
      <c r="AG96" s="206">
        <v>0</v>
      </c>
      <c r="AH96" s="206">
        <v>63.63</v>
      </c>
      <c r="AI96" s="206">
        <v>0</v>
      </c>
      <c r="AJ96" s="206">
        <v>0</v>
      </c>
      <c r="AK96" s="206">
        <v>3.79</v>
      </c>
      <c r="AL96" s="206">
        <v>0</v>
      </c>
      <c r="AM96" s="206">
        <v>0</v>
      </c>
      <c r="AN96" s="206">
        <v>0</v>
      </c>
      <c r="AO96" s="206">
        <v>46.72</v>
      </c>
      <c r="AP96" s="206">
        <v>0</v>
      </c>
    </row>
    <row r="97" spans="1:42">
      <c r="A97" t="s">
        <v>139</v>
      </c>
      <c r="B97" s="206">
        <v>0</v>
      </c>
      <c r="C97" s="206">
        <v>0</v>
      </c>
      <c r="D97" s="206">
        <v>0.22</v>
      </c>
      <c r="E97" s="206">
        <v>0</v>
      </c>
      <c r="F97" s="206">
        <v>0</v>
      </c>
      <c r="G97" s="206">
        <v>0.95</v>
      </c>
      <c r="H97" s="206">
        <v>0</v>
      </c>
      <c r="I97" s="206">
        <v>2.2400000000000002</v>
      </c>
      <c r="J97" s="206">
        <v>0.05</v>
      </c>
      <c r="K97" s="206">
        <v>1.31</v>
      </c>
      <c r="L97" s="206">
        <v>1.42</v>
      </c>
      <c r="M97" s="206">
        <v>0.04</v>
      </c>
      <c r="N97" s="206">
        <v>0.09</v>
      </c>
      <c r="O97" s="206">
        <v>0.11</v>
      </c>
      <c r="P97" s="206">
        <v>4.3499999999999996</v>
      </c>
      <c r="Q97" s="206">
        <v>0.4</v>
      </c>
      <c r="R97" s="206">
        <v>0.56999999999999995</v>
      </c>
      <c r="S97" s="206">
        <v>0.59</v>
      </c>
      <c r="T97" s="206">
        <v>1.47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2.08</v>
      </c>
      <c r="AD97" s="206">
        <v>0</v>
      </c>
      <c r="AE97" s="206">
        <v>0</v>
      </c>
      <c r="AF97" s="206">
        <v>0</v>
      </c>
      <c r="AG97" s="206">
        <v>0</v>
      </c>
      <c r="AH97" s="206">
        <v>63.63</v>
      </c>
      <c r="AI97" s="206">
        <v>0</v>
      </c>
      <c r="AJ97" s="206">
        <v>0</v>
      </c>
      <c r="AK97" s="206">
        <v>3.79</v>
      </c>
      <c r="AL97" s="206">
        <v>0</v>
      </c>
      <c r="AM97" s="206">
        <v>0</v>
      </c>
      <c r="AN97" s="206">
        <v>0</v>
      </c>
      <c r="AO97" s="206">
        <v>46.72</v>
      </c>
      <c r="AP97" s="206">
        <v>0</v>
      </c>
    </row>
    <row r="98" spans="1:42">
      <c r="A98" t="s">
        <v>140</v>
      </c>
      <c r="B98" s="206">
        <v>0</v>
      </c>
      <c r="C98" s="206">
        <v>0</v>
      </c>
      <c r="D98" s="206">
        <v>0.22</v>
      </c>
      <c r="E98" s="206">
        <v>0</v>
      </c>
      <c r="F98" s="206">
        <v>0</v>
      </c>
      <c r="G98" s="206">
        <v>0.95</v>
      </c>
      <c r="H98" s="206">
        <v>0</v>
      </c>
      <c r="I98" s="206">
        <v>2.2400000000000002</v>
      </c>
      <c r="J98" s="206">
        <v>0.05</v>
      </c>
      <c r="K98" s="206">
        <v>1.31</v>
      </c>
      <c r="L98" s="206">
        <v>1.42</v>
      </c>
      <c r="M98" s="206">
        <v>0.04</v>
      </c>
      <c r="N98" s="206">
        <v>0.09</v>
      </c>
      <c r="O98" s="206">
        <v>0.11</v>
      </c>
      <c r="P98" s="206">
        <v>4.3499999999999996</v>
      </c>
      <c r="Q98" s="206">
        <v>0.4</v>
      </c>
      <c r="R98" s="206">
        <v>0.56999999999999995</v>
      </c>
      <c r="S98" s="206">
        <v>0.59</v>
      </c>
      <c r="T98" s="206">
        <v>1.47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2.08</v>
      </c>
      <c r="AD98" s="206">
        <v>0</v>
      </c>
      <c r="AE98" s="206">
        <v>0</v>
      </c>
      <c r="AF98" s="206">
        <v>0</v>
      </c>
      <c r="AG98" s="206">
        <v>0</v>
      </c>
      <c r="AH98" s="206">
        <v>63.63</v>
      </c>
      <c r="AI98" s="206">
        <v>0</v>
      </c>
      <c r="AJ98" s="206">
        <v>0</v>
      </c>
      <c r="AK98" s="206">
        <v>3.79</v>
      </c>
      <c r="AL98" s="206">
        <v>0</v>
      </c>
      <c r="AM98" s="206">
        <v>0</v>
      </c>
      <c r="AN98" s="206">
        <v>0</v>
      </c>
      <c r="AO98" s="206">
        <v>46.72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3.9600000000000052E-3</v>
      </c>
      <c r="E99">
        <f t="shared" si="0"/>
        <v>0</v>
      </c>
      <c r="F99">
        <f t="shared" si="0"/>
        <v>0</v>
      </c>
      <c r="G99">
        <f t="shared" si="0"/>
        <v>2.2800000000000039E-2</v>
      </c>
      <c r="H99">
        <f t="shared" si="0"/>
        <v>0</v>
      </c>
      <c r="I99">
        <f t="shared" si="0"/>
        <v>5.3760000000000065E-2</v>
      </c>
      <c r="J99">
        <f t="shared" si="0"/>
        <v>1.1999999999999977E-3</v>
      </c>
      <c r="K99">
        <f t="shared" si="0"/>
        <v>3.1440000000000037E-2</v>
      </c>
      <c r="L99">
        <f t="shared" si="0"/>
        <v>3.4080000000000013E-2</v>
      </c>
      <c r="M99">
        <f t="shared" si="0"/>
        <v>9.6000000000000067E-4</v>
      </c>
      <c r="N99">
        <f t="shared" si="0"/>
        <v>2.1599999999999979E-3</v>
      </c>
      <c r="O99">
        <f t="shared" si="0"/>
        <v>2.6399999999999991E-3</v>
      </c>
      <c r="P99">
        <f t="shared" si="0"/>
        <v>0.10337000000000017</v>
      </c>
      <c r="Q99">
        <f t="shared" si="0"/>
        <v>9.5999999999999818E-3</v>
      </c>
      <c r="R99">
        <f t="shared" si="0"/>
        <v>1.2935000000000004E-2</v>
      </c>
      <c r="S99">
        <f t="shared" si="0"/>
        <v>1.3317500000000029E-2</v>
      </c>
      <c r="T99">
        <f t="shared" si="0"/>
        <v>3.5279999999999978E-2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4.8477500000000076E-2</v>
      </c>
      <c r="AD99">
        <f t="shared" si="0"/>
        <v>1.48E-3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1.5271200000000023</v>
      </c>
      <c r="AI99">
        <f t="shared" si="0"/>
        <v>0</v>
      </c>
      <c r="AJ99">
        <f t="shared" si="0"/>
        <v>0</v>
      </c>
      <c r="AK99">
        <f t="shared" si="0"/>
        <v>0.1130425000000002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1.1125200000000008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9"/>
    </row>
    <row r="3" spans="1:42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10.6</v>
      </c>
      <c r="H3" s="206">
        <v>0</v>
      </c>
      <c r="I3" s="206">
        <v>23.55</v>
      </c>
      <c r="J3" s="206">
        <v>0.5</v>
      </c>
      <c r="K3" s="206">
        <v>4.6900000000000004</v>
      </c>
      <c r="L3" s="206">
        <v>385.66</v>
      </c>
      <c r="M3" s="206">
        <v>0.53</v>
      </c>
      <c r="N3" s="206">
        <v>1.36</v>
      </c>
      <c r="O3" s="206">
        <v>0</v>
      </c>
      <c r="P3" s="206">
        <v>1.44</v>
      </c>
      <c r="Q3" s="206">
        <v>7.01</v>
      </c>
      <c r="R3" s="206">
        <v>6.5</v>
      </c>
      <c r="S3" s="206">
        <v>8.1</v>
      </c>
      <c r="T3" s="206">
        <v>1.47</v>
      </c>
      <c r="U3" s="206">
        <v>0.63</v>
      </c>
      <c r="V3" s="206">
        <v>3.64</v>
      </c>
      <c r="W3" s="206">
        <v>0.53</v>
      </c>
      <c r="X3" s="206">
        <v>1.94</v>
      </c>
      <c r="Y3" s="206">
        <v>0</v>
      </c>
      <c r="Z3" s="206">
        <v>39.19</v>
      </c>
      <c r="AA3" s="206">
        <v>19.97</v>
      </c>
      <c r="AB3" s="206">
        <v>0</v>
      </c>
      <c r="AC3" s="206">
        <v>12.92</v>
      </c>
      <c r="AD3" s="206">
        <v>0</v>
      </c>
      <c r="AE3" s="206">
        <v>0</v>
      </c>
      <c r="AF3" s="206">
        <v>0</v>
      </c>
      <c r="AG3" s="206">
        <v>0</v>
      </c>
      <c r="AH3" s="206">
        <v>40.49</v>
      </c>
      <c r="AI3" s="206">
        <v>0</v>
      </c>
      <c r="AJ3" s="206">
        <v>0</v>
      </c>
      <c r="AK3" s="206">
        <v>11.28</v>
      </c>
      <c r="AL3" s="206">
        <v>0</v>
      </c>
      <c r="AM3" s="206">
        <v>0</v>
      </c>
      <c r="AN3" s="206">
        <v>0</v>
      </c>
      <c r="AO3" s="206">
        <v>139.19999999999999</v>
      </c>
      <c r="AP3" s="206">
        <v>0</v>
      </c>
    </row>
    <row r="4" spans="1:42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10.6</v>
      </c>
      <c r="H4" s="206">
        <v>0</v>
      </c>
      <c r="I4" s="206">
        <v>23.55</v>
      </c>
      <c r="J4" s="206">
        <v>0.5</v>
      </c>
      <c r="K4" s="206">
        <v>4.6900000000000004</v>
      </c>
      <c r="L4" s="206">
        <v>385.66</v>
      </c>
      <c r="M4" s="206">
        <v>0.53</v>
      </c>
      <c r="N4" s="206">
        <v>1.36</v>
      </c>
      <c r="O4" s="206">
        <v>0</v>
      </c>
      <c r="P4" s="206">
        <v>1.44</v>
      </c>
      <c r="Q4" s="206">
        <v>7.01</v>
      </c>
      <c r="R4" s="206">
        <v>6.5</v>
      </c>
      <c r="S4" s="206">
        <v>8.1</v>
      </c>
      <c r="T4" s="206">
        <v>1.47</v>
      </c>
      <c r="U4" s="206">
        <v>0.63</v>
      </c>
      <c r="V4" s="206">
        <v>3.64</v>
      </c>
      <c r="W4" s="206">
        <v>0.53</v>
      </c>
      <c r="X4" s="206">
        <v>1.94</v>
      </c>
      <c r="Y4" s="206">
        <v>0</v>
      </c>
      <c r="Z4" s="206">
        <v>39.19</v>
      </c>
      <c r="AA4" s="206">
        <v>19.97</v>
      </c>
      <c r="AB4" s="206">
        <v>0</v>
      </c>
      <c r="AC4" s="206">
        <v>12.92</v>
      </c>
      <c r="AD4" s="206">
        <v>0</v>
      </c>
      <c r="AE4" s="206">
        <v>0</v>
      </c>
      <c r="AF4" s="206">
        <v>0</v>
      </c>
      <c r="AG4" s="206">
        <v>0</v>
      </c>
      <c r="AH4" s="206">
        <v>40.49</v>
      </c>
      <c r="AI4" s="206">
        <v>0</v>
      </c>
      <c r="AJ4" s="206">
        <v>0</v>
      </c>
      <c r="AK4" s="206">
        <v>11.28</v>
      </c>
      <c r="AL4" s="206">
        <v>0</v>
      </c>
      <c r="AM4" s="206">
        <v>0</v>
      </c>
      <c r="AN4" s="206">
        <v>0</v>
      </c>
      <c r="AO4" s="206">
        <v>139.19999999999999</v>
      </c>
      <c r="AP4" s="206">
        <v>0</v>
      </c>
    </row>
    <row r="5" spans="1:42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10.6</v>
      </c>
      <c r="H5" s="206">
        <v>0</v>
      </c>
      <c r="I5" s="206">
        <v>23.55</v>
      </c>
      <c r="J5" s="206">
        <v>0.5</v>
      </c>
      <c r="K5" s="206">
        <v>4.6900000000000004</v>
      </c>
      <c r="L5" s="206">
        <v>385.66</v>
      </c>
      <c r="M5" s="206">
        <v>0.53</v>
      </c>
      <c r="N5" s="206">
        <v>1.36</v>
      </c>
      <c r="O5" s="206">
        <v>0</v>
      </c>
      <c r="P5" s="206">
        <v>1.44</v>
      </c>
      <c r="Q5" s="206">
        <v>7.01</v>
      </c>
      <c r="R5" s="206">
        <v>6.5</v>
      </c>
      <c r="S5" s="206">
        <v>8.1</v>
      </c>
      <c r="T5" s="206">
        <v>1.47</v>
      </c>
      <c r="U5" s="206">
        <v>0.63</v>
      </c>
      <c r="V5" s="206">
        <v>3.64</v>
      </c>
      <c r="W5" s="206">
        <v>0.53</v>
      </c>
      <c r="X5" s="206">
        <v>1.94</v>
      </c>
      <c r="Y5" s="206">
        <v>0</v>
      </c>
      <c r="Z5" s="206">
        <v>39.19</v>
      </c>
      <c r="AA5" s="206">
        <v>19.97</v>
      </c>
      <c r="AB5" s="206">
        <v>0</v>
      </c>
      <c r="AC5" s="206">
        <v>12.92</v>
      </c>
      <c r="AD5" s="206">
        <v>0</v>
      </c>
      <c r="AE5" s="206">
        <v>0</v>
      </c>
      <c r="AF5" s="206">
        <v>0</v>
      </c>
      <c r="AG5" s="206">
        <v>0</v>
      </c>
      <c r="AH5" s="206">
        <v>40.49</v>
      </c>
      <c r="AI5" s="206">
        <v>0</v>
      </c>
      <c r="AJ5" s="206">
        <v>0</v>
      </c>
      <c r="AK5" s="206">
        <v>11.28</v>
      </c>
      <c r="AL5" s="206">
        <v>0</v>
      </c>
      <c r="AM5" s="206">
        <v>0</v>
      </c>
      <c r="AN5" s="206">
        <v>0</v>
      </c>
      <c r="AO5" s="206">
        <v>139.19999999999999</v>
      </c>
      <c r="AP5" s="206">
        <v>0</v>
      </c>
    </row>
    <row r="6" spans="1:42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10.6</v>
      </c>
      <c r="H6" s="206">
        <v>0</v>
      </c>
      <c r="I6" s="206">
        <v>23.55</v>
      </c>
      <c r="J6" s="206">
        <v>0.5</v>
      </c>
      <c r="K6" s="206">
        <v>4.6900000000000004</v>
      </c>
      <c r="L6" s="206">
        <v>385.66</v>
      </c>
      <c r="M6" s="206">
        <v>0.53</v>
      </c>
      <c r="N6" s="206">
        <v>1.36</v>
      </c>
      <c r="O6" s="206">
        <v>0</v>
      </c>
      <c r="P6" s="206">
        <v>1.44</v>
      </c>
      <c r="Q6" s="206">
        <v>7.01</v>
      </c>
      <c r="R6" s="206">
        <v>6.5</v>
      </c>
      <c r="S6" s="206">
        <v>7.86</v>
      </c>
      <c r="T6" s="206">
        <v>1.47</v>
      </c>
      <c r="U6" s="206">
        <v>0.63</v>
      </c>
      <c r="V6" s="206">
        <v>3.64</v>
      </c>
      <c r="W6" s="206">
        <v>9.43</v>
      </c>
      <c r="X6" s="206">
        <v>1.94</v>
      </c>
      <c r="Y6" s="206">
        <v>0</v>
      </c>
      <c r="Z6" s="206">
        <v>39.19</v>
      </c>
      <c r="AA6" s="206">
        <v>19.97</v>
      </c>
      <c r="AB6" s="206">
        <v>0</v>
      </c>
      <c r="AC6" s="206">
        <v>12.92</v>
      </c>
      <c r="AD6" s="206">
        <v>0</v>
      </c>
      <c r="AE6" s="206">
        <v>0</v>
      </c>
      <c r="AF6" s="206">
        <v>0</v>
      </c>
      <c r="AG6" s="206">
        <v>0</v>
      </c>
      <c r="AH6" s="206">
        <v>40.49</v>
      </c>
      <c r="AI6" s="206">
        <v>0</v>
      </c>
      <c r="AJ6" s="206">
        <v>0</v>
      </c>
      <c r="AK6" s="206">
        <v>11.28</v>
      </c>
      <c r="AL6" s="206">
        <v>0</v>
      </c>
      <c r="AM6" s="206">
        <v>0</v>
      </c>
      <c r="AN6" s="206">
        <v>0</v>
      </c>
      <c r="AO6" s="206">
        <v>139.19999999999999</v>
      </c>
      <c r="AP6" s="206">
        <v>0</v>
      </c>
    </row>
    <row r="7" spans="1:42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10.6</v>
      </c>
      <c r="H7" s="206">
        <v>0</v>
      </c>
      <c r="I7" s="206">
        <v>23.55</v>
      </c>
      <c r="J7" s="206">
        <v>0.5</v>
      </c>
      <c r="K7" s="206">
        <v>4.6900000000000004</v>
      </c>
      <c r="L7" s="206">
        <v>385.66</v>
      </c>
      <c r="M7" s="206">
        <v>0.53</v>
      </c>
      <c r="N7" s="206">
        <v>1.36</v>
      </c>
      <c r="O7" s="206">
        <v>0</v>
      </c>
      <c r="P7" s="206">
        <v>1.44</v>
      </c>
      <c r="Q7" s="206">
        <v>7.01</v>
      </c>
      <c r="R7" s="206">
        <v>6.5</v>
      </c>
      <c r="S7" s="206">
        <v>7.86</v>
      </c>
      <c r="T7" s="206">
        <v>1.47</v>
      </c>
      <c r="U7" s="206">
        <v>0.65</v>
      </c>
      <c r="V7" s="206">
        <v>3.64</v>
      </c>
      <c r="W7" s="206">
        <v>9.43</v>
      </c>
      <c r="X7" s="206">
        <v>1.94</v>
      </c>
      <c r="Y7" s="206">
        <v>0</v>
      </c>
      <c r="Z7" s="206">
        <v>39.19</v>
      </c>
      <c r="AA7" s="206">
        <v>19.97</v>
      </c>
      <c r="AB7" s="206">
        <v>0</v>
      </c>
      <c r="AC7" s="206">
        <v>12.92</v>
      </c>
      <c r="AD7" s="206">
        <v>0</v>
      </c>
      <c r="AE7" s="206">
        <v>0</v>
      </c>
      <c r="AF7" s="206">
        <v>0</v>
      </c>
      <c r="AG7" s="206">
        <v>0</v>
      </c>
      <c r="AH7" s="206">
        <v>40.49</v>
      </c>
      <c r="AI7" s="206">
        <v>0</v>
      </c>
      <c r="AJ7" s="206">
        <v>0</v>
      </c>
      <c r="AK7" s="206">
        <v>11.28</v>
      </c>
      <c r="AL7" s="206">
        <v>0</v>
      </c>
      <c r="AM7" s="206">
        <v>0</v>
      </c>
      <c r="AN7" s="206">
        <v>0</v>
      </c>
      <c r="AO7" s="206">
        <v>139.19999999999999</v>
      </c>
      <c r="AP7" s="206">
        <v>0</v>
      </c>
    </row>
    <row r="8" spans="1:42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10.6</v>
      </c>
      <c r="H8" s="206">
        <v>0</v>
      </c>
      <c r="I8" s="206">
        <v>23.55</v>
      </c>
      <c r="J8" s="206">
        <v>0.5</v>
      </c>
      <c r="K8" s="206">
        <v>4.6900000000000004</v>
      </c>
      <c r="L8" s="206">
        <v>385.66</v>
      </c>
      <c r="M8" s="206">
        <v>0.53</v>
      </c>
      <c r="N8" s="206">
        <v>1.36</v>
      </c>
      <c r="O8" s="206">
        <v>0</v>
      </c>
      <c r="P8" s="206">
        <v>1.44</v>
      </c>
      <c r="Q8" s="206">
        <v>7.01</v>
      </c>
      <c r="R8" s="206">
        <v>6.5</v>
      </c>
      <c r="S8" s="206">
        <v>7.86</v>
      </c>
      <c r="T8" s="206">
        <v>1.47</v>
      </c>
      <c r="U8" s="206">
        <v>0.66</v>
      </c>
      <c r="V8" s="206">
        <v>3.64</v>
      </c>
      <c r="W8" s="206">
        <v>9.43</v>
      </c>
      <c r="X8" s="206">
        <v>1.94</v>
      </c>
      <c r="Y8" s="206">
        <v>0</v>
      </c>
      <c r="Z8" s="206">
        <v>39.19</v>
      </c>
      <c r="AA8" s="206">
        <v>19.97</v>
      </c>
      <c r="AB8" s="206">
        <v>0</v>
      </c>
      <c r="AC8" s="206">
        <v>12.92</v>
      </c>
      <c r="AD8" s="206">
        <v>0</v>
      </c>
      <c r="AE8" s="206">
        <v>0</v>
      </c>
      <c r="AF8" s="206">
        <v>0</v>
      </c>
      <c r="AG8" s="206">
        <v>0</v>
      </c>
      <c r="AH8" s="206">
        <v>40.49</v>
      </c>
      <c r="AI8" s="206">
        <v>0</v>
      </c>
      <c r="AJ8" s="206">
        <v>0</v>
      </c>
      <c r="AK8" s="206">
        <v>11.28</v>
      </c>
      <c r="AL8" s="206">
        <v>0</v>
      </c>
      <c r="AM8" s="206">
        <v>0</v>
      </c>
      <c r="AN8" s="206">
        <v>0</v>
      </c>
      <c r="AO8" s="206">
        <v>139.19999999999999</v>
      </c>
      <c r="AP8" s="206">
        <v>0</v>
      </c>
    </row>
    <row r="9" spans="1:42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10.6</v>
      </c>
      <c r="H9" s="206">
        <v>0</v>
      </c>
      <c r="I9" s="206">
        <v>23.55</v>
      </c>
      <c r="J9" s="206">
        <v>0.5</v>
      </c>
      <c r="K9" s="206">
        <v>4.6900000000000004</v>
      </c>
      <c r="L9" s="206">
        <v>385.66</v>
      </c>
      <c r="M9" s="206">
        <v>0.53</v>
      </c>
      <c r="N9" s="206">
        <v>1.36</v>
      </c>
      <c r="O9" s="206">
        <v>0</v>
      </c>
      <c r="P9" s="206">
        <v>1.44</v>
      </c>
      <c r="Q9" s="206">
        <v>7.01</v>
      </c>
      <c r="R9" s="206">
        <v>6.5</v>
      </c>
      <c r="S9" s="206">
        <v>7.86</v>
      </c>
      <c r="T9" s="206">
        <v>1.47</v>
      </c>
      <c r="U9" s="206">
        <v>0.67</v>
      </c>
      <c r="V9" s="206">
        <v>3.64</v>
      </c>
      <c r="W9" s="206">
        <v>9.43</v>
      </c>
      <c r="X9" s="206">
        <v>1.94</v>
      </c>
      <c r="Y9" s="206">
        <v>0</v>
      </c>
      <c r="Z9" s="206">
        <v>39.19</v>
      </c>
      <c r="AA9" s="206">
        <v>19.97</v>
      </c>
      <c r="AB9" s="206">
        <v>0</v>
      </c>
      <c r="AC9" s="206">
        <v>12.92</v>
      </c>
      <c r="AD9" s="206">
        <v>0</v>
      </c>
      <c r="AE9" s="206">
        <v>0</v>
      </c>
      <c r="AF9" s="206">
        <v>0</v>
      </c>
      <c r="AG9" s="206">
        <v>0</v>
      </c>
      <c r="AH9" s="206">
        <v>40.49</v>
      </c>
      <c r="AI9" s="206">
        <v>0</v>
      </c>
      <c r="AJ9" s="206">
        <v>0</v>
      </c>
      <c r="AK9" s="206">
        <v>11.28</v>
      </c>
      <c r="AL9" s="206">
        <v>0</v>
      </c>
      <c r="AM9" s="206">
        <v>0</v>
      </c>
      <c r="AN9" s="206">
        <v>0</v>
      </c>
      <c r="AO9" s="206">
        <v>139.19999999999999</v>
      </c>
      <c r="AP9" s="206">
        <v>0</v>
      </c>
    </row>
    <row r="10" spans="1:42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10.6</v>
      </c>
      <c r="H10" s="206">
        <v>0</v>
      </c>
      <c r="I10" s="206">
        <v>23.55</v>
      </c>
      <c r="J10" s="206">
        <v>0.5</v>
      </c>
      <c r="K10" s="206">
        <v>4.6900000000000004</v>
      </c>
      <c r="L10" s="206">
        <v>385.66</v>
      </c>
      <c r="M10" s="206">
        <v>0.53</v>
      </c>
      <c r="N10" s="206">
        <v>1.36</v>
      </c>
      <c r="O10" s="206">
        <v>0</v>
      </c>
      <c r="P10" s="206">
        <v>1.44</v>
      </c>
      <c r="Q10" s="206">
        <v>7.01</v>
      </c>
      <c r="R10" s="206">
        <v>6.5</v>
      </c>
      <c r="S10" s="206">
        <v>7.86</v>
      </c>
      <c r="T10" s="206">
        <v>1.47</v>
      </c>
      <c r="U10" s="206">
        <v>0.67</v>
      </c>
      <c r="V10" s="206">
        <v>3.65</v>
      </c>
      <c r="W10" s="206">
        <v>9.43</v>
      </c>
      <c r="X10" s="206">
        <v>1.94</v>
      </c>
      <c r="Y10" s="206">
        <v>0</v>
      </c>
      <c r="Z10" s="206">
        <v>39.19</v>
      </c>
      <c r="AA10" s="206">
        <v>19.97</v>
      </c>
      <c r="AB10" s="206">
        <v>0</v>
      </c>
      <c r="AC10" s="206">
        <v>12.92</v>
      </c>
      <c r="AD10" s="206">
        <v>0</v>
      </c>
      <c r="AE10" s="206">
        <v>0</v>
      </c>
      <c r="AF10" s="206">
        <v>0</v>
      </c>
      <c r="AG10" s="206">
        <v>0</v>
      </c>
      <c r="AH10" s="206">
        <v>40.49</v>
      </c>
      <c r="AI10" s="206">
        <v>0</v>
      </c>
      <c r="AJ10" s="206">
        <v>0</v>
      </c>
      <c r="AK10" s="206">
        <v>11.28</v>
      </c>
      <c r="AL10" s="206">
        <v>0</v>
      </c>
      <c r="AM10" s="206">
        <v>0</v>
      </c>
      <c r="AN10" s="206">
        <v>0</v>
      </c>
      <c r="AO10" s="206">
        <v>139.19999999999999</v>
      </c>
      <c r="AP10" s="206">
        <v>0</v>
      </c>
    </row>
    <row r="11" spans="1:42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10.6</v>
      </c>
      <c r="H11" s="206">
        <v>0</v>
      </c>
      <c r="I11" s="206">
        <v>23.55</v>
      </c>
      <c r="J11" s="206">
        <v>0.5</v>
      </c>
      <c r="K11" s="206">
        <v>4.6900000000000004</v>
      </c>
      <c r="L11" s="206">
        <v>385.66</v>
      </c>
      <c r="M11" s="206">
        <v>0.53</v>
      </c>
      <c r="N11" s="206">
        <v>1.36</v>
      </c>
      <c r="O11" s="206">
        <v>0</v>
      </c>
      <c r="P11" s="206">
        <v>1.44</v>
      </c>
      <c r="Q11" s="206">
        <v>7.01</v>
      </c>
      <c r="R11" s="206">
        <v>3.74</v>
      </c>
      <c r="S11" s="206">
        <v>4.6500000000000004</v>
      </c>
      <c r="T11" s="206">
        <v>1.47</v>
      </c>
      <c r="U11" s="206">
        <v>0.67</v>
      </c>
      <c r="V11" s="206">
        <v>3.64</v>
      </c>
      <c r="W11" s="206">
        <v>9.43</v>
      </c>
      <c r="X11" s="206">
        <v>1.94</v>
      </c>
      <c r="Y11" s="206">
        <v>0</v>
      </c>
      <c r="Z11" s="206">
        <v>39.19</v>
      </c>
      <c r="AA11" s="206">
        <v>19.97</v>
      </c>
      <c r="AB11" s="206">
        <v>0</v>
      </c>
      <c r="AC11" s="206">
        <v>12.92</v>
      </c>
      <c r="AD11" s="206">
        <v>0</v>
      </c>
      <c r="AE11" s="206">
        <v>0</v>
      </c>
      <c r="AF11" s="206">
        <v>0</v>
      </c>
      <c r="AG11" s="206">
        <v>0</v>
      </c>
      <c r="AH11" s="206">
        <v>40.49</v>
      </c>
      <c r="AI11" s="206">
        <v>0</v>
      </c>
      <c r="AJ11" s="206">
        <v>0</v>
      </c>
      <c r="AK11" s="206">
        <v>11.28</v>
      </c>
      <c r="AL11" s="206">
        <v>0</v>
      </c>
      <c r="AM11" s="206">
        <v>0</v>
      </c>
      <c r="AN11" s="206">
        <v>0</v>
      </c>
      <c r="AO11" s="206">
        <v>139.19999999999999</v>
      </c>
      <c r="AP11" s="206">
        <v>0</v>
      </c>
    </row>
    <row r="12" spans="1:42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10.6</v>
      </c>
      <c r="H12" s="206">
        <v>0</v>
      </c>
      <c r="I12" s="206">
        <v>23.55</v>
      </c>
      <c r="J12" s="206">
        <v>0.5</v>
      </c>
      <c r="K12" s="206">
        <v>4.6900000000000004</v>
      </c>
      <c r="L12" s="206">
        <v>385.66</v>
      </c>
      <c r="M12" s="206">
        <v>0.53</v>
      </c>
      <c r="N12" s="206">
        <v>1.36</v>
      </c>
      <c r="O12" s="206">
        <v>0</v>
      </c>
      <c r="P12" s="206">
        <v>1.44</v>
      </c>
      <c r="Q12" s="206">
        <v>7.01</v>
      </c>
      <c r="R12" s="206">
        <v>3.74</v>
      </c>
      <c r="S12" s="206">
        <v>4.6500000000000004</v>
      </c>
      <c r="T12" s="206">
        <v>1.47</v>
      </c>
      <c r="U12" s="206">
        <v>0.67</v>
      </c>
      <c r="V12" s="206">
        <v>3.64</v>
      </c>
      <c r="W12" s="206">
        <v>9.43</v>
      </c>
      <c r="X12" s="206">
        <v>1.94</v>
      </c>
      <c r="Y12" s="206">
        <v>0</v>
      </c>
      <c r="Z12" s="206">
        <v>39.19</v>
      </c>
      <c r="AA12" s="206">
        <v>19.97</v>
      </c>
      <c r="AB12" s="206">
        <v>0</v>
      </c>
      <c r="AC12" s="206">
        <v>12.92</v>
      </c>
      <c r="AD12" s="206">
        <v>0</v>
      </c>
      <c r="AE12" s="206">
        <v>0</v>
      </c>
      <c r="AF12" s="206">
        <v>0</v>
      </c>
      <c r="AG12" s="206">
        <v>0</v>
      </c>
      <c r="AH12" s="206">
        <v>40.49</v>
      </c>
      <c r="AI12" s="206">
        <v>0</v>
      </c>
      <c r="AJ12" s="206">
        <v>0</v>
      </c>
      <c r="AK12" s="206">
        <v>11.28</v>
      </c>
      <c r="AL12" s="206">
        <v>0</v>
      </c>
      <c r="AM12" s="206">
        <v>0</v>
      </c>
      <c r="AN12" s="206">
        <v>0</v>
      </c>
      <c r="AO12" s="206">
        <v>139.19999999999999</v>
      </c>
      <c r="AP12" s="206">
        <v>0</v>
      </c>
    </row>
    <row r="13" spans="1:42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10.6</v>
      </c>
      <c r="H13" s="206">
        <v>0</v>
      </c>
      <c r="I13" s="206">
        <v>23.55</v>
      </c>
      <c r="J13" s="206">
        <v>0.5</v>
      </c>
      <c r="K13" s="206">
        <v>4.6900000000000004</v>
      </c>
      <c r="L13" s="206">
        <v>385.66</v>
      </c>
      <c r="M13" s="206">
        <v>0.53</v>
      </c>
      <c r="N13" s="206">
        <v>1.36</v>
      </c>
      <c r="O13" s="206">
        <v>0</v>
      </c>
      <c r="P13" s="206">
        <v>1.44</v>
      </c>
      <c r="Q13" s="206">
        <v>7.01</v>
      </c>
      <c r="R13" s="206">
        <v>3.74</v>
      </c>
      <c r="S13" s="206">
        <v>4.6500000000000004</v>
      </c>
      <c r="T13" s="206">
        <v>1.47</v>
      </c>
      <c r="U13" s="206">
        <v>0.71</v>
      </c>
      <c r="V13" s="206">
        <v>3.64</v>
      </c>
      <c r="W13" s="206">
        <v>9.43</v>
      </c>
      <c r="X13" s="206">
        <v>1.94</v>
      </c>
      <c r="Y13" s="206">
        <v>0</v>
      </c>
      <c r="Z13" s="206">
        <v>39.19</v>
      </c>
      <c r="AA13" s="206">
        <v>19.97</v>
      </c>
      <c r="AB13" s="206">
        <v>0</v>
      </c>
      <c r="AC13" s="206">
        <v>12.92</v>
      </c>
      <c r="AD13" s="206">
        <v>0</v>
      </c>
      <c r="AE13" s="206">
        <v>0</v>
      </c>
      <c r="AF13" s="206">
        <v>0</v>
      </c>
      <c r="AG13" s="206">
        <v>0</v>
      </c>
      <c r="AH13" s="206">
        <v>40.49</v>
      </c>
      <c r="AI13" s="206">
        <v>0</v>
      </c>
      <c r="AJ13" s="206">
        <v>0</v>
      </c>
      <c r="AK13" s="206">
        <v>10.89</v>
      </c>
      <c r="AL13" s="206">
        <v>0</v>
      </c>
      <c r="AM13" s="206">
        <v>0</v>
      </c>
      <c r="AN13" s="206">
        <v>0</v>
      </c>
      <c r="AO13" s="206">
        <v>139.19999999999999</v>
      </c>
      <c r="AP13" s="206">
        <v>0</v>
      </c>
    </row>
    <row r="14" spans="1:42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10.6</v>
      </c>
      <c r="H14" s="206">
        <v>0</v>
      </c>
      <c r="I14" s="206">
        <v>23.55</v>
      </c>
      <c r="J14" s="206">
        <v>0.5</v>
      </c>
      <c r="K14" s="206">
        <v>4.6900000000000004</v>
      </c>
      <c r="L14" s="206">
        <v>385.66</v>
      </c>
      <c r="M14" s="206">
        <v>0.53</v>
      </c>
      <c r="N14" s="206">
        <v>1.36</v>
      </c>
      <c r="O14" s="206">
        <v>0</v>
      </c>
      <c r="P14" s="206">
        <v>1.44</v>
      </c>
      <c r="Q14" s="206">
        <v>7.01</v>
      </c>
      <c r="R14" s="206">
        <v>3.74</v>
      </c>
      <c r="S14" s="206">
        <v>4.6500000000000004</v>
      </c>
      <c r="T14" s="206">
        <v>1.47</v>
      </c>
      <c r="U14" s="206">
        <v>0.74</v>
      </c>
      <c r="V14" s="206">
        <v>3.64</v>
      </c>
      <c r="W14" s="206">
        <v>9.43</v>
      </c>
      <c r="X14" s="206">
        <v>1.94</v>
      </c>
      <c r="Y14" s="206">
        <v>0</v>
      </c>
      <c r="Z14" s="206">
        <v>39.19</v>
      </c>
      <c r="AA14" s="206">
        <v>19.97</v>
      </c>
      <c r="AB14" s="206">
        <v>0</v>
      </c>
      <c r="AC14" s="206">
        <v>12.92</v>
      </c>
      <c r="AD14" s="206">
        <v>0</v>
      </c>
      <c r="AE14" s="206">
        <v>0</v>
      </c>
      <c r="AF14" s="206">
        <v>0</v>
      </c>
      <c r="AG14" s="206">
        <v>0</v>
      </c>
      <c r="AH14" s="206">
        <v>40.49</v>
      </c>
      <c r="AI14" s="206">
        <v>0</v>
      </c>
      <c r="AJ14" s="206">
        <v>0</v>
      </c>
      <c r="AK14" s="206">
        <v>10.89</v>
      </c>
      <c r="AL14" s="206">
        <v>0</v>
      </c>
      <c r="AM14" s="206">
        <v>0</v>
      </c>
      <c r="AN14" s="206">
        <v>0</v>
      </c>
      <c r="AO14" s="206">
        <v>139.19999999999999</v>
      </c>
      <c r="AP14" s="206">
        <v>0</v>
      </c>
    </row>
    <row r="15" spans="1:42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10.6</v>
      </c>
      <c r="H15" s="206">
        <v>0</v>
      </c>
      <c r="I15" s="206">
        <v>23.55</v>
      </c>
      <c r="J15" s="206">
        <v>0.5</v>
      </c>
      <c r="K15" s="206">
        <v>4.6900000000000004</v>
      </c>
      <c r="L15" s="206">
        <v>385.66</v>
      </c>
      <c r="M15" s="206">
        <v>0.53</v>
      </c>
      <c r="N15" s="206">
        <v>1.36</v>
      </c>
      <c r="O15" s="206">
        <v>0</v>
      </c>
      <c r="P15" s="206">
        <v>1.44</v>
      </c>
      <c r="Q15" s="206">
        <v>7.01</v>
      </c>
      <c r="R15" s="206">
        <v>3.74</v>
      </c>
      <c r="S15" s="206">
        <v>4.6500000000000004</v>
      </c>
      <c r="T15" s="206">
        <v>1.47</v>
      </c>
      <c r="U15" s="206">
        <v>0.75</v>
      </c>
      <c r="V15" s="206">
        <v>3.64</v>
      </c>
      <c r="W15" s="206">
        <v>9.43</v>
      </c>
      <c r="X15" s="206">
        <v>1.94</v>
      </c>
      <c r="Y15" s="206">
        <v>0</v>
      </c>
      <c r="Z15" s="206">
        <v>39.19</v>
      </c>
      <c r="AA15" s="206">
        <v>19.97</v>
      </c>
      <c r="AB15" s="206">
        <v>0</v>
      </c>
      <c r="AC15" s="206">
        <v>12.92</v>
      </c>
      <c r="AD15" s="206">
        <v>0</v>
      </c>
      <c r="AE15" s="206">
        <v>0</v>
      </c>
      <c r="AF15" s="206">
        <v>0</v>
      </c>
      <c r="AG15" s="206">
        <v>0</v>
      </c>
      <c r="AH15" s="206">
        <v>40.49</v>
      </c>
      <c r="AI15" s="206">
        <v>0</v>
      </c>
      <c r="AJ15" s="206">
        <v>0</v>
      </c>
      <c r="AK15" s="206">
        <v>10.89</v>
      </c>
      <c r="AL15" s="206">
        <v>0</v>
      </c>
      <c r="AM15" s="206">
        <v>0</v>
      </c>
      <c r="AN15" s="206">
        <v>0</v>
      </c>
      <c r="AO15" s="206">
        <v>139.19999999999999</v>
      </c>
      <c r="AP15" s="206">
        <v>0</v>
      </c>
    </row>
    <row r="16" spans="1:42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10.6</v>
      </c>
      <c r="H16" s="206">
        <v>0</v>
      </c>
      <c r="I16" s="206">
        <v>23.55</v>
      </c>
      <c r="J16" s="206">
        <v>0.5</v>
      </c>
      <c r="K16" s="206">
        <v>4.6900000000000004</v>
      </c>
      <c r="L16" s="206">
        <v>385.66</v>
      </c>
      <c r="M16" s="206">
        <v>0.53</v>
      </c>
      <c r="N16" s="206">
        <v>1.36</v>
      </c>
      <c r="O16" s="206">
        <v>0</v>
      </c>
      <c r="P16" s="206">
        <v>1.44</v>
      </c>
      <c r="Q16" s="206">
        <v>7.01</v>
      </c>
      <c r="R16" s="206">
        <v>3.74</v>
      </c>
      <c r="S16" s="206">
        <v>4.6500000000000004</v>
      </c>
      <c r="T16" s="206">
        <v>1.47</v>
      </c>
      <c r="U16" s="206">
        <v>0.76</v>
      </c>
      <c r="V16" s="206">
        <v>3.64</v>
      </c>
      <c r="W16" s="206">
        <v>9.43</v>
      </c>
      <c r="X16" s="206">
        <v>1.94</v>
      </c>
      <c r="Y16" s="206">
        <v>0</v>
      </c>
      <c r="Z16" s="206">
        <v>39.19</v>
      </c>
      <c r="AA16" s="206">
        <v>19.97</v>
      </c>
      <c r="AB16" s="206">
        <v>0</v>
      </c>
      <c r="AC16" s="206">
        <v>12.92</v>
      </c>
      <c r="AD16" s="206">
        <v>0</v>
      </c>
      <c r="AE16" s="206">
        <v>0</v>
      </c>
      <c r="AF16" s="206">
        <v>0</v>
      </c>
      <c r="AG16" s="206">
        <v>0</v>
      </c>
      <c r="AH16" s="206">
        <v>40.49</v>
      </c>
      <c r="AI16" s="206">
        <v>0</v>
      </c>
      <c r="AJ16" s="206">
        <v>0</v>
      </c>
      <c r="AK16" s="206">
        <v>10.89</v>
      </c>
      <c r="AL16" s="206">
        <v>0</v>
      </c>
      <c r="AM16" s="206">
        <v>0</v>
      </c>
      <c r="AN16" s="206">
        <v>0</v>
      </c>
      <c r="AO16" s="206">
        <v>139.19999999999999</v>
      </c>
      <c r="AP16" s="206">
        <v>0</v>
      </c>
    </row>
    <row r="17" spans="1:42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10.6</v>
      </c>
      <c r="H17" s="206">
        <v>0</v>
      </c>
      <c r="I17" s="206">
        <v>23.55</v>
      </c>
      <c r="J17" s="206">
        <v>0.5</v>
      </c>
      <c r="K17" s="206">
        <v>4.6900000000000004</v>
      </c>
      <c r="L17" s="206">
        <v>385.66</v>
      </c>
      <c r="M17" s="206">
        <v>0.53</v>
      </c>
      <c r="N17" s="206">
        <v>1.36</v>
      </c>
      <c r="O17" s="206">
        <v>0</v>
      </c>
      <c r="P17" s="206">
        <v>1.44</v>
      </c>
      <c r="Q17" s="206">
        <v>7.01</v>
      </c>
      <c r="R17" s="206">
        <v>3.74</v>
      </c>
      <c r="S17" s="206">
        <v>4.6500000000000004</v>
      </c>
      <c r="T17" s="206">
        <v>1.47</v>
      </c>
      <c r="U17" s="206">
        <v>0.78</v>
      </c>
      <c r="V17" s="206">
        <v>3.64</v>
      </c>
      <c r="W17" s="206">
        <v>9.43</v>
      </c>
      <c r="X17" s="206">
        <v>1.94</v>
      </c>
      <c r="Y17" s="206">
        <v>0</v>
      </c>
      <c r="Z17" s="206">
        <v>39.19</v>
      </c>
      <c r="AA17" s="206">
        <v>19.97</v>
      </c>
      <c r="AB17" s="206">
        <v>0</v>
      </c>
      <c r="AC17" s="206">
        <v>12.92</v>
      </c>
      <c r="AD17" s="206">
        <v>0</v>
      </c>
      <c r="AE17" s="206">
        <v>0</v>
      </c>
      <c r="AF17" s="206">
        <v>0</v>
      </c>
      <c r="AG17" s="206">
        <v>0</v>
      </c>
      <c r="AH17" s="206">
        <v>40.49</v>
      </c>
      <c r="AI17" s="206">
        <v>0</v>
      </c>
      <c r="AJ17" s="206">
        <v>0</v>
      </c>
      <c r="AK17" s="206">
        <v>10.89</v>
      </c>
      <c r="AL17" s="206">
        <v>0</v>
      </c>
      <c r="AM17" s="206">
        <v>0</v>
      </c>
      <c r="AN17" s="206">
        <v>0</v>
      </c>
      <c r="AO17" s="206">
        <v>139.19999999999999</v>
      </c>
      <c r="AP17" s="206">
        <v>0</v>
      </c>
    </row>
    <row r="18" spans="1:42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10.6</v>
      </c>
      <c r="H18" s="206">
        <v>0</v>
      </c>
      <c r="I18" s="206">
        <v>23.55</v>
      </c>
      <c r="J18" s="206">
        <v>0.5</v>
      </c>
      <c r="K18" s="206">
        <v>4.6900000000000004</v>
      </c>
      <c r="L18" s="206">
        <v>385.66</v>
      </c>
      <c r="M18" s="206">
        <v>0.53</v>
      </c>
      <c r="N18" s="206">
        <v>1.36</v>
      </c>
      <c r="O18" s="206">
        <v>0</v>
      </c>
      <c r="P18" s="206">
        <v>1.44</v>
      </c>
      <c r="Q18" s="206">
        <v>7.01</v>
      </c>
      <c r="R18" s="206">
        <v>3.74</v>
      </c>
      <c r="S18" s="206">
        <v>4.6500000000000004</v>
      </c>
      <c r="T18" s="206">
        <v>1.47</v>
      </c>
      <c r="U18" s="206">
        <v>0.79</v>
      </c>
      <c r="V18" s="206">
        <v>3.64</v>
      </c>
      <c r="W18" s="206">
        <v>9.43</v>
      </c>
      <c r="X18" s="206">
        <v>1.94</v>
      </c>
      <c r="Y18" s="206">
        <v>0</v>
      </c>
      <c r="Z18" s="206">
        <v>39.19</v>
      </c>
      <c r="AA18" s="206">
        <v>19.97</v>
      </c>
      <c r="AB18" s="206">
        <v>0</v>
      </c>
      <c r="AC18" s="206">
        <v>12.92</v>
      </c>
      <c r="AD18" s="206">
        <v>0</v>
      </c>
      <c r="AE18" s="206">
        <v>0</v>
      </c>
      <c r="AF18" s="206">
        <v>0</v>
      </c>
      <c r="AG18" s="206">
        <v>0</v>
      </c>
      <c r="AH18" s="206">
        <v>40.49</v>
      </c>
      <c r="AI18" s="206">
        <v>0</v>
      </c>
      <c r="AJ18" s="206">
        <v>0</v>
      </c>
      <c r="AK18" s="206">
        <v>10.89</v>
      </c>
      <c r="AL18" s="206">
        <v>0</v>
      </c>
      <c r="AM18" s="206">
        <v>0</v>
      </c>
      <c r="AN18" s="206">
        <v>0</v>
      </c>
      <c r="AO18" s="206">
        <v>139.19999999999999</v>
      </c>
      <c r="AP18" s="206">
        <v>0</v>
      </c>
    </row>
    <row r="19" spans="1:42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10.6</v>
      </c>
      <c r="H19" s="206">
        <v>0</v>
      </c>
      <c r="I19" s="206">
        <v>23.55</v>
      </c>
      <c r="J19" s="206">
        <v>0.5</v>
      </c>
      <c r="K19" s="206">
        <v>4.6900000000000004</v>
      </c>
      <c r="L19" s="206">
        <v>385.66</v>
      </c>
      <c r="M19" s="206">
        <v>0.53</v>
      </c>
      <c r="N19" s="206">
        <v>1.36</v>
      </c>
      <c r="O19" s="206">
        <v>0</v>
      </c>
      <c r="P19" s="206">
        <v>1.44</v>
      </c>
      <c r="Q19" s="206">
        <v>7.01</v>
      </c>
      <c r="R19" s="206">
        <v>3.74</v>
      </c>
      <c r="S19" s="206">
        <v>4.6500000000000004</v>
      </c>
      <c r="T19" s="206">
        <v>1.47</v>
      </c>
      <c r="U19" s="206">
        <v>0.8</v>
      </c>
      <c r="V19" s="206">
        <v>3.64</v>
      </c>
      <c r="W19" s="206">
        <v>9.43</v>
      </c>
      <c r="X19" s="206">
        <v>1.94</v>
      </c>
      <c r="Y19" s="206">
        <v>0</v>
      </c>
      <c r="Z19" s="206">
        <v>39.19</v>
      </c>
      <c r="AA19" s="206">
        <v>19.97</v>
      </c>
      <c r="AB19" s="206">
        <v>0</v>
      </c>
      <c r="AC19" s="206">
        <v>12.92</v>
      </c>
      <c r="AD19" s="206">
        <v>0</v>
      </c>
      <c r="AE19" s="206">
        <v>0</v>
      </c>
      <c r="AF19" s="206">
        <v>0</v>
      </c>
      <c r="AG19" s="206">
        <v>0</v>
      </c>
      <c r="AH19" s="206">
        <v>40.49</v>
      </c>
      <c r="AI19" s="206">
        <v>0</v>
      </c>
      <c r="AJ19" s="206">
        <v>0</v>
      </c>
      <c r="AK19" s="206">
        <v>10.89</v>
      </c>
      <c r="AL19" s="206">
        <v>0</v>
      </c>
      <c r="AM19" s="206">
        <v>0</v>
      </c>
      <c r="AN19" s="206">
        <v>0</v>
      </c>
      <c r="AO19" s="206">
        <v>139.19999999999999</v>
      </c>
      <c r="AP19" s="206">
        <v>0</v>
      </c>
    </row>
    <row r="20" spans="1:42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10.6</v>
      </c>
      <c r="H20" s="206">
        <v>0</v>
      </c>
      <c r="I20" s="206">
        <v>23.55</v>
      </c>
      <c r="J20" s="206">
        <v>0.5</v>
      </c>
      <c r="K20" s="206">
        <v>4.6900000000000004</v>
      </c>
      <c r="L20" s="206">
        <v>385.66</v>
      </c>
      <c r="M20" s="206">
        <v>0.53</v>
      </c>
      <c r="N20" s="206">
        <v>1.36</v>
      </c>
      <c r="O20" s="206">
        <v>0</v>
      </c>
      <c r="P20" s="206">
        <v>1.44</v>
      </c>
      <c r="Q20" s="206">
        <v>7.01</v>
      </c>
      <c r="R20" s="206">
        <v>3.74</v>
      </c>
      <c r="S20" s="206">
        <v>4.6500000000000004</v>
      </c>
      <c r="T20" s="206">
        <v>1.47</v>
      </c>
      <c r="U20" s="206">
        <v>0.8</v>
      </c>
      <c r="V20" s="206">
        <v>3.64</v>
      </c>
      <c r="W20" s="206">
        <v>9.43</v>
      </c>
      <c r="X20" s="206">
        <v>1.94</v>
      </c>
      <c r="Y20" s="206">
        <v>0</v>
      </c>
      <c r="Z20" s="206">
        <v>39.19</v>
      </c>
      <c r="AA20" s="206">
        <v>19.97</v>
      </c>
      <c r="AB20" s="206">
        <v>0</v>
      </c>
      <c r="AC20" s="206">
        <v>12.92</v>
      </c>
      <c r="AD20" s="206">
        <v>0</v>
      </c>
      <c r="AE20" s="206">
        <v>0</v>
      </c>
      <c r="AF20" s="206">
        <v>0</v>
      </c>
      <c r="AG20" s="206">
        <v>0</v>
      </c>
      <c r="AH20" s="206">
        <v>40.49</v>
      </c>
      <c r="AI20" s="206">
        <v>0</v>
      </c>
      <c r="AJ20" s="206">
        <v>0</v>
      </c>
      <c r="AK20" s="206">
        <v>10.89</v>
      </c>
      <c r="AL20" s="206">
        <v>0</v>
      </c>
      <c r="AM20" s="206">
        <v>0</v>
      </c>
      <c r="AN20" s="206">
        <v>0</v>
      </c>
      <c r="AO20" s="206">
        <v>139.19999999999999</v>
      </c>
      <c r="AP20" s="206">
        <v>0</v>
      </c>
    </row>
    <row r="21" spans="1:42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10.6</v>
      </c>
      <c r="H21" s="206">
        <v>0</v>
      </c>
      <c r="I21" s="206">
        <v>23.55</v>
      </c>
      <c r="J21" s="206">
        <v>0.5</v>
      </c>
      <c r="K21" s="206">
        <v>4.6900000000000004</v>
      </c>
      <c r="L21" s="206">
        <v>385.66</v>
      </c>
      <c r="M21" s="206">
        <v>0.53</v>
      </c>
      <c r="N21" s="206">
        <v>1.36</v>
      </c>
      <c r="O21" s="206">
        <v>0</v>
      </c>
      <c r="P21" s="206">
        <v>1.44</v>
      </c>
      <c r="Q21" s="206">
        <v>7.01</v>
      </c>
      <c r="R21" s="206">
        <v>3.74</v>
      </c>
      <c r="S21" s="206">
        <v>4.6500000000000004</v>
      </c>
      <c r="T21" s="206">
        <v>1.47</v>
      </c>
      <c r="U21" s="206">
        <v>0.8</v>
      </c>
      <c r="V21" s="206">
        <v>3.64</v>
      </c>
      <c r="W21" s="206">
        <v>9.43</v>
      </c>
      <c r="X21" s="206">
        <v>2.52</v>
      </c>
      <c r="Y21" s="206">
        <v>0</v>
      </c>
      <c r="Z21" s="206">
        <v>39.19</v>
      </c>
      <c r="AA21" s="206">
        <v>19.97</v>
      </c>
      <c r="AB21" s="206">
        <v>0</v>
      </c>
      <c r="AC21" s="206">
        <v>12.92</v>
      </c>
      <c r="AD21" s="206">
        <v>0</v>
      </c>
      <c r="AE21" s="206">
        <v>0</v>
      </c>
      <c r="AF21" s="206">
        <v>0</v>
      </c>
      <c r="AG21" s="206">
        <v>0</v>
      </c>
      <c r="AH21" s="206">
        <v>40.49</v>
      </c>
      <c r="AI21" s="206">
        <v>0</v>
      </c>
      <c r="AJ21" s="206">
        <v>0</v>
      </c>
      <c r="AK21" s="206">
        <v>10.89</v>
      </c>
      <c r="AL21" s="206">
        <v>0</v>
      </c>
      <c r="AM21" s="206">
        <v>0</v>
      </c>
      <c r="AN21" s="206">
        <v>0</v>
      </c>
      <c r="AO21" s="206">
        <v>139.19999999999999</v>
      </c>
      <c r="AP21" s="206">
        <v>0</v>
      </c>
    </row>
    <row r="22" spans="1:42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10.6</v>
      </c>
      <c r="H22" s="206">
        <v>0</v>
      </c>
      <c r="I22" s="206">
        <v>23.55</v>
      </c>
      <c r="J22" s="206">
        <v>0.5</v>
      </c>
      <c r="K22" s="206">
        <v>4.6900000000000004</v>
      </c>
      <c r="L22" s="206">
        <v>385.66</v>
      </c>
      <c r="M22" s="206">
        <v>0.53</v>
      </c>
      <c r="N22" s="206">
        <v>1.36</v>
      </c>
      <c r="O22" s="206">
        <v>0</v>
      </c>
      <c r="P22" s="206">
        <v>1.44</v>
      </c>
      <c r="Q22" s="206">
        <v>7.01</v>
      </c>
      <c r="R22" s="206">
        <v>3.74</v>
      </c>
      <c r="S22" s="206">
        <v>4.6500000000000004</v>
      </c>
      <c r="T22" s="206">
        <v>1.47</v>
      </c>
      <c r="U22" s="206">
        <v>0.8</v>
      </c>
      <c r="V22" s="206">
        <v>3.64</v>
      </c>
      <c r="W22" s="206">
        <v>0.53</v>
      </c>
      <c r="X22" s="206">
        <v>1.94</v>
      </c>
      <c r="Y22" s="206">
        <v>0</v>
      </c>
      <c r="Z22" s="206">
        <v>2.91</v>
      </c>
      <c r="AA22" s="206">
        <v>1.03</v>
      </c>
      <c r="AB22" s="206">
        <v>0</v>
      </c>
      <c r="AC22" s="206">
        <v>12.92</v>
      </c>
      <c r="AD22" s="206">
        <v>0</v>
      </c>
      <c r="AE22" s="206">
        <v>0</v>
      </c>
      <c r="AF22" s="206">
        <v>0</v>
      </c>
      <c r="AG22" s="206">
        <v>0</v>
      </c>
      <c r="AH22" s="206">
        <v>40.49</v>
      </c>
      <c r="AI22" s="206">
        <v>0</v>
      </c>
      <c r="AJ22" s="206">
        <v>0</v>
      </c>
      <c r="AK22" s="206">
        <v>10.89</v>
      </c>
      <c r="AL22" s="206">
        <v>0</v>
      </c>
      <c r="AM22" s="206">
        <v>0</v>
      </c>
      <c r="AN22" s="206">
        <v>0</v>
      </c>
      <c r="AO22" s="206">
        <v>139.19999999999999</v>
      </c>
      <c r="AP22" s="206">
        <v>0</v>
      </c>
    </row>
    <row r="23" spans="1:42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10.6</v>
      </c>
      <c r="H23" s="206">
        <v>0</v>
      </c>
      <c r="I23" s="206">
        <v>23.55</v>
      </c>
      <c r="J23" s="206">
        <v>0.5</v>
      </c>
      <c r="K23" s="206">
        <v>4.6900000000000004</v>
      </c>
      <c r="L23" s="206">
        <v>385.66</v>
      </c>
      <c r="M23" s="206">
        <v>0.53</v>
      </c>
      <c r="N23" s="206">
        <v>1.36</v>
      </c>
      <c r="O23" s="206">
        <v>0</v>
      </c>
      <c r="P23" s="206">
        <v>1.44</v>
      </c>
      <c r="Q23" s="206">
        <v>7.01</v>
      </c>
      <c r="R23" s="206">
        <v>5.55</v>
      </c>
      <c r="S23" s="206">
        <v>5.33</v>
      </c>
      <c r="T23" s="206">
        <v>1.47</v>
      </c>
      <c r="U23" s="206">
        <v>0.8</v>
      </c>
      <c r="V23" s="206">
        <v>3.65</v>
      </c>
      <c r="W23" s="206">
        <v>0.53</v>
      </c>
      <c r="X23" s="206">
        <v>1.94</v>
      </c>
      <c r="Y23" s="206">
        <v>0</v>
      </c>
      <c r="Z23" s="206">
        <v>2.91</v>
      </c>
      <c r="AA23" s="206">
        <v>1.03</v>
      </c>
      <c r="AB23" s="206">
        <v>0</v>
      </c>
      <c r="AC23" s="206">
        <v>12.92</v>
      </c>
      <c r="AD23" s="206">
        <v>0</v>
      </c>
      <c r="AE23" s="206">
        <v>0</v>
      </c>
      <c r="AF23" s="206">
        <v>0</v>
      </c>
      <c r="AG23" s="206">
        <v>0</v>
      </c>
      <c r="AH23" s="206">
        <v>40.49</v>
      </c>
      <c r="AI23" s="206">
        <v>0</v>
      </c>
      <c r="AJ23" s="206">
        <v>0</v>
      </c>
      <c r="AK23" s="206">
        <v>11.28</v>
      </c>
      <c r="AL23" s="206">
        <v>0</v>
      </c>
      <c r="AM23" s="206">
        <v>0</v>
      </c>
      <c r="AN23" s="206">
        <v>0</v>
      </c>
      <c r="AO23" s="206">
        <v>139.19999999999999</v>
      </c>
      <c r="AP23" s="206">
        <v>0</v>
      </c>
    </row>
    <row r="24" spans="1:42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10.6</v>
      </c>
      <c r="H24" s="206">
        <v>0</v>
      </c>
      <c r="I24" s="206">
        <v>23.55</v>
      </c>
      <c r="J24" s="206">
        <v>0.5</v>
      </c>
      <c r="K24" s="206">
        <v>4.6900000000000004</v>
      </c>
      <c r="L24" s="206">
        <v>385.66</v>
      </c>
      <c r="M24" s="206">
        <v>0.53</v>
      </c>
      <c r="N24" s="206">
        <v>1.36</v>
      </c>
      <c r="O24" s="206">
        <v>0</v>
      </c>
      <c r="P24" s="206">
        <v>1.44</v>
      </c>
      <c r="Q24" s="206">
        <v>7.01</v>
      </c>
      <c r="R24" s="206">
        <v>6.29</v>
      </c>
      <c r="S24" s="206">
        <v>7.15</v>
      </c>
      <c r="T24" s="206">
        <v>1.47</v>
      </c>
      <c r="U24" s="206">
        <v>0.8</v>
      </c>
      <c r="V24" s="206">
        <v>3.65</v>
      </c>
      <c r="W24" s="206">
        <v>0.53</v>
      </c>
      <c r="X24" s="206">
        <v>1.94</v>
      </c>
      <c r="Y24" s="206">
        <v>0</v>
      </c>
      <c r="Z24" s="206">
        <v>2.91</v>
      </c>
      <c r="AA24" s="206">
        <v>1.03</v>
      </c>
      <c r="AB24" s="206">
        <v>0</v>
      </c>
      <c r="AC24" s="206">
        <v>12.92</v>
      </c>
      <c r="AD24" s="206">
        <v>0</v>
      </c>
      <c r="AE24" s="206">
        <v>0</v>
      </c>
      <c r="AF24" s="206">
        <v>0</v>
      </c>
      <c r="AG24" s="206">
        <v>0</v>
      </c>
      <c r="AH24" s="206">
        <v>40.49</v>
      </c>
      <c r="AI24" s="206">
        <v>0</v>
      </c>
      <c r="AJ24" s="206">
        <v>0</v>
      </c>
      <c r="AK24" s="206">
        <v>11.28</v>
      </c>
      <c r="AL24" s="206">
        <v>0</v>
      </c>
      <c r="AM24" s="206">
        <v>0</v>
      </c>
      <c r="AN24" s="206">
        <v>0</v>
      </c>
      <c r="AO24" s="206">
        <v>139.19999999999999</v>
      </c>
      <c r="AP24" s="206">
        <v>0</v>
      </c>
    </row>
    <row r="25" spans="1:42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10.6</v>
      </c>
      <c r="H25" s="206">
        <v>0</v>
      </c>
      <c r="I25" s="206">
        <v>23.55</v>
      </c>
      <c r="J25" s="206">
        <v>0.5</v>
      </c>
      <c r="K25" s="206">
        <v>4.6900000000000004</v>
      </c>
      <c r="L25" s="206">
        <v>385.66</v>
      </c>
      <c r="M25" s="206">
        <v>0.53</v>
      </c>
      <c r="N25" s="206">
        <v>1.36</v>
      </c>
      <c r="O25" s="206">
        <v>0</v>
      </c>
      <c r="P25" s="206">
        <v>1.44</v>
      </c>
      <c r="Q25" s="206">
        <v>7.01</v>
      </c>
      <c r="R25" s="206">
        <v>6.5</v>
      </c>
      <c r="S25" s="206">
        <v>8.1</v>
      </c>
      <c r="T25" s="206">
        <v>1.47</v>
      </c>
      <c r="U25" s="206">
        <v>0.8</v>
      </c>
      <c r="V25" s="206">
        <v>3.64</v>
      </c>
      <c r="W25" s="206">
        <v>0.53</v>
      </c>
      <c r="X25" s="206">
        <v>1.94</v>
      </c>
      <c r="Y25" s="206">
        <v>0</v>
      </c>
      <c r="Z25" s="206">
        <v>2.91</v>
      </c>
      <c r="AA25" s="206">
        <v>1.03</v>
      </c>
      <c r="AB25" s="206">
        <v>0</v>
      </c>
      <c r="AC25" s="206">
        <v>12.92</v>
      </c>
      <c r="AD25" s="206">
        <v>0</v>
      </c>
      <c r="AE25" s="206">
        <v>0</v>
      </c>
      <c r="AF25" s="206">
        <v>0</v>
      </c>
      <c r="AG25" s="206">
        <v>0</v>
      </c>
      <c r="AH25" s="206">
        <v>40.49</v>
      </c>
      <c r="AI25" s="206">
        <v>0</v>
      </c>
      <c r="AJ25" s="206">
        <v>0</v>
      </c>
      <c r="AK25" s="206">
        <v>11.28</v>
      </c>
      <c r="AL25" s="206">
        <v>0</v>
      </c>
      <c r="AM25" s="206">
        <v>0</v>
      </c>
      <c r="AN25" s="206">
        <v>0</v>
      </c>
      <c r="AO25" s="206">
        <v>139.19999999999999</v>
      </c>
      <c r="AP25" s="206">
        <v>0</v>
      </c>
    </row>
    <row r="26" spans="1:42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10.6</v>
      </c>
      <c r="H26" s="206">
        <v>0</v>
      </c>
      <c r="I26" s="206">
        <v>23.55</v>
      </c>
      <c r="J26" s="206">
        <v>0.5</v>
      </c>
      <c r="K26" s="206">
        <v>4.6900000000000004</v>
      </c>
      <c r="L26" s="206">
        <v>385.66</v>
      </c>
      <c r="M26" s="206">
        <v>0.53</v>
      </c>
      <c r="N26" s="206">
        <v>1.36</v>
      </c>
      <c r="O26" s="206">
        <v>0</v>
      </c>
      <c r="P26" s="206">
        <v>1.44</v>
      </c>
      <c r="Q26" s="206">
        <v>7.01</v>
      </c>
      <c r="R26" s="206">
        <v>0.24</v>
      </c>
      <c r="S26" s="206">
        <v>0.3</v>
      </c>
      <c r="T26" s="206">
        <v>1.47</v>
      </c>
      <c r="U26" s="206">
        <v>0.8</v>
      </c>
      <c r="V26" s="206">
        <v>0.21</v>
      </c>
      <c r="W26" s="206">
        <v>0.53</v>
      </c>
      <c r="X26" s="206">
        <v>1.94</v>
      </c>
      <c r="Y26" s="206">
        <v>0</v>
      </c>
      <c r="Z26" s="206">
        <v>2.91</v>
      </c>
      <c r="AA26" s="206">
        <v>1.03</v>
      </c>
      <c r="AB26" s="206">
        <v>0</v>
      </c>
      <c r="AC26" s="206">
        <v>12.92</v>
      </c>
      <c r="AD26" s="206">
        <v>0</v>
      </c>
      <c r="AE26" s="206">
        <v>0</v>
      </c>
      <c r="AF26" s="206">
        <v>0</v>
      </c>
      <c r="AG26" s="206">
        <v>0</v>
      </c>
      <c r="AH26" s="206">
        <v>40.49</v>
      </c>
      <c r="AI26" s="206">
        <v>0</v>
      </c>
      <c r="AJ26" s="206">
        <v>0</v>
      </c>
      <c r="AK26" s="206">
        <v>11.28</v>
      </c>
      <c r="AL26" s="206">
        <v>0</v>
      </c>
      <c r="AM26" s="206">
        <v>0</v>
      </c>
      <c r="AN26" s="206">
        <v>0</v>
      </c>
      <c r="AO26" s="206">
        <v>139.19999999999999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2.2599999999999998</v>
      </c>
      <c r="E27" s="206">
        <v>0</v>
      </c>
      <c r="F27" s="206">
        <v>0</v>
      </c>
      <c r="G27" s="206">
        <v>10.6</v>
      </c>
      <c r="H27" s="206">
        <v>0</v>
      </c>
      <c r="I27" s="206">
        <v>23.55</v>
      </c>
      <c r="J27" s="206">
        <v>0.5</v>
      </c>
      <c r="K27" s="206">
        <v>0.18</v>
      </c>
      <c r="L27" s="206">
        <v>385.66</v>
      </c>
      <c r="M27" s="206">
        <v>0.53</v>
      </c>
      <c r="N27" s="206">
        <v>1.36</v>
      </c>
      <c r="O27" s="206">
        <v>0</v>
      </c>
      <c r="P27" s="206">
        <v>1.44</v>
      </c>
      <c r="Q27" s="206">
        <v>7.01</v>
      </c>
      <c r="R27" s="206">
        <v>0.24</v>
      </c>
      <c r="S27" s="206">
        <v>0.3</v>
      </c>
      <c r="T27" s="206">
        <v>1.47</v>
      </c>
      <c r="U27" s="206">
        <v>0.8</v>
      </c>
      <c r="V27" s="206">
        <v>1.8</v>
      </c>
      <c r="W27" s="206">
        <v>0.53</v>
      </c>
      <c r="X27" s="206">
        <v>1.94</v>
      </c>
      <c r="Y27" s="206">
        <v>0</v>
      </c>
      <c r="Z27" s="206">
        <v>2.91</v>
      </c>
      <c r="AA27" s="206">
        <v>1.03</v>
      </c>
      <c r="AB27" s="206">
        <v>0</v>
      </c>
      <c r="AC27" s="206">
        <v>12.92</v>
      </c>
      <c r="AD27" s="206">
        <v>0</v>
      </c>
      <c r="AE27" s="206">
        <v>0</v>
      </c>
      <c r="AF27" s="206">
        <v>0</v>
      </c>
      <c r="AG27" s="206">
        <v>0</v>
      </c>
      <c r="AH27" s="206">
        <v>40.49</v>
      </c>
      <c r="AI27" s="206">
        <v>0</v>
      </c>
      <c r="AJ27" s="206">
        <v>0</v>
      </c>
      <c r="AK27" s="206">
        <v>0</v>
      </c>
      <c r="AL27" s="206">
        <v>0</v>
      </c>
      <c r="AM27" s="206">
        <v>0</v>
      </c>
      <c r="AN27" s="206">
        <v>0</v>
      </c>
      <c r="AO27" s="206">
        <v>139.19999999999999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2.2599999999999998</v>
      </c>
      <c r="E28" s="206">
        <v>0</v>
      </c>
      <c r="F28" s="206">
        <v>0</v>
      </c>
      <c r="G28" s="206">
        <v>10.6</v>
      </c>
      <c r="H28" s="206">
        <v>0</v>
      </c>
      <c r="I28" s="206">
        <v>23.55</v>
      </c>
      <c r="J28" s="206">
        <v>0.5</v>
      </c>
      <c r="K28" s="206">
        <v>0.18</v>
      </c>
      <c r="L28" s="206">
        <v>385.66</v>
      </c>
      <c r="M28" s="206">
        <v>0.53</v>
      </c>
      <c r="N28" s="206">
        <v>1.36</v>
      </c>
      <c r="O28" s="206">
        <v>0</v>
      </c>
      <c r="P28" s="206">
        <v>1.44</v>
      </c>
      <c r="Q28" s="206">
        <v>7.01</v>
      </c>
      <c r="R28" s="206">
        <v>0.24</v>
      </c>
      <c r="S28" s="206">
        <v>0.3</v>
      </c>
      <c r="T28" s="206">
        <v>1.47</v>
      </c>
      <c r="U28" s="206">
        <v>0.8</v>
      </c>
      <c r="V28" s="206">
        <v>1.8</v>
      </c>
      <c r="W28" s="206">
        <v>0.53</v>
      </c>
      <c r="X28" s="206">
        <v>1.94</v>
      </c>
      <c r="Y28" s="206">
        <v>0</v>
      </c>
      <c r="Z28" s="206">
        <v>2.91</v>
      </c>
      <c r="AA28" s="206">
        <v>1.03</v>
      </c>
      <c r="AB28" s="206">
        <v>0</v>
      </c>
      <c r="AC28" s="206">
        <v>12.92</v>
      </c>
      <c r="AD28" s="206">
        <v>0</v>
      </c>
      <c r="AE28" s="206">
        <v>0</v>
      </c>
      <c r="AF28" s="206">
        <v>0</v>
      </c>
      <c r="AG28" s="206">
        <v>0</v>
      </c>
      <c r="AH28" s="206">
        <v>40.49</v>
      </c>
      <c r="AI28" s="206">
        <v>0</v>
      </c>
      <c r="AJ28" s="206">
        <v>0</v>
      </c>
      <c r="AK28" s="206">
        <v>0</v>
      </c>
      <c r="AL28" s="206">
        <v>0</v>
      </c>
      <c r="AM28" s="206">
        <v>0</v>
      </c>
      <c r="AN28" s="206">
        <v>0</v>
      </c>
      <c r="AO28" s="206">
        <v>139.19999999999999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2.2599999999999998</v>
      </c>
      <c r="E29" s="206">
        <v>0</v>
      </c>
      <c r="F29" s="206">
        <v>0</v>
      </c>
      <c r="G29" s="206">
        <v>10.6</v>
      </c>
      <c r="H29" s="206">
        <v>0</v>
      </c>
      <c r="I29" s="206">
        <v>23.55</v>
      </c>
      <c r="J29" s="206">
        <v>0.5</v>
      </c>
      <c r="K29" s="206">
        <v>0.18</v>
      </c>
      <c r="L29" s="206">
        <v>385.66</v>
      </c>
      <c r="M29" s="206">
        <v>0.53</v>
      </c>
      <c r="N29" s="206">
        <v>1.36</v>
      </c>
      <c r="O29" s="206">
        <v>0</v>
      </c>
      <c r="P29" s="206">
        <v>1.44</v>
      </c>
      <c r="Q29" s="206">
        <v>7.01</v>
      </c>
      <c r="R29" s="206">
        <v>0.24</v>
      </c>
      <c r="S29" s="206">
        <v>0.3</v>
      </c>
      <c r="T29" s="206">
        <v>1.47</v>
      </c>
      <c r="U29" s="206">
        <v>0.8</v>
      </c>
      <c r="V29" s="206">
        <v>1.23</v>
      </c>
      <c r="W29" s="206">
        <v>0.53</v>
      </c>
      <c r="X29" s="206">
        <v>1.94</v>
      </c>
      <c r="Y29" s="206">
        <v>0</v>
      </c>
      <c r="Z29" s="206">
        <v>2.91</v>
      </c>
      <c r="AA29" s="206">
        <v>1.03</v>
      </c>
      <c r="AB29" s="206">
        <v>0</v>
      </c>
      <c r="AC29" s="206">
        <v>12.92</v>
      </c>
      <c r="AD29" s="206">
        <v>0</v>
      </c>
      <c r="AE29" s="206">
        <v>0</v>
      </c>
      <c r="AF29" s="206">
        <v>0</v>
      </c>
      <c r="AG29" s="206">
        <v>0</v>
      </c>
      <c r="AH29" s="206">
        <v>40.49</v>
      </c>
      <c r="AI29" s="206">
        <v>0</v>
      </c>
      <c r="AJ29" s="206">
        <v>0</v>
      </c>
      <c r="AK29" s="206">
        <v>0</v>
      </c>
      <c r="AL29" s="206">
        <v>0</v>
      </c>
      <c r="AM29" s="206">
        <v>0</v>
      </c>
      <c r="AN29" s="206">
        <v>0</v>
      </c>
      <c r="AO29" s="206">
        <v>139.19999999999999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2.2599999999999998</v>
      </c>
      <c r="E30" s="206">
        <v>0</v>
      </c>
      <c r="F30" s="206">
        <v>0</v>
      </c>
      <c r="G30" s="206">
        <v>10.6</v>
      </c>
      <c r="H30" s="206">
        <v>0</v>
      </c>
      <c r="I30" s="206">
        <v>23.55</v>
      </c>
      <c r="J30" s="206">
        <v>0.5</v>
      </c>
      <c r="K30" s="206">
        <v>0.18</v>
      </c>
      <c r="L30" s="206">
        <v>385.66</v>
      </c>
      <c r="M30" s="206">
        <v>0.53</v>
      </c>
      <c r="N30" s="206">
        <v>1.36</v>
      </c>
      <c r="O30" s="206">
        <v>0</v>
      </c>
      <c r="P30" s="206">
        <v>1.44</v>
      </c>
      <c r="Q30" s="206">
        <v>7.01</v>
      </c>
      <c r="R30" s="206">
        <v>0.24</v>
      </c>
      <c r="S30" s="206">
        <v>0.3</v>
      </c>
      <c r="T30" s="206">
        <v>1.47</v>
      </c>
      <c r="U30" s="206">
        <v>0.8</v>
      </c>
      <c r="V30" s="206">
        <v>1.23</v>
      </c>
      <c r="W30" s="206">
        <v>0.53</v>
      </c>
      <c r="X30" s="206">
        <v>1.94</v>
      </c>
      <c r="Y30" s="206">
        <v>0</v>
      </c>
      <c r="Z30" s="206">
        <v>2.91</v>
      </c>
      <c r="AA30" s="206">
        <v>1.03</v>
      </c>
      <c r="AB30" s="206">
        <v>0</v>
      </c>
      <c r="AC30" s="206">
        <v>12.92</v>
      </c>
      <c r="AD30" s="206">
        <v>0</v>
      </c>
      <c r="AE30" s="206">
        <v>0</v>
      </c>
      <c r="AF30" s="206">
        <v>0</v>
      </c>
      <c r="AG30" s="206">
        <v>0</v>
      </c>
      <c r="AH30" s="206">
        <v>40.49</v>
      </c>
      <c r="AI30" s="206">
        <v>0</v>
      </c>
      <c r="AJ30" s="206">
        <v>0</v>
      </c>
      <c r="AK30" s="206">
        <v>0</v>
      </c>
      <c r="AL30" s="206">
        <v>0</v>
      </c>
      <c r="AM30" s="206">
        <v>0</v>
      </c>
      <c r="AN30" s="206">
        <v>0</v>
      </c>
      <c r="AO30" s="206">
        <v>139.19999999999999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2.2599999999999998</v>
      </c>
      <c r="E31" s="206">
        <v>0</v>
      </c>
      <c r="F31" s="206">
        <v>0</v>
      </c>
      <c r="G31" s="206">
        <v>10.6</v>
      </c>
      <c r="H31" s="206">
        <v>0</v>
      </c>
      <c r="I31" s="206">
        <v>23.55</v>
      </c>
      <c r="J31" s="206">
        <v>0.5</v>
      </c>
      <c r="K31" s="206">
        <v>0.18</v>
      </c>
      <c r="L31" s="206">
        <v>385.66</v>
      </c>
      <c r="M31" s="206">
        <v>0.53</v>
      </c>
      <c r="N31" s="206">
        <v>1.36</v>
      </c>
      <c r="O31" s="206">
        <v>0</v>
      </c>
      <c r="P31" s="206">
        <v>1.44</v>
      </c>
      <c r="Q31" s="206">
        <v>7.01</v>
      </c>
      <c r="R31" s="206">
        <v>0.24</v>
      </c>
      <c r="S31" s="206">
        <v>0.3</v>
      </c>
      <c r="T31" s="206">
        <v>1.47</v>
      </c>
      <c r="U31" s="206">
        <v>0.8</v>
      </c>
      <c r="V31" s="206">
        <v>1.9</v>
      </c>
      <c r="W31" s="206">
        <v>0.53</v>
      </c>
      <c r="X31" s="206">
        <v>1.94</v>
      </c>
      <c r="Y31" s="206">
        <v>0</v>
      </c>
      <c r="Z31" s="206">
        <v>2.91</v>
      </c>
      <c r="AA31" s="206">
        <v>1.03</v>
      </c>
      <c r="AB31" s="206">
        <v>0</v>
      </c>
      <c r="AC31" s="206">
        <v>12.92</v>
      </c>
      <c r="AD31" s="206">
        <v>0</v>
      </c>
      <c r="AE31" s="206">
        <v>0</v>
      </c>
      <c r="AF31" s="206">
        <v>0</v>
      </c>
      <c r="AG31" s="206">
        <v>0</v>
      </c>
      <c r="AH31" s="206">
        <v>40.49</v>
      </c>
      <c r="AI31" s="206">
        <v>0</v>
      </c>
      <c r="AJ31" s="206">
        <v>0</v>
      </c>
      <c r="AK31" s="206">
        <v>0</v>
      </c>
      <c r="AL31" s="206">
        <v>0</v>
      </c>
      <c r="AM31" s="206">
        <v>0</v>
      </c>
      <c r="AN31" s="206">
        <v>0</v>
      </c>
      <c r="AO31" s="206">
        <v>139.19999999999999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2.2599999999999998</v>
      </c>
      <c r="E32" s="206">
        <v>0</v>
      </c>
      <c r="F32" s="206">
        <v>0</v>
      </c>
      <c r="G32" s="206">
        <v>10.6</v>
      </c>
      <c r="H32" s="206">
        <v>0</v>
      </c>
      <c r="I32" s="206">
        <v>23.55</v>
      </c>
      <c r="J32" s="206">
        <v>0.5</v>
      </c>
      <c r="K32" s="206">
        <v>0.18</v>
      </c>
      <c r="L32" s="206">
        <v>385.66</v>
      </c>
      <c r="M32" s="206">
        <v>0.53</v>
      </c>
      <c r="N32" s="206">
        <v>1.36</v>
      </c>
      <c r="O32" s="206">
        <v>0</v>
      </c>
      <c r="P32" s="206">
        <v>1.44</v>
      </c>
      <c r="Q32" s="206">
        <v>7.01</v>
      </c>
      <c r="R32" s="206">
        <v>0.24</v>
      </c>
      <c r="S32" s="206">
        <v>0.3</v>
      </c>
      <c r="T32" s="206">
        <v>1.47</v>
      </c>
      <c r="U32" s="206">
        <v>0.8</v>
      </c>
      <c r="V32" s="206">
        <v>1.9</v>
      </c>
      <c r="W32" s="206">
        <v>0.53</v>
      </c>
      <c r="X32" s="206">
        <v>1.94</v>
      </c>
      <c r="Y32" s="206">
        <v>0</v>
      </c>
      <c r="Z32" s="206">
        <v>2.91</v>
      </c>
      <c r="AA32" s="206">
        <v>1.03</v>
      </c>
      <c r="AB32" s="206">
        <v>0</v>
      </c>
      <c r="AC32" s="206">
        <v>12.92</v>
      </c>
      <c r="AD32" s="206">
        <v>0</v>
      </c>
      <c r="AE32" s="206">
        <v>0</v>
      </c>
      <c r="AF32" s="206">
        <v>0</v>
      </c>
      <c r="AG32" s="206">
        <v>0</v>
      </c>
      <c r="AH32" s="206">
        <v>40.49</v>
      </c>
      <c r="AI32" s="206">
        <v>0</v>
      </c>
      <c r="AJ32" s="206">
        <v>0</v>
      </c>
      <c r="AK32" s="206">
        <v>0</v>
      </c>
      <c r="AL32" s="206">
        <v>0</v>
      </c>
      <c r="AM32" s="206">
        <v>0</v>
      </c>
      <c r="AN32" s="206">
        <v>0</v>
      </c>
      <c r="AO32" s="206">
        <v>139.19999999999999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2.2599999999999998</v>
      </c>
      <c r="E33" s="206">
        <v>0</v>
      </c>
      <c r="F33" s="206">
        <v>0</v>
      </c>
      <c r="G33" s="206">
        <v>10.6</v>
      </c>
      <c r="H33" s="206">
        <v>0</v>
      </c>
      <c r="I33" s="206">
        <v>23.55</v>
      </c>
      <c r="J33" s="206">
        <v>0.5</v>
      </c>
      <c r="K33" s="206">
        <v>0.18</v>
      </c>
      <c r="L33" s="206">
        <v>385.66</v>
      </c>
      <c r="M33" s="206">
        <v>0.53</v>
      </c>
      <c r="N33" s="206">
        <v>1.36</v>
      </c>
      <c r="O33" s="206">
        <v>0</v>
      </c>
      <c r="P33" s="206">
        <v>1.4</v>
      </c>
      <c r="Q33" s="206">
        <v>7.01</v>
      </c>
      <c r="R33" s="206">
        <v>0.24</v>
      </c>
      <c r="S33" s="206">
        <v>0.3</v>
      </c>
      <c r="T33" s="206">
        <v>1.47</v>
      </c>
      <c r="U33" s="206">
        <v>0.8</v>
      </c>
      <c r="V33" s="206">
        <v>1.9</v>
      </c>
      <c r="W33" s="206">
        <v>0.53</v>
      </c>
      <c r="X33" s="206">
        <v>1.94</v>
      </c>
      <c r="Y33" s="206">
        <v>0</v>
      </c>
      <c r="Z33" s="206">
        <v>2.91</v>
      </c>
      <c r="AA33" s="206">
        <v>1.03</v>
      </c>
      <c r="AB33" s="206">
        <v>0</v>
      </c>
      <c r="AC33" s="206">
        <v>12.92</v>
      </c>
      <c r="AD33" s="206">
        <v>0</v>
      </c>
      <c r="AE33" s="206">
        <v>0</v>
      </c>
      <c r="AF33" s="206">
        <v>0</v>
      </c>
      <c r="AG33" s="206">
        <v>0</v>
      </c>
      <c r="AH33" s="206">
        <v>40.49</v>
      </c>
      <c r="AI33" s="206">
        <v>0</v>
      </c>
      <c r="AJ33" s="206">
        <v>0</v>
      </c>
      <c r="AK33" s="206">
        <v>0</v>
      </c>
      <c r="AL33" s="206">
        <v>0</v>
      </c>
      <c r="AM33" s="206">
        <v>0</v>
      </c>
      <c r="AN33" s="206">
        <v>0</v>
      </c>
      <c r="AO33" s="206">
        <v>139.19999999999999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2.2599999999999998</v>
      </c>
      <c r="E34" s="206">
        <v>0</v>
      </c>
      <c r="F34" s="206">
        <v>0</v>
      </c>
      <c r="G34" s="206">
        <v>10.6</v>
      </c>
      <c r="H34" s="206">
        <v>0</v>
      </c>
      <c r="I34" s="206">
        <v>23.55</v>
      </c>
      <c r="J34" s="206">
        <v>0.5</v>
      </c>
      <c r="K34" s="206">
        <v>0.18</v>
      </c>
      <c r="L34" s="206">
        <v>385.66</v>
      </c>
      <c r="M34" s="206">
        <v>0.53</v>
      </c>
      <c r="N34" s="206">
        <v>1.36</v>
      </c>
      <c r="O34" s="206">
        <v>0</v>
      </c>
      <c r="P34" s="206">
        <v>1.4</v>
      </c>
      <c r="Q34" s="206">
        <v>7.01</v>
      </c>
      <c r="R34" s="206">
        <v>0.24</v>
      </c>
      <c r="S34" s="206">
        <v>0.3</v>
      </c>
      <c r="T34" s="206">
        <v>1.47</v>
      </c>
      <c r="U34" s="206">
        <v>0.8</v>
      </c>
      <c r="V34" s="206">
        <v>1.9</v>
      </c>
      <c r="W34" s="206">
        <v>0.53</v>
      </c>
      <c r="X34" s="206">
        <v>1.94</v>
      </c>
      <c r="Y34" s="206">
        <v>0</v>
      </c>
      <c r="Z34" s="206">
        <v>2.91</v>
      </c>
      <c r="AA34" s="206">
        <v>1.03</v>
      </c>
      <c r="AB34" s="206">
        <v>0</v>
      </c>
      <c r="AC34" s="206">
        <v>12.92</v>
      </c>
      <c r="AD34" s="206">
        <v>0</v>
      </c>
      <c r="AE34" s="206">
        <v>0</v>
      </c>
      <c r="AF34" s="206">
        <v>0</v>
      </c>
      <c r="AG34" s="206">
        <v>0</v>
      </c>
      <c r="AH34" s="206">
        <v>40.49</v>
      </c>
      <c r="AI34" s="206">
        <v>0</v>
      </c>
      <c r="AJ34" s="206">
        <v>0</v>
      </c>
      <c r="AK34" s="206">
        <v>0</v>
      </c>
      <c r="AL34" s="206">
        <v>0</v>
      </c>
      <c r="AM34" s="206">
        <v>0</v>
      </c>
      <c r="AN34" s="206">
        <v>0</v>
      </c>
      <c r="AO34" s="206">
        <v>139.19999999999999</v>
      </c>
      <c r="AP34" s="206">
        <v>0</v>
      </c>
    </row>
    <row r="35" spans="1:42">
      <c r="A35" t="s">
        <v>77</v>
      </c>
      <c r="B35" s="206">
        <v>0</v>
      </c>
      <c r="C35" s="206">
        <v>0</v>
      </c>
      <c r="D35" s="206">
        <v>2.2599999999999998</v>
      </c>
      <c r="E35" s="206">
        <v>0</v>
      </c>
      <c r="F35" s="206">
        <v>0</v>
      </c>
      <c r="G35" s="206">
        <v>10.6</v>
      </c>
      <c r="H35" s="206">
        <v>0</v>
      </c>
      <c r="I35" s="206">
        <v>23.55</v>
      </c>
      <c r="J35" s="206">
        <v>0.5</v>
      </c>
      <c r="K35" s="206">
        <v>0.18</v>
      </c>
      <c r="L35" s="206">
        <v>385.66</v>
      </c>
      <c r="M35" s="206">
        <v>0.53</v>
      </c>
      <c r="N35" s="206">
        <v>1.36</v>
      </c>
      <c r="O35" s="206">
        <v>0</v>
      </c>
      <c r="P35" s="206">
        <v>1.4</v>
      </c>
      <c r="Q35" s="206">
        <v>7.01</v>
      </c>
      <c r="R35" s="206">
        <v>0.24</v>
      </c>
      <c r="S35" s="206">
        <v>0.3</v>
      </c>
      <c r="T35" s="206">
        <v>1.47</v>
      </c>
      <c r="U35" s="206">
        <v>0.8</v>
      </c>
      <c r="V35" s="206">
        <v>1.8</v>
      </c>
      <c r="W35" s="206">
        <v>0.53</v>
      </c>
      <c r="X35" s="206">
        <v>1.94</v>
      </c>
      <c r="Y35" s="206">
        <v>0</v>
      </c>
      <c r="Z35" s="206">
        <v>2.91</v>
      </c>
      <c r="AA35" s="206">
        <v>1.03</v>
      </c>
      <c r="AB35" s="206">
        <v>0</v>
      </c>
      <c r="AC35" s="206">
        <v>12.92</v>
      </c>
      <c r="AD35" s="206">
        <v>0</v>
      </c>
      <c r="AE35" s="206">
        <v>0</v>
      </c>
      <c r="AF35" s="206">
        <v>0</v>
      </c>
      <c r="AG35" s="206">
        <v>0</v>
      </c>
      <c r="AH35" s="206">
        <v>40.49</v>
      </c>
      <c r="AI35" s="206">
        <v>0</v>
      </c>
      <c r="AJ35" s="206">
        <v>0</v>
      </c>
      <c r="AK35" s="206">
        <v>0</v>
      </c>
      <c r="AL35" s="206">
        <v>0</v>
      </c>
      <c r="AM35" s="206">
        <v>0</v>
      </c>
      <c r="AN35" s="206">
        <v>0</v>
      </c>
      <c r="AO35" s="206">
        <v>139.19999999999999</v>
      </c>
      <c r="AP35" s="206">
        <v>0</v>
      </c>
    </row>
    <row r="36" spans="1:42">
      <c r="A36" t="s">
        <v>78</v>
      </c>
      <c r="B36" s="206">
        <v>0</v>
      </c>
      <c r="C36" s="206">
        <v>0</v>
      </c>
      <c r="D36" s="206">
        <v>2.2599999999999998</v>
      </c>
      <c r="E36" s="206">
        <v>0</v>
      </c>
      <c r="F36" s="206">
        <v>0</v>
      </c>
      <c r="G36" s="206">
        <v>10.6</v>
      </c>
      <c r="H36" s="206">
        <v>0</v>
      </c>
      <c r="I36" s="206">
        <v>23.55</v>
      </c>
      <c r="J36" s="206">
        <v>0.5</v>
      </c>
      <c r="K36" s="206">
        <v>0.18</v>
      </c>
      <c r="L36" s="206">
        <v>385.66</v>
      </c>
      <c r="M36" s="206">
        <v>0.53</v>
      </c>
      <c r="N36" s="206">
        <v>1.36</v>
      </c>
      <c r="O36" s="206">
        <v>0</v>
      </c>
      <c r="P36" s="206">
        <v>1.4</v>
      </c>
      <c r="Q36" s="206">
        <v>7.01</v>
      </c>
      <c r="R36" s="206">
        <v>0.24</v>
      </c>
      <c r="S36" s="206">
        <v>0.3</v>
      </c>
      <c r="T36" s="206">
        <v>1.47</v>
      </c>
      <c r="U36" s="206">
        <v>0.8</v>
      </c>
      <c r="V36" s="206">
        <v>1.8</v>
      </c>
      <c r="W36" s="206">
        <v>0.53</v>
      </c>
      <c r="X36" s="206">
        <v>1.94</v>
      </c>
      <c r="Y36" s="206">
        <v>0</v>
      </c>
      <c r="Z36" s="206">
        <v>2.91</v>
      </c>
      <c r="AA36" s="206">
        <v>1.03</v>
      </c>
      <c r="AB36" s="206">
        <v>0</v>
      </c>
      <c r="AC36" s="206">
        <v>12.92</v>
      </c>
      <c r="AD36" s="206">
        <v>0</v>
      </c>
      <c r="AE36" s="206">
        <v>0</v>
      </c>
      <c r="AF36" s="206">
        <v>0</v>
      </c>
      <c r="AG36" s="206">
        <v>0</v>
      </c>
      <c r="AH36" s="206">
        <v>40.49</v>
      </c>
      <c r="AI36" s="206">
        <v>0</v>
      </c>
      <c r="AJ36" s="206">
        <v>0</v>
      </c>
      <c r="AK36" s="206">
        <v>0</v>
      </c>
      <c r="AL36" s="206">
        <v>0</v>
      </c>
      <c r="AM36" s="206">
        <v>0</v>
      </c>
      <c r="AN36" s="206">
        <v>0</v>
      </c>
      <c r="AO36" s="206">
        <v>139.19999999999999</v>
      </c>
      <c r="AP36" s="206">
        <v>0</v>
      </c>
    </row>
    <row r="37" spans="1:42">
      <c r="A37" t="s">
        <v>79</v>
      </c>
      <c r="B37" s="206">
        <v>0</v>
      </c>
      <c r="C37" s="206">
        <v>0</v>
      </c>
      <c r="D37" s="206">
        <v>2.2599999999999998</v>
      </c>
      <c r="E37" s="206">
        <v>0</v>
      </c>
      <c r="F37" s="206">
        <v>0</v>
      </c>
      <c r="G37" s="206">
        <v>10.6</v>
      </c>
      <c r="H37" s="206">
        <v>0</v>
      </c>
      <c r="I37" s="206">
        <v>23.55</v>
      </c>
      <c r="J37" s="206">
        <v>0.5</v>
      </c>
      <c r="K37" s="206">
        <v>0.18</v>
      </c>
      <c r="L37" s="206">
        <v>385.66</v>
      </c>
      <c r="M37" s="206">
        <v>0.53</v>
      </c>
      <c r="N37" s="206">
        <v>1.36</v>
      </c>
      <c r="O37" s="206">
        <v>0</v>
      </c>
      <c r="P37" s="206">
        <v>1.4</v>
      </c>
      <c r="Q37" s="206">
        <v>7.01</v>
      </c>
      <c r="R37" s="206">
        <v>0.24</v>
      </c>
      <c r="S37" s="206">
        <v>0.3</v>
      </c>
      <c r="T37" s="206">
        <v>1.47</v>
      </c>
      <c r="U37" s="206">
        <v>0.8</v>
      </c>
      <c r="V37" s="206">
        <v>1.8</v>
      </c>
      <c r="W37" s="206">
        <v>0.53</v>
      </c>
      <c r="X37" s="206">
        <v>1.94</v>
      </c>
      <c r="Y37" s="206">
        <v>0</v>
      </c>
      <c r="Z37" s="206">
        <v>2.91</v>
      </c>
      <c r="AA37" s="206">
        <v>1.03</v>
      </c>
      <c r="AB37" s="206">
        <v>0</v>
      </c>
      <c r="AC37" s="206">
        <v>12.92</v>
      </c>
      <c r="AD37" s="206">
        <v>0</v>
      </c>
      <c r="AE37" s="206">
        <v>0</v>
      </c>
      <c r="AF37" s="206">
        <v>0</v>
      </c>
      <c r="AG37" s="206">
        <v>0</v>
      </c>
      <c r="AH37" s="206">
        <v>40.49</v>
      </c>
      <c r="AI37" s="206">
        <v>0</v>
      </c>
      <c r="AJ37" s="206">
        <v>0</v>
      </c>
      <c r="AK37" s="206">
        <v>0</v>
      </c>
      <c r="AL37" s="206">
        <v>0</v>
      </c>
      <c r="AM37" s="206">
        <v>0</v>
      </c>
      <c r="AN37" s="206">
        <v>0</v>
      </c>
      <c r="AO37" s="206">
        <v>139.19999999999999</v>
      </c>
      <c r="AP37" s="206">
        <v>0</v>
      </c>
    </row>
    <row r="38" spans="1:42">
      <c r="A38" t="s">
        <v>80</v>
      </c>
      <c r="B38" s="206">
        <v>0</v>
      </c>
      <c r="C38" s="206">
        <v>0</v>
      </c>
      <c r="D38" s="206">
        <v>2.2599999999999998</v>
      </c>
      <c r="E38" s="206">
        <v>0</v>
      </c>
      <c r="F38" s="206">
        <v>0</v>
      </c>
      <c r="G38" s="206">
        <v>10.6</v>
      </c>
      <c r="H38" s="206">
        <v>0</v>
      </c>
      <c r="I38" s="206">
        <v>23.55</v>
      </c>
      <c r="J38" s="206">
        <v>0.5</v>
      </c>
      <c r="K38" s="206">
        <v>0.18</v>
      </c>
      <c r="L38" s="206">
        <v>385.66</v>
      </c>
      <c r="M38" s="206">
        <v>0.53</v>
      </c>
      <c r="N38" s="206">
        <v>1.36</v>
      </c>
      <c r="O38" s="206">
        <v>0</v>
      </c>
      <c r="P38" s="206">
        <v>1.4</v>
      </c>
      <c r="Q38" s="206">
        <v>7.01</v>
      </c>
      <c r="R38" s="206">
        <v>0.24</v>
      </c>
      <c r="S38" s="206">
        <v>0.3</v>
      </c>
      <c r="T38" s="206">
        <v>1.47</v>
      </c>
      <c r="U38" s="206">
        <v>0.8</v>
      </c>
      <c r="V38" s="206">
        <v>1.8</v>
      </c>
      <c r="W38" s="206">
        <v>0.53</v>
      </c>
      <c r="X38" s="206">
        <v>1.94</v>
      </c>
      <c r="Y38" s="206">
        <v>0</v>
      </c>
      <c r="Z38" s="206">
        <v>2.91</v>
      </c>
      <c r="AA38" s="206">
        <v>1.03</v>
      </c>
      <c r="AB38" s="206">
        <v>0</v>
      </c>
      <c r="AC38" s="206">
        <v>12.92</v>
      </c>
      <c r="AD38" s="206">
        <v>0</v>
      </c>
      <c r="AE38" s="206">
        <v>0</v>
      </c>
      <c r="AF38" s="206">
        <v>0</v>
      </c>
      <c r="AG38" s="206">
        <v>0</v>
      </c>
      <c r="AH38" s="206">
        <v>40.49</v>
      </c>
      <c r="AI38" s="206">
        <v>0</v>
      </c>
      <c r="AJ38" s="206">
        <v>0</v>
      </c>
      <c r="AK38" s="206">
        <v>0</v>
      </c>
      <c r="AL38" s="206">
        <v>0</v>
      </c>
      <c r="AM38" s="206">
        <v>0</v>
      </c>
      <c r="AN38" s="206">
        <v>0</v>
      </c>
      <c r="AO38" s="206">
        <v>139.19999999999999</v>
      </c>
      <c r="AP38" s="206">
        <v>0</v>
      </c>
    </row>
    <row r="39" spans="1:42">
      <c r="A39" t="s">
        <v>81</v>
      </c>
      <c r="B39" s="206">
        <v>0</v>
      </c>
      <c r="C39" s="206">
        <v>0</v>
      </c>
      <c r="D39" s="206">
        <v>2.2599999999999998</v>
      </c>
      <c r="E39" s="206">
        <v>0</v>
      </c>
      <c r="F39" s="206">
        <v>0</v>
      </c>
      <c r="G39" s="206">
        <v>10.6</v>
      </c>
      <c r="H39" s="206">
        <v>0</v>
      </c>
      <c r="I39" s="206">
        <v>23.55</v>
      </c>
      <c r="J39" s="206">
        <v>0.5</v>
      </c>
      <c r="K39" s="206">
        <v>0.18</v>
      </c>
      <c r="L39" s="206">
        <v>385.66</v>
      </c>
      <c r="M39" s="206">
        <v>0.53</v>
      </c>
      <c r="N39" s="206">
        <v>1.36</v>
      </c>
      <c r="O39" s="206">
        <v>0</v>
      </c>
      <c r="P39" s="206">
        <v>1.4</v>
      </c>
      <c r="Q39" s="206">
        <v>7.01</v>
      </c>
      <c r="R39" s="206">
        <v>0.24</v>
      </c>
      <c r="S39" s="206">
        <v>0.3</v>
      </c>
      <c r="T39" s="206">
        <v>1.47</v>
      </c>
      <c r="U39" s="206">
        <v>0.8</v>
      </c>
      <c r="V39" s="206">
        <v>1.86</v>
      </c>
      <c r="W39" s="206">
        <v>0.53</v>
      </c>
      <c r="X39" s="206">
        <v>1.94</v>
      </c>
      <c r="Y39" s="206">
        <v>0</v>
      </c>
      <c r="Z39" s="206">
        <v>2.91</v>
      </c>
      <c r="AA39" s="206">
        <v>1.03</v>
      </c>
      <c r="AB39" s="206">
        <v>0</v>
      </c>
      <c r="AC39" s="206">
        <v>12.92</v>
      </c>
      <c r="AD39" s="206">
        <v>0</v>
      </c>
      <c r="AE39" s="206">
        <v>0</v>
      </c>
      <c r="AF39" s="206">
        <v>0</v>
      </c>
      <c r="AG39" s="206">
        <v>0</v>
      </c>
      <c r="AH39" s="206">
        <v>40.49</v>
      </c>
      <c r="AI39" s="206">
        <v>0</v>
      </c>
      <c r="AJ39" s="206">
        <v>0</v>
      </c>
      <c r="AK39" s="206">
        <v>0</v>
      </c>
      <c r="AL39" s="206">
        <v>0</v>
      </c>
      <c r="AM39" s="206">
        <v>0</v>
      </c>
      <c r="AN39" s="206">
        <v>0</v>
      </c>
      <c r="AO39" s="206">
        <v>139.19999999999999</v>
      </c>
      <c r="AP39" s="206">
        <v>0</v>
      </c>
    </row>
    <row r="40" spans="1:42">
      <c r="A40" t="s">
        <v>82</v>
      </c>
      <c r="B40" s="206">
        <v>0</v>
      </c>
      <c r="C40" s="206">
        <v>0</v>
      </c>
      <c r="D40" s="206">
        <v>2.2599999999999998</v>
      </c>
      <c r="E40" s="206">
        <v>0</v>
      </c>
      <c r="F40" s="206">
        <v>0</v>
      </c>
      <c r="G40" s="206">
        <v>10.6</v>
      </c>
      <c r="H40" s="206">
        <v>0</v>
      </c>
      <c r="I40" s="206">
        <v>23.55</v>
      </c>
      <c r="J40" s="206">
        <v>0.5</v>
      </c>
      <c r="K40" s="206">
        <v>0.18</v>
      </c>
      <c r="L40" s="206">
        <v>385.66</v>
      </c>
      <c r="M40" s="206">
        <v>0.53</v>
      </c>
      <c r="N40" s="206">
        <v>1.36</v>
      </c>
      <c r="O40" s="206">
        <v>0</v>
      </c>
      <c r="P40" s="206">
        <v>1.4</v>
      </c>
      <c r="Q40" s="206">
        <v>7.01</v>
      </c>
      <c r="R40" s="206">
        <v>0.24</v>
      </c>
      <c r="S40" s="206">
        <v>0.3</v>
      </c>
      <c r="T40" s="206">
        <v>1.47</v>
      </c>
      <c r="U40" s="206">
        <v>0.8</v>
      </c>
      <c r="V40" s="206">
        <v>1.86</v>
      </c>
      <c r="W40" s="206">
        <v>0.53</v>
      </c>
      <c r="X40" s="206">
        <v>1.94</v>
      </c>
      <c r="Y40" s="206">
        <v>0</v>
      </c>
      <c r="Z40" s="206">
        <v>2.91</v>
      </c>
      <c r="AA40" s="206">
        <v>1.03</v>
      </c>
      <c r="AB40" s="206">
        <v>0</v>
      </c>
      <c r="AC40" s="206">
        <v>12.92</v>
      </c>
      <c r="AD40" s="206">
        <v>0</v>
      </c>
      <c r="AE40" s="206">
        <v>0</v>
      </c>
      <c r="AF40" s="206">
        <v>0</v>
      </c>
      <c r="AG40" s="206">
        <v>0</v>
      </c>
      <c r="AH40" s="206">
        <v>40.49</v>
      </c>
      <c r="AI40" s="206">
        <v>0</v>
      </c>
      <c r="AJ40" s="206">
        <v>0</v>
      </c>
      <c r="AK40" s="206">
        <v>0</v>
      </c>
      <c r="AL40" s="206">
        <v>0</v>
      </c>
      <c r="AM40" s="206">
        <v>0</v>
      </c>
      <c r="AN40" s="206">
        <v>0</v>
      </c>
      <c r="AO40" s="206">
        <v>139.19999999999999</v>
      </c>
      <c r="AP40" s="206">
        <v>0</v>
      </c>
    </row>
    <row r="41" spans="1:42">
      <c r="A41" t="s">
        <v>83</v>
      </c>
      <c r="B41" s="206">
        <v>0</v>
      </c>
      <c r="C41" s="206">
        <v>0</v>
      </c>
      <c r="D41" s="206">
        <v>2.2599999999999998</v>
      </c>
      <c r="E41" s="206">
        <v>0</v>
      </c>
      <c r="F41" s="206">
        <v>0</v>
      </c>
      <c r="G41" s="206">
        <v>10.6</v>
      </c>
      <c r="H41" s="206">
        <v>0</v>
      </c>
      <c r="I41" s="206">
        <v>23.55</v>
      </c>
      <c r="J41" s="206">
        <v>0.5</v>
      </c>
      <c r="K41" s="206">
        <v>0.18</v>
      </c>
      <c r="L41" s="206">
        <v>385.66</v>
      </c>
      <c r="M41" s="206">
        <v>0.53</v>
      </c>
      <c r="N41" s="206">
        <v>1.36</v>
      </c>
      <c r="O41" s="206">
        <v>0</v>
      </c>
      <c r="P41" s="206">
        <v>1.4</v>
      </c>
      <c r="Q41" s="206">
        <v>7.01</v>
      </c>
      <c r="R41" s="206">
        <v>0.24</v>
      </c>
      <c r="S41" s="206">
        <v>0.3</v>
      </c>
      <c r="T41" s="206">
        <v>1.47</v>
      </c>
      <c r="U41" s="206">
        <v>0.8</v>
      </c>
      <c r="V41" s="206">
        <v>1.79</v>
      </c>
      <c r="W41" s="206">
        <v>0.53</v>
      </c>
      <c r="X41" s="206">
        <v>1.94</v>
      </c>
      <c r="Y41" s="206">
        <v>0</v>
      </c>
      <c r="Z41" s="206">
        <v>2.91</v>
      </c>
      <c r="AA41" s="206">
        <v>1.03</v>
      </c>
      <c r="AB41" s="206">
        <v>0</v>
      </c>
      <c r="AC41" s="206">
        <v>12.92</v>
      </c>
      <c r="AD41" s="206">
        <v>0</v>
      </c>
      <c r="AE41" s="206">
        <v>0</v>
      </c>
      <c r="AF41" s="206">
        <v>0</v>
      </c>
      <c r="AG41" s="206">
        <v>0</v>
      </c>
      <c r="AH41" s="206">
        <v>40.49</v>
      </c>
      <c r="AI41" s="206">
        <v>0</v>
      </c>
      <c r="AJ41" s="206">
        <v>0</v>
      </c>
      <c r="AK41" s="206">
        <v>0</v>
      </c>
      <c r="AL41" s="206">
        <v>0</v>
      </c>
      <c r="AM41" s="206">
        <v>0</v>
      </c>
      <c r="AN41" s="206">
        <v>0</v>
      </c>
      <c r="AO41" s="206">
        <v>139.19999999999999</v>
      </c>
      <c r="AP41" s="206">
        <v>0</v>
      </c>
    </row>
    <row r="42" spans="1:42">
      <c r="A42" t="s">
        <v>84</v>
      </c>
      <c r="B42" s="206">
        <v>0</v>
      </c>
      <c r="C42" s="206">
        <v>0</v>
      </c>
      <c r="D42" s="206">
        <v>2.2599999999999998</v>
      </c>
      <c r="E42" s="206">
        <v>0</v>
      </c>
      <c r="F42" s="206">
        <v>0</v>
      </c>
      <c r="G42" s="206">
        <v>10.6</v>
      </c>
      <c r="H42" s="206">
        <v>0</v>
      </c>
      <c r="I42" s="206">
        <v>23.55</v>
      </c>
      <c r="J42" s="206">
        <v>0.5</v>
      </c>
      <c r="K42" s="206">
        <v>0.18</v>
      </c>
      <c r="L42" s="206">
        <v>385.66</v>
      </c>
      <c r="M42" s="206">
        <v>0.53</v>
      </c>
      <c r="N42" s="206">
        <v>1.36</v>
      </c>
      <c r="O42" s="206">
        <v>0</v>
      </c>
      <c r="P42" s="206">
        <v>1.4</v>
      </c>
      <c r="Q42" s="206">
        <v>7.01</v>
      </c>
      <c r="R42" s="206">
        <v>0.24</v>
      </c>
      <c r="S42" s="206">
        <v>0.3</v>
      </c>
      <c r="T42" s="206">
        <v>1.47</v>
      </c>
      <c r="U42" s="206">
        <v>0.8</v>
      </c>
      <c r="V42" s="206">
        <v>1.79</v>
      </c>
      <c r="W42" s="206">
        <v>0.53</v>
      </c>
      <c r="X42" s="206">
        <v>1.94</v>
      </c>
      <c r="Y42" s="206">
        <v>0</v>
      </c>
      <c r="Z42" s="206">
        <v>2.91</v>
      </c>
      <c r="AA42" s="206">
        <v>1.03</v>
      </c>
      <c r="AB42" s="206">
        <v>0</v>
      </c>
      <c r="AC42" s="206">
        <v>12.92</v>
      </c>
      <c r="AD42" s="206">
        <v>0</v>
      </c>
      <c r="AE42" s="206">
        <v>0</v>
      </c>
      <c r="AF42" s="206">
        <v>0</v>
      </c>
      <c r="AG42" s="206">
        <v>0</v>
      </c>
      <c r="AH42" s="206">
        <v>40.49</v>
      </c>
      <c r="AI42" s="206">
        <v>0</v>
      </c>
      <c r="AJ42" s="206">
        <v>0</v>
      </c>
      <c r="AK42" s="206">
        <v>0</v>
      </c>
      <c r="AL42" s="206">
        <v>0</v>
      </c>
      <c r="AM42" s="206">
        <v>0</v>
      </c>
      <c r="AN42" s="206">
        <v>0</v>
      </c>
      <c r="AO42" s="206">
        <v>139.19999999999999</v>
      </c>
      <c r="AP42" s="206">
        <v>0</v>
      </c>
    </row>
    <row r="43" spans="1:42">
      <c r="A43" t="s">
        <v>85</v>
      </c>
      <c r="B43" s="206">
        <v>0</v>
      </c>
      <c r="C43" s="206">
        <v>0</v>
      </c>
      <c r="D43" s="206">
        <v>2.2599999999999998</v>
      </c>
      <c r="E43" s="206">
        <v>0</v>
      </c>
      <c r="F43" s="206">
        <v>0</v>
      </c>
      <c r="G43" s="206">
        <v>10.6</v>
      </c>
      <c r="H43" s="206">
        <v>0</v>
      </c>
      <c r="I43" s="206">
        <v>23.55</v>
      </c>
      <c r="J43" s="206">
        <v>0.5</v>
      </c>
      <c r="K43" s="206">
        <v>0.18</v>
      </c>
      <c r="L43" s="206">
        <v>385.66</v>
      </c>
      <c r="M43" s="206">
        <v>0.53</v>
      </c>
      <c r="N43" s="206">
        <v>1.36</v>
      </c>
      <c r="O43" s="206">
        <v>0</v>
      </c>
      <c r="P43" s="206">
        <v>1.4</v>
      </c>
      <c r="Q43" s="206">
        <v>7.01</v>
      </c>
      <c r="R43" s="206">
        <v>0.24</v>
      </c>
      <c r="S43" s="206">
        <v>0.3</v>
      </c>
      <c r="T43" s="206">
        <v>1.47</v>
      </c>
      <c r="U43" s="206">
        <v>0.8</v>
      </c>
      <c r="V43" s="206">
        <v>1.62</v>
      </c>
      <c r="W43" s="206">
        <v>0.53</v>
      </c>
      <c r="X43" s="206">
        <v>1.94</v>
      </c>
      <c r="Y43" s="206">
        <v>0</v>
      </c>
      <c r="Z43" s="206">
        <v>2.91</v>
      </c>
      <c r="AA43" s="206">
        <v>1.03</v>
      </c>
      <c r="AB43" s="206">
        <v>0</v>
      </c>
      <c r="AC43" s="206">
        <v>12.92</v>
      </c>
      <c r="AD43" s="206">
        <v>0</v>
      </c>
      <c r="AE43" s="206">
        <v>0</v>
      </c>
      <c r="AF43" s="206">
        <v>0</v>
      </c>
      <c r="AG43" s="206">
        <v>0</v>
      </c>
      <c r="AH43" s="206">
        <v>40.49</v>
      </c>
      <c r="AI43" s="206">
        <v>0</v>
      </c>
      <c r="AJ43" s="206">
        <v>0</v>
      </c>
      <c r="AK43" s="206">
        <v>0</v>
      </c>
      <c r="AL43" s="206">
        <v>0</v>
      </c>
      <c r="AM43" s="206">
        <v>0</v>
      </c>
      <c r="AN43" s="206">
        <v>0</v>
      </c>
      <c r="AO43" s="206">
        <v>139.19999999999999</v>
      </c>
      <c r="AP43" s="206">
        <v>0</v>
      </c>
    </row>
    <row r="44" spans="1:42">
      <c r="A44" t="s">
        <v>86</v>
      </c>
      <c r="B44" s="206">
        <v>0</v>
      </c>
      <c r="C44" s="206">
        <v>0</v>
      </c>
      <c r="D44" s="206">
        <v>2.2599999999999998</v>
      </c>
      <c r="E44" s="206">
        <v>0</v>
      </c>
      <c r="F44" s="206">
        <v>0</v>
      </c>
      <c r="G44" s="206">
        <v>10.6</v>
      </c>
      <c r="H44" s="206">
        <v>0</v>
      </c>
      <c r="I44" s="206">
        <v>23.55</v>
      </c>
      <c r="J44" s="206">
        <v>0.5</v>
      </c>
      <c r="K44" s="206">
        <v>0.18</v>
      </c>
      <c r="L44" s="206">
        <v>385.66</v>
      </c>
      <c r="M44" s="206">
        <v>0.53</v>
      </c>
      <c r="N44" s="206">
        <v>1.36</v>
      </c>
      <c r="O44" s="206">
        <v>0</v>
      </c>
      <c r="P44" s="206">
        <v>1.4</v>
      </c>
      <c r="Q44" s="206">
        <v>7.01</v>
      </c>
      <c r="R44" s="206">
        <v>0.24</v>
      </c>
      <c r="S44" s="206">
        <v>0.3</v>
      </c>
      <c r="T44" s="206">
        <v>1.47</v>
      </c>
      <c r="U44" s="206">
        <v>0.8</v>
      </c>
      <c r="V44" s="206">
        <v>1.62</v>
      </c>
      <c r="W44" s="206">
        <v>0.53</v>
      </c>
      <c r="X44" s="206">
        <v>1.94</v>
      </c>
      <c r="Y44" s="206">
        <v>0</v>
      </c>
      <c r="Z44" s="206">
        <v>2.91</v>
      </c>
      <c r="AA44" s="206">
        <v>1.03</v>
      </c>
      <c r="AB44" s="206">
        <v>0</v>
      </c>
      <c r="AC44" s="206">
        <v>12.92</v>
      </c>
      <c r="AD44" s="206">
        <v>0</v>
      </c>
      <c r="AE44" s="206">
        <v>0</v>
      </c>
      <c r="AF44" s="206">
        <v>0</v>
      </c>
      <c r="AG44" s="206">
        <v>0</v>
      </c>
      <c r="AH44" s="206">
        <v>40.49</v>
      </c>
      <c r="AI44" s="206">
        <v>0</v>
      </c>
      <c r="AJ44" s="206">
        <v>0</v>
      </c>
      <c r="AK44" s="206">
        <v>0</v>
      </c>
      <c r="AL44" s="206">
        <v>0</v>
      </c>
      <c r="AM44" s="206">
        <v>0</v>
      </c>
      <c r="AN44" s="206">
        <v>0</v>
      </c>
      <c r="AO44" s="206">
        <v>139.19999999999999</v>
      </c>
      <c r="AP44" s="206">
        <v>0</v>
      </c>
    </row>
    <row r="45" spans="1:42">
      <c r="A45" t="s">
        <v>87</v>
      </c>
      <c r="B45" s="206">
        <v>0</v>
      </c>
      <c r="C45" s="206">
        <v>0</v>
      </c>
      <c r="D45" s="206">
        <v>2.2599999999999998</v>
      </c>
      <c r="E45" s="206">
        <v>0</v>
      </c>
      <c r="F45" s="206">
        <v>0</v>
      </c>
      <c r="G45" s="206">
        <v>10.6</v>
      </c>
      <c r="H45" s="206">
        <v>0</v>
      </c>
      <c r="I45" s="206">
        <v>23.55</v>
      </c>
      <c r="J45" s="206">
        <v>0.5</v>
      </c>
      <c r="K45" s="206">
        <v>0.18</v>
      </c>
      <c r="L45" s="206">
        <v>385.66</v>
      </c>
      <c r="M45" s="206">
        <v>0.53</v>
      </c>
      <c r="N45" s="206">
        <v>1.36</v>
      </c>
      <c r="O45" s="206">
        <v>0</v>
      </c>
      <c r="P45" s="206">
        <v>1.4</v>
      </c>
      <c r="Q45" s="206">
        <v>7.01</v>
      </c>
      <c r="R45" s="206">
        <v>0.24</v>
      </c>
      <c r="S45" s="206">
        <v>0.3</v>
      </c>
      <c r="T45" s="206">
        <v>1.47</v>
      </c>
      <c r="U45" s="206">
        <v>0.8</v>
      </c>
      <c r="V45" s="206">
        <v>1.62</v>
      </c>
      <c r="W45" s="206">
        <v>0.53</v>
      </c>
      <c r="X45" s="206">
        <v>1.94</v>
      </c>
      <c r="Y45" s="206">
        <v>0</v>
      </c>
      <c r="Z45" s="206">
        <v>2.91</v>
      </c>
      <c r="AA45" s="206">
        <v>1.03</v>
      </c>
      <c r="AB45" s="206">
        <v>0</v>
      </c>
      <c r="AC45" s="206">
        <v>12.92</v>
      </c>
      <c r="AD45" s="206">
        <v>0</v>
      </c>
      <c r="AE45" s="206">
        <v>0</v>
      </c>
      <c r="AF45" s="206">
        <v>0</v>
      </c>
      <c r="AG45" s="206">
        <v>0</v>
      </c>
      <c r="AH45" s="206">
        <v>40.49</v>
      </c>
      <c r="AI45" s="206">
        <v>0</v>
      </c>
      <c r="AJ45" s="206">
        <v>0</v>
      </c>
      <c r="AK45" s="206">
        <v>0</v>
      </c>
      <c r="AL45" s="206">
        <v>0</v>
      </c>
      <c r="AM45" s="206">
        <v>0</v>
      </c>
      <c r="AN45" s="206">
        <v>0</v>
      </c>
      <c r="AO45" s="206">
        <v>139.19999999999999</v>
      </c>
      <c r="AP45" s="206">
        <v>0</v>
      </c>
    </row>
    <row r="46" spans="1:42">
      <c r="A46" t="s">
        <v>88</v>
      </c>
      <c r="B46" s="206">
        <v>0</v>
      </c>
      <c r="C46" s="206">
        <v>0</v>
      </c>
      <c r="D46" s="206">
        <v>2.2599999999999998</v>
      </c>
      <c r="E46" s="206">
        <v>0</v>
      </c>
      <c r="F46" s="206">
        <v>0</v>
      </c>
      <c r="G46" s="206">
        <v>10.6</v>
      </c>
      <c r="H46" s="206">
        <v>0</v>
      </c>
      <c r="I46" s="206">
        <v>23.55</v>
      </c>
      <c r="J46" s="206">
        <v>0.5</v>
      </c>
      <c r="K46" s="206">
        <v>0.18</v>
      </c>
      <c r="L46" s="206">
        <v>385.66</v>
      </c>
      <c r="M46" s="206">
        <v>0.53</v>
      </c>
      <c r="N46" s="206">
        <v>1.36</v>
      </c>
      <c r="O46" s="206">
        <v>0</v>
      </c>
      <c r="P46" s="206">
        <v>1.4</v>
      </c>
      <c r="Q46" s="206">
        <v>7.01</v>
      </c>
      <c r="R46" s="206">
        <v>0.24</v>
      </c>
      <c r="S46" s="206">
        <v>0.3</v>
      </c>
      <c r="T46" s="206">
        <v>1.47</v>
      </c>
      <c r="U46" s="206">
        <v>0.8</v>
      </c>
      <c r="V46" s="206">
        <v>1.62</v>
      </c>
      <c r="W46" s="206">
        <v>0.53</v>
      </c>
      <c r="X46" s="206">
        <v>1.94</v>
      </c>
      <c r="Y46" s="206">
        <v>0</v>
      </c>
      <c r="Z46" s="206">
        <v>2.91</v>
      </c>
      <c r="AA46" s="206">
        <v>1.03</v>
      </c>
      <c r="AB46" s="206">
        <v>0</v>
      </c>
      <c r="AC46" s="206">
        <v>12.92</v>
      </c>
      <c r="AD46" s="206">
        <v>0</v>
      </c>
      <c r="AE46" s="206">
        <v>0</v>
      </c>
      <c r="AF46" s="206">
        <v>0</v>
      </c>
      <c r="AG46" s="206">
        <v>0</v>
      </c>
      <c r="AH46" s="206">
        <v>40.49</v>
      </c>
      <c r="AI46" s="206">
        <v>0</v>
      </c>
      <c r="AJ46" s="206">
        <v>0</v>
      </c>
      <c r="AK46" s="206">
        <v>0</v>
      </c>
      <c r="AL46" s="206">
        <v>0</v>
      </c>
      <c r="AM46" s="206">
        <v>0</v>
      </c>
      <c r="AN46" s="206">
        <v>0</v>
      </c>
      <c r="AO46" s="206">
        <v>139.19999999999999</v>
      </c>
      <c r="AP46" s="206">
        <v>0</v>
      </c>
    </row>
    <row r="47" spans="1:42">
      <c r="A47" t="s">
        <v>89</v>
      </c>
      <c r="B47" s="206">
        <v>0</v>
      </c>
      <c r="C47" s="206">
        <v>0</v>
      </c>
      <c r="D47" s="206">
        <v>2.2599999999999998</v>
      </c>
      <c r="E47" s="206">
        <v>0</v>
      </c>
      <c r="F47" s="206">
        <v>0</v>
      </c>
      <c r="G47" s="206">
        <v>10.6</v>
      </c>
      <c r="H47" s="206">
        <v>0</v>
      </c>
      <c r="I47" s="206">
        <v>23.55</v>
      </c>
      <c r="J47" s="206">
        <v>0.5</v>
      </c>
      <c r="K47" s="206">
        <v>0.18</v>
      </c>
      <c r="L47" s="206">
        <v>385.66</v>
      </c>
      <c r="M47" s="206">
        <v>0.53</v>
      </c>
      <c r="N47" s="206">
        <v>1.36</v>
      </c>
      <c r="O47" s="206">
        <v>0</v>
      </c>
      <c r="P47" s="206">
        <v>1.4</v>
      </c>
      <c r="Q47" s="206">
        <v>7.01</v>
      </c>
      <c r="R47" s="206">
        <v>0.24</v>
      </c>
      <c r="S47" s="206">
        <v>0.3</v>
      </c>
      <c r="T47" s="206">
        <v>1.47</v>
      </c>
      <c r="U47" s="206">
        <v>0.8</v>
      </c>
      <c r="V47" s="206">
        <v>0.21</v>
      </c>
      <c r="W47" s="206">
        <v>0.53</v>
      </c>
      <c r="X47" s="206">
        <v>1.94</v>
      </c>
      <c r="Y47" s="206">
        <v>0</v>
      </c>
      <c r="Z47" s="206">
        <v>2.91</v>
      </c>
      <c r="AA47" s="206">
        <v>1.03</v>
      </c>
      <c r="AB47" s="206">
        <v>0</v>
      </c>
      <c r="AC47" s="206">
        <v>12.92</v>
      </c>
      <c r="AD47" s="206">
        <v>0</v>
      </c>
      <c r="AE47" s="206">
        <v>0</v>
      </c>
      <c r="AF47" s="206">
        <v>0</v>
      </c>
      <c r="AG47" s="206">
        <v>0</v>
      </c>
      <c r="AH47" s="206">
        <v>40.49</v>
      </c>
      <c r="AI47" s="206">
        <v>0</v>
      </c>
      <c r="AJ47" s="206">
        <v>0</v>
      </c>
      <c r="AK47" s="206">
        <v>0</v>
      </c>
      <c r="AL47" s="206">
        <v>0</v>
      </c>
      <c r="AM47" s="206">
        <v>0</v>
      </c>
      <c r="AN47" s="206">
        <v>0</v>
      </c>
      <c r="AO47" s="206">
        <v>139.19999999999999</v>
      </c>
      <c r="AP47" s="206">
        <v>0</v>
      </c>
    </row>
    <row r="48" spans="1:42">
      <c r="A48" t="s">
        <v>90</v>
      </c>
      <c r="B48" s="206">
        <v>0</v>
      </c>
      <c r="C48" s="206">
        <v>0</v>
      </c>
      <c r="D48" s="206">
        <v>2.2599999999999998</v>
      </c>
      <c r="E48" s="206">
        <v>0</v>
      </c>
      <c r="F48" s="206">
        <v>0</v>
      </c>
      <c r="G48" s="206">
        <v>10.6</v>
      </c>
      <c r="H48" s="206">
        <v>0</v>
      </c>
      <c r="I48" s="206">
        <v>23.55</v>
      </c>
      <c r="J48" s="206">
        <v>0.5</v>
      </c>
      <c r="K48" s="206">
        <v>0.18</v>
      </c>
      <c r="L48" s="206">
        <v>385.66</v>
      </c>
      <c r="M48" s="206">
        <v>0.53</v>
      </c>
      <c r="N48" s="206">
        <v>1.36</v>
      </c>
      <c r="O48" s="206">
        <v>0</v>
      </c>
      <c r="P48" s="206">
        <v>1.4</v>
      </c>
      <c r="Q48" s="206">
        <v>7.01</v>
      </c>
      <c r="R48" s="206">
        <v>0.24</v>
      </c>
      <c r="S48" s="206">
        <v>0.3</v>
      </c>
      <c r="T48" s="206">
        <v>1.47</v>
      </c>
      <c r="U48" s="206">
        <v>0.8</v>
      </c>
      <c r="V48" s="206">
        <v>0.21</v>
      </c>
      <c r="W48" s="206">
        <v>0.53</v>
      </c>
      <c r="X48" s="206">
        <v>1.94</v>
      </c>
      <c r="Y48" s="206">
        <v>0</v>
      </c>
      <c r="Z48" s="206">
        <v>2.91</v>
      </c>
      <c r="AA48" s="206">
        <v>1.03</v>
      </c>
      <c r="AB48" s="206">
        <v>0</v>
      </c>
      <c r="AC48" s="206">
        <v>12.92</v>
      </c>
      <c r="AD48" s="206">
        <v>0</v>
      </c>
      <c r="AE48" s="206">
        <v>0</v>
      </c>
      <c r="AF48" s="206">
        <v>0</v>
      </c>
      <c r="AG48" s="206">
        <v>0</v>
      </c>
      <c r="AH48" s="206">
        <v>40.49</v>
      </c>
      <c r="AI48" s="206">
        <v>0</v>
      </c>
      <c r="AJ48" s="206">
        <v>0</v>
      </c>
      <c r="AK48" s="206">
        <v>0</v>
      </c>
      <c r="AL48" s="206">
        <v>0</v>
      </c>
      <c r="AM48" s="206">
        <v>0</v>
      </c>
      <c r="AN48" s="206">
        <v>0</v>
      </c>
      <c r="AO48" s="206">
        <v>139.19999999999999</v>
      </c>
      <c r="AP48" s="206">
        <v>0</v>
      </c>
    </row>
    <row r="49" spans="1:42">
      <c r="A49" t="s">
        <v>91</v>
      </c>
      <c r="B49" s="206">
        <v>0</v>
      </c>
      <c r="C49" s="206">
        <v>0</v>
      </c>
      <c r="D49" s="206">
        <v>2.2599999999999998</v>
      </c>
      <c r="E49" s="206">
        <v>0</v>
      </c>
      <c r="F49" s="206">
        <v>0</v>
      </c>
      <c r="G49" s="206">
        <v>10.6</v>
      </c>
      <c r="H49" s="206">
        <v>0</v>
      </c>
      <c r="I49" s="206">
        <v>23.55</v>
      </c>
      <c r="J49" s="206">
        <v>0.5</v>
      </c>
      <c r="K49" s="206">
        <v>0.18</v>
      </c>
      <c r="L49" s="206">
        <v>385.66</v>
      </c>
      <c r="M49" s="206">
        <v>0.53</v>
      </c>
      <c r="N49" s="206">
        <v>1.36</v>
      </c>
      <c r="O49" s="206">
        <v>0</v>
      </c>
      <c r="P49" s="206">
        <v>1.4</v>
      </c>
      <c r="Q49" s="206">
        <v>7.01</v>
      </c>
      <c r="R49" s="206">
        <v>0.24</v>
      </c>
      <c r="S49" s="206">
        <v>0.3</v>
      </c>
      <c r="T49" s="206">
        <v>1.47</v>
      </c>
      <c r="U49" s="206">
        <v>0.8</v>
      </c>
      <c r="V49" s="206">
        <v>0.05</v>
      </c>
      <c r="W49" s="206">
        <v>0.53</v>
      </c>
      <c r="X49" s="206">
        <v>1.94</v>
      </c>
      <c r="Y49" s="206">
        <v>0</v>
      </c>
      <c r="Z49" s="206">
        <v>2.91</v>
      </c>
      <c r="AA49" s="206">
        <v>1.03</v>
      </c>
      <c r="AB49" s="206">
        <v>0</v>
      </c>
      <c r="AC49" s="206">
        <v>12.92</v>
      </c>
      <c r="AD49" s="206">
        <v>0</v>
      </c>
      <c r="AE49" s="206">
        <v>0</v>
      </c>
      <c r="AF49" s="206">
        <v>0</v>
      </c>
      <c r="AG49" s="206">
        <v>0</v>
      </c>
      <c r="AH49" s="206">
        <v>40.49</v>
      </c>
      <c r="AI49" s="206">
        <v>0</v>
      </c>
      <c r="AJ49" s="206">
        <v>0</v>
      </c>
      <c r="AK49" s="206">
        <v>0</v>
      </c>
      <c r="AL49" s="206">
        <v>0</v>
      </c>
      <c r="AM49" s="206">
        <v>0</v>
      </c>
      <c r="AN49" s="206">
        <v>0</v>
      </c>
      <c r="AO49" s="206">
        <v>139.19999999999999</v>
      </c>
      <c r="AP49" s="206">
        <v>0</v>
      </c>
    </row>
    <row r="50" spans="1:42">
      <c r="A50" t="s">
        <v>92</v>
      </c>
      <c r="B50" s="206">
        <v>0</v>
      </c>
      <c r="C50" s="206">
        <v>0</v>
      </c>
      <c r="D50" s="206">
        <v>2.2599999999999998</v>
      </c>
      <c r="E50" s="206">
        <v>0</v>
      </c>
      <c r="F50" s="206">
        <v>0</v>
      </c>
      <c r="G50" s="206">
        <v>10.6</v>
      </c>
      <c r="H50" s="206">
        <v>0</v>
      </c>
      <c r="I50" s="206">
        <v>23.55</v>
      </c>
      <c r="J50" s="206">
        <v>0.5</v>
      </c>
      <c r="K50" s="206">
        <v>0.18</v>
      </c>
      <c r="L50" s="206">
        <v>385.66</v>
      </c>
      <c r="M50" s="206">
        <v>0.53</v>
      </c>
      <c r="N50" s="206">
        <v>1.36</v>
      </c>
      <c r="O50" s="206">
        <v>0</v>
      </c>
      <c r="P50" s="206">
        <v>1.4</v>
      </c>
      <c r="Q50" s="206">
        <v>7.01</v>
      </c>
      <c r="R50" s="206">
        <v>0.24</v>
      </c>
      <c r="S50" s="206">
        <v>0.3</v>
      </c>
      <c r="T50" s="206">
        <v>1.47</v>
      </c>
      <c r="U50" s="206">
        <v>0.8</v>
      </c>
      <c r="V50" s="206">
        <v>0.21</v>
      </c>
      <c r="W50" s="206">
        <v>0.53</v>
      </c>
      <c r="X50" s="206">
        <v>1.94</v>
      </c>
      <c r="Y50" s="206">
        <v>0</v>
      </c>
      <c r="Z50" s="206">
        <v>2.91</v>
      </c>
      <c r="AA50" s="206">
        <v>1.03</v>
      </c>
      <c r="AB50" s="206">
        <v>0</v>
      </c>
      <c r="AC50" s="206">
        <v>12.92</v>
      </c>
      <c r="AD50" s="206">
        <v>0</v>
      </c>
      <c r="AE50" s="206">
        <v>0</v>
      </c>
      <c r="AF50" s="206">
        <v>0</v>
      </c>
      <c r="AG50" s="206">
        <v>0</v>
      </c>
      <c r="AH50" s="206">
        <v>40.49</v>
      </c>
      <c r="AI50" s="206">
        <v>0</v>
      </c>
      <c r="AJ50" s="206">
        <v>0</v>
      </c>
      <c r="AK50" s="206">
        <v>0</v>
      </c>
      <c r="AL50" s="206">
        <v>0</v>
      </c>
      <c r="AM50" s="206">
        <v>0</v>
      </c>
      <c r="AN50" s="206">
        <v>0</v>
      </c>
      <c r="AO50" s="206">
        <v>139.19999999999999</v>
      </c>
      <c r="AP50" s="206">
        <v>0</v>
      </c>
    </row>
    <row r="51" spans="1:42">
      <c r="A51" t="s">
        <v>93</v>
      </c>
      <c r="B51" s="206">
        <v>0</v>
      </c>
      <c r="C51" s="206">
        <v>0</v>
      </c>
      <c r="D51" s="206">
        <v>2.2599999999999998</v>
      </c>
      <c r="E51" s="206">
        <v>0</v>
      </c>
      <c r="F51" s="206">
        <v>0</v>
      </c>
      <c r="G51" s="206">
        <v>10.6</v>
      </c>
      <c r="H51" s="206">
        <v>0</v>
      </c>
      <c r="I51" s="206">
        <v>23.55</v>
      </c>
      <c r="J51" s="206">
        <v>0.5</v>
      </c>
      <c r="K51" s="206">
        <v>0.18</v>
      </c>
      <c r="L51" s="206">
        <v>385.66</v>
      </c>
      <c r="M51" s="206">
        <v>0.53</v>
      </c>
      <c r="N51" s="206">
        <v>1.36</v>
      </c>
      <c r="O51" s="206">
        <v>0</v>
      </c>
      <c r="P51" s="206">
        <v>1.4</v>
      </c>
      <c r="Q51" s="206">
        <v>7.01</v>
      </c>
      <c r="R51" s="206">
        <v>0.24</v>
      </c>
      <c r="S51" s="206">
        <v>0.3</v>
      </c>
      <c r="T51" s="206">
        <v>1.47</v>
      </c>
      <c r="U51" s="206">
        <v>0.8</v>
      </c>
      <c r="V51" s="206">
        <v>0.21</v>
      </c>
      <c r="W51" s="206">
        <v>0.53</v>
      </c>
      <c r="X51" s="206">
        <v>1.94</v>
      </c>
      <c r="Y51" s="206">
        <v>0</v>
      </c>
      <c r="Z51" s="206">
        <v>2.91</v>
      </c>
      <c r="AA51" s="206">
        <v>1.03</v>
      </c>
      <c r="AB51" s="206">
        <v>0</v>
      </c>
      <c r="AC51" s="206">
        <v>12.92</v>
      </c>
      <c r="AD51" s="206">
        <v>0</v>
      </c>
      <c r="AE51" s="206">
        <v>0</v>
      </c>
      <c r="AF51" s="206">
        <v>0</v>
      </c>
      <c r="AG51" s="206">
        <v>0</v>
      </c>
      <c r="AH51" s="206">
        <v>40.49</v>
      </c>
      <c r="AI51" s="206">
        <v>0</v>
      </c>
      <c r="AJ51" s="206">
        <v>0</v>
      </c>
      <c r="AK51" s="206">
        <v>0</v>
      </c>
      <c r="AL51" s="206">
        <v>0</v>
      </c>
      <c r="AM51" s="206">
        <v>0</v>
      </c>
      <c r="AN51" s="206">
        <v>0</v>
      </c>
      <c r="AO51" s="206">
        <v>134.85</v>
      </c>
      <c r="AP51" s="206">
        <v>0</v>
      </c>
    </row>
    <row r="52" spans="1:42">
      <c r="A52" t="s">
        <v>94</v>
      </c>
      <c r="B52" s="206">
        <v>0</v>
      </c>
      <c r="C52" s="206">
        <v>0</v>
      </c>
      <c r="D52" s="206">
        <v>2.2599999999999998</v>
      </c>
      <c r="E52" s="206">
        <v>0</v>
      </c>
      <c r="F52" s="206">
        <v>0</v>
      </c>
      <c r="G52" s="206">
        <v>10.6</v>
      </c>
      <c r="H52" s="206">
        <v>0</v>
      </c>
      <c r="I52" s="206">
        <v>23.55</v>
      </c>
      <c r="J52" s="206">
        <v>0.5</v>
      </c>
      <c r="K52" s="206">
        <v>0.18</v>
      </c>
      <c r="L52" s="206">
        <v>385.66</v>
      </c>
      <c r="M52" s="206">
        <v>0.53</v>
      </c>
      <c r="N52" s="206">
        <v>1.36</v>
      </c>
      <c r="O52" s="206">
        <v>0</v>
      </c>
      <c r="P52" s="206">
        <v>1.4</v>
      </c>
      <c r="Q52" s="206">
        <v>7.01</v>
      </c>
      <c r="R52" s="206">
        <v>0.24</v>
      </c>
      <c r="S52" s="206">
        <v>0.3</v>
      </c>
      <c r="T52" s="206">
        <v>1.47</v>
      </c>
      <c r="U52" s="206">
        <v>0.8</v>
      </c>
      <c r="V52" s="206">
        <v>0.21</v>
      </c>
      <c r="W52" s="206">
        <v>0.53</v>
      </c>
      <c r="X52" s="206">
        <v>1.94</v>
      </c>
      <c r="Y52" s="206">
        <v>0</v>
      </c>
      <c r="Z52" s="206">
        <v>2.91</v>
      </c>
      <c r="AA52" s="206">
        <v>1.03</v>
      </c>
      <c r="AB52" s="206">
        <v>0</v>
      </c>
      <c r="AC52" s="206">
        <v>12.92</v>
      </c>
      <c r="AD52" s="206">
        <v>0</v>
      </c>
      <c r="AE52" s="206">
        <v>0</v>
      </c>
      <c r="AF52" s="206">
        <v>0</v>
      </c>
      <c r="AG52" s="206">
        <v>0</v>
      </c>
      <c r="AH52" s="206">
        <v>40.49</v>
      </c>
      <c r="AI52" s="206">
        <v>0</v>
      </c>
      <c r="AJ52" s="206">
        <v>0</v>
      </c>
      <c r="AK52" s="206">
        <v>0</v>
      </c>
      <c r="AL52" s="206">
        <v>0</v>
      </c>
      <c r="AM52" s="206">
        <v>0</v>
      </c>
      <c r="AN52" s="206">
        <v>0</v>
      </c>
      <c r="AO52" s="206">
        <v>134.85</v>
      </c>
      <c r="AP52" s="206">
        <v>0</v>
      </c>
    </row>
    <row r="53" spans="1:42">
      <c r="A53" t="s">
        <v>95</v>
      </c>
      <c r="B53" s="206">
        <v>0</v>
      </c>
      <c r="C53" s="206">
        <v>0</v>
      </c>
      <c r="D53" s="206">
        <v>2.2599999999999998</v>
      </c>
      <c r="E53" s="206">
        <v>0</v>
      </c>
      <c r="F53" s="206">
        <v>0</v>
      </c>
      <c r="G53" s="206">
        <v>10.6</v>
      </c>
      <c r="H53" s="206">
        <v>0</v>
      </c>
      <c r="I53" s="206">
        <v>23.55</v>
      </c>
      <c r="J53" s="206">
        <v>0.5</v>
      </c>
      <c r="K53" s="206">
        <v>0.18</v>
      </c>
      <c r="L53" s="206">
        <v>385.66</v>
      </c>
      <c r="M53" s="206">
        <v>0.53</v>
      </c>
      <c r="N53" s="206">
        <v>1.36</v>
      </c>
      <c r="O53" s="206">
        <v>0</v>
      </c>
      <c r="P53" s="206">
        <v>1.4</v>
      </c>
      <c r="Q53" s="206">
        <v>7.01</v>
      </c>
      <c r="R53" s="206">
        <v>0.24</v>
      </c>
      <c r="S53" s="206">
        <v>0.3</v>
      </c>
      <c r="T53" s="206">
        <v>1.47</v>
      </c>
      <c r="U53" s="206">
        <v>0.8</v>
      </c>
      <c r="V53" s="206">
        <v>0.21</v>
      </c>
      <c r="W53" s="206">
        <v>0.53</v>
      </c>
      <c r="X53" s="206">
        <v>1.94</v>
      </c>
      <c r="Y53" s="206">
        <v>0</v>
      </c>
      <c r="Z53" s="206">
        <v>2.91</v>
      </c>
      <c r="AA53" s="206">
        <v>1.03</v>
      </c>
      <c r="AB53" s="206">
        <v>0</v>
      </c>
      <c r="AC53" s="206">
        <v>12.92</v>
      </c>
      <c r="AD53" s="206">
        <v>0</v>
      </c>
      <c r="AE53" s="206">
        <v>0</v>
      </c>
      <c r="AF53" s="206">
        <v>0</v>
      </c>
      <c r="AG53" s="206">
        <v>0</v>
      </c>
      <c r="AH53" s="206">
        <v>40.49</v>
      </c>
      <c r="AI53" s="206">
        <v>0</v>
      </c>
      <c r="AJ53" s="206">
        <v>0</v>
      </c>
      <c r="AK53" s="206">
        <v>0</v>
      </c>
      <c r="AL53" s="206">
        <v>0</v>
      </c>
      <c r="AM53" s="206">
        <v>0</v>
      </c>
      <c r="AN53" s="206">
        <v>0</v>
      </c>
      <c r="AO53" s="206">
        <v>134.85</v>
      </c>
      <c r="AP53" s="206">
        <v>0</v>
      </c>
    </row>
    <row r="54" spans="1:42">
      <c r="A54" t="s">
        <v>96</v>
      </c>
      <c r="B54" s="206">
        <v>0</v>
      </c>
      <c r="C54" s="206">
        <v>0</v>
      </c>
      <c r="D54" s="206">
        <v>2.2599999999999998</v>
      </c>
      <c r="E54" s="206">
        <v>0</v>
      </c>
      <c r="F54" s="206">
        <v>0</v>
      </c>
      <c r="G54" s="206">
        <v>10.6</v>
      </c>
      <c r="H54" s="206">
        <v>0</v>
      </c>
      <c r="I54" s="206">
        <v>23.55</v>
      </c>
      <c r="J54" s="206">
        <v>0.5</v>
      </c>
      <c r="K54" s="206">
        <v>0.18</v>
      </c>
      <c r="L54" s="206">
        <v>385.66</v>
      </c>
      <c r="M54" s="206">
        <v>0.53</v>
      </c>
      <c r="N54" s="206">
        <v>1.36</v>
      </c>
      <c r="O54" s="206">
        <v>0</v>
      </c>
      <c r="P54" s="206">
        <v>1.4</v>
      </c>
      <c r="Q54" s="206">
        <v>7.01</v>
      </c>
      <c r="R54" s="206">
        <v>0.24</v>
      </c>
      <c r="S54" s="206">
        <v>0.3</v>
      </c>
      <c r="T54" s="206">
        <v>1.47</v>
      </c>
      <c r="U54" s="206">
        <v>0.8</v>
      </c>
      <c r="V54" s="206">
        <v>0.21</v>
      </c>
      <c r="W54" s="206">
        <v>0.53</v>
      </c>
      <c r="X54" s="206">
        <v>1.94</v>
      </c>
      <c r="Y54" s="206">
        <v>0</v>
      </c>
      <c r="Z54" s="206">
        <v>2.91</v>
      </c>
      <c r="AA54" s="206">
        <v>1.03</v>
      </c>
      <c r="AB54" s="206">
        <v>0</v>
      </c>
      <c r="AC54" s="206">
        <v>12.92</v>
      </c>
      <c r="AD54" s="206">
        <v>0</v>
      </c>
      <c r="AE54" s="206">
        <v>0</v>
      </c>
      <c r="AF54" s="206">
        <v>0</v>
      </c>
      <c r="AG54" s="206">
        <v>0</v>
      </c>
      <c r="AH54" s="206">
        <v>40.49</v>
      </c>
      <c r="AI54" s="206">
        <v>0</v>
      </c>
      <c r="AJ54" s="206">
        <v>0</v>
      </c>
      <c r="AK54" s="206">
        <v>0</v>
      </c>
      <c r="AL54" s="206">
        <v>0</v>
      </c>
      <c r="AM54" s="206">
        <v>0</v>
      </c>
      <c r="AN54" s="206">
        <v>0</v>
      </c>
      <c r="AO54" s="206">
        <v>134.85</v>
      </c>
      <c r="AP54" s="206">
        <v>0</v>
      </c>
    </row>
    <row r="55" spans="1:42">
      <c r="A55" t="s">
        <v>97</v>
      </c>
      <c r="B55" s="206">
        <v>0</v>
      </c>
      <c r="C55" s="206">
        <v>0</v>
      </c>
      <c r="D55" s="206">
        <v>2.2599999999999998</v>
      </c>
      <c r="E55" s="206">
        <v>0</v>
      </c>
      <c r="F55" s="206">
        <v>0</v>
      </c>
      <c r="G55" s="206">
        <v>10.6</v>
      </c>
      <c r="H55" s="206">
        <v>0</v>
      </c>
      <c r="I55" s="206">
        <v>23.55</v>
      </c>
      <c r="J55" s="206">
        <v>0.5</v>
      </c>
      <c r="K55" s="206">
        <v>4.6900000000000004</v>
      </c>
      <c r="L55" s="206">
        <v>385.66</v>
      </c>
      <c r="M55" s="206">
        <v>0.53</v>
      </c>
      <c r="N55" s="206">
        <v>1.36</v>
      </c>
      <c r="O55" s="206">
        <v>0</v>
      </c>
      <c r="P55" s="206">
        <v>1.4</v>
      </c>
      <c r="Q55" s="206">
        <v>7.01</v>
      </c>
      <c r="R55" s="206">
        <v>0.24</v>
      </c>
      <c r="S55" s="206">
        <v>0.3</v>
      </c>
      <c r="T55" s="206">
        <v>1.47</v>
      </c>
      <c r="U55" s="206">
        <v>0.8</v>
      </c>
      <c r="V55" s="206">
        <v>0.21</v>
      </c>
      <c r="W55" s="206">
        <v>0.53</v>
      </c>
      <c r="X55" s="206">
        <v>1.94</v>
      </c>
      <c r="Y55" s="206">
        <v>0</v>
      </c>
      <c r="Z55" s="206">
        <v>2.91</v>
      </c>
      <c r="AA55" s="206">
        <v>1.03</v>
      </c>
      <c r="AB55" s="206">
        <v>0</v>
      </c>
      <c r="AC55" s="206">
        <v>12.92</v>
      </c>
      <c r="AD55" s="206">
        <v>0</v>
      </c>
      <c r="AE55" s="206">
        <v>0</v>
      </c>
      <c r="AF55" s="206">
        <v>0</v>
      </c>
      <c r="AG55" s="206">
        <v>0</v>
      </c>
      <c r="AH55" s="206">
        <v>40.49</v>
      </c>
      <c r="AI55" s="206">
        <v>0</v>
      </c>
      <c r="AJ55" s="206">
        <v>0</v>
      </c>
      <c r="AK55" s="206">
        <v>14.16</v>
      </c>
      <c r="AL55" s="206">
        <v>0</v>
      </c>
      <c r="AM55" s="206">
        <v>0</v>
      </c>
      <c r="AN55" s="206">
        <v>0</v>
      </c>
      <c r="AO55" s="206">
        <v>134.85</v>
      </c>
      <c r="AP55" s="206">
        <v>0</v>
      </c>
    </row>
    <row r="56" spans="1:42">
      <c r="A56" t="s">
        <v>98</v>
      </c>
      <c r="B56" s="206">
        <v>0</v>
      </c>
      <c r="C56" s="206">
        <v>0</v>
      </c>
      <c r="D56" s="206">
        <v>2.2599999999999998</v>
      </c>
      <c r="E56" s="206">
        <v>0</v>
      </c>
      <c r="F56" s="206">
        <v>0</v>
      </c>
      <c r="G56" s="206">
        <v>10.6</v>
      </c>
      <c r="H56" s="206">
        <v>0</v>
      </c>
      <c r="I56" s="206">
        <v>23.55</v>
      </c>
      <c r="J56" s="206">
        <v>0.5</v>
      </c>
      <c r="K56" s="206">
        <v>4.6900000000000004</v>
      </c>
      <c r="L56" s="206">
        <v>385.66</v>
      </c>
      <c r="M56" s="206">
        <v>0.53</v>
      </c>
      <c r="N56" s="206">
        <v>1.36</v>
      </c>
      <c r="O56" s="206">
        <v>0</v>
      </c>
      <c r="P56" s="206">
        <v>1.4</v>
      </c>
      <c r="Q56" s="206">
        <v>7.01</v>
      </c>
      <c r="R56" s="206">
        <v>0.24</v>
      </c>
      <c r="S56" s="206">
        <v>0.3</v>
      </c>
      <c r="T56" s="206">
        <v>1.47</v>
      </c>
      <c r="U56" s="206">
        <v>0.8</v>
      </c>
      <c r="V56" s="206">
        <v>0.21</v>
      </c>
      <c r="W56" s="206">
        <v>0.53</v>
      </c>
      <c r="X56" s="206">
        <v>1.94</v>
      </c>
      <c r="Y56" s="206">
        <v>0</v>
      </c>
      <c r="Z56" s="206">
        <v>2.91</v>
      </c>
      <c r="AA56" s="206">
        <v>1.03</v>
      </c>
      <c r="AB56" s="206">
        <v>0</v>
      </c>
      <c r="AC56" s="206">
        <v>12.92</v>
      </c>
      <c r="AD56" s="206">
        <v>0</v>
      </c>
      <c r="AE56" s="206">
        <v>0</v>
      </c>
      <c r="AF56" s="206">
        <v>0</v>
      </c>
      <c r="AG56" s="206">
        <v>0</v>
      </c>
      <c r="AH56" s="206">
        <v>40.49</v>
      </c>
      <c r="AI56" s="206">
        <v>0</v>
      </c>
      <c r="AJ56" s="206">
        <v>0</v>
      </c>
      <c r="AK56" s="206">
        <v>14.16</v>
      </c>
      <c r="AL56" s="206">
        <v>0</v>
      </c>
      <c r="AM56" s="206">
        <v>0</v>
      </c>
      <c r="AN56" s="206">
        <v>0</v>
      </c>
      <c r="AO56" s="206">
        <v>134.85</v>
      </c>
      <c r="AP56" s="206">
        <v>0</v>
      </c>
    </row>
    <row r="57" spans="1:42">
      <c r="A57" t="s">
        <v>99</v>
      </c>
      <c r="B57" s="206">
        <v>0</v>
      </c>
      <c r="C57" s="206">
        <v>0</v>
      </c>
      <c r="D57" s="206">
        <v>2.2599999999999998</v>
      </c>
      <c r="E57" s="206">
        <v>0</v>
      </c>
      <c r="F57" s="206">
        <v>0</v>
      </c>
      <c r="G57" s="206">
        <v>10.6</v>
      </c>
      <c r="H57" s="206">
        <v>0</v>
      </c>
      <c r="I57" s="206">
        <v>23.55</v>
      </c>
      <c r="J57" s="206">
        <v>0.5</v>
      </c>
      <c r="K57" s="206">
        <v>4.6900000000000004</v>
      </c>
      <c r="L57" s="206">
        <v>385.66</v>
      </c>
      <c r="M57" s="206">
        <v>0.53</v>
      </c>
      <c r="N57" s="206">
        <v>1.36</v>
      </c>
      <c r="O57" s="206">
        <v>0</v>
      </c>
      <c r="P57" s="206">
        <v>1.4</v>
      </c>
      <c r="Q57" s="206">
        <v>7.01</v>
      </c>
      <c r="R57" s="206">
        <v>0.24</v>
      </c>
      <c r="S57" s="206">
        <v>0.3</v>
      </c>
      <c r="T57" s="206">
        <v>1.47</v>
      </c>
      <c r="U57" s="206">
        <v>0.8</v>
      </c>
      <c r="V57" s="206">
        <v>0.21</v>
      </c>
      <c r="W57" s="206">
        <v>0.53</v>
      </c>
      <c r="X57" s="206">
        <v>1.94</v>
      </c>
      <c r="Y57" s="206">
        <v>0</v>
      </c>
      <c r="Z57" s="206">
        <v>2.91</v>
      </c>
      <c r="AA57" s="206">
        <v>1.03</v>
      </c>
      <c r="AB57" s="206">
        <v>0</v>
      </c>
      <c r="AC57" s="206">
        <v>12.92</v>
      </c>
      <c r="AD57" s="206">
        <v>0</v>
      </c>
      <c r="AE57" s="206">
        <v>0</v>
      </c>
      <c r="AF57" s="206">
        <v>0</v>
      </c>
      <c r="AG57" s="206">
        <v>0</v>
      </c>
      <c r="AH57" s="206">
        <v>40.49</v>
      </c>
      <c r="AI57" s="206">
        <v>0</v>
      </c>
      <c r="AJ57" s="206">
        <v>0</v>
      </c>
      <c r="AK57" s="206">
        <v>14.16</v>
      </c>
      <c r="AL57" s="206">
        <v>0</v>
      </c>
      <c r="AM57" s="206">
        <v>0</v>
      </c>
      <c r="AN57" s="206">
        <v>0</v>
      </c>
      <c r="AO57" s="206">
        <v>134.85</v>
      </c>
      <c r="AP57" s="206">
        <v>0</v>
      </c>
    </row>
    <row r="58" spans="1:42">
      <c r="A58" t="s">
        <v>100</v>
      </c>
      <c r="B58" s="206">
        <v>0</v>
      </c>
      <c r="C58" s="206">
        <v>0</v>
      </c>
      <c r="D58" s="206">
        <v>2.2599999999999998</v>
      </c>
      <c r="E58" s="206">
        <v>0</v>
      </c>
      <c r="F58" s="206">
        <v>0</v>
      </c>
      <c r="G58" s="206">
        <v>10.6</v>
      </c>
      <c r="H58" s="206">
        <v>0</v>
      </c>
      <c r="I58" s="206">
        <v>23.55</v>
      </c>
      <c r="J58" s="206">
        <v>0.5</v>
      </c>
      <c r="K58" s="206">
        <v>0.18</v>
      </c>
      <c r="L58" s="206">
        <v>385.66</v>
      </c>
      <c r="M58" s="206">
        <v>0.53</v>
      </c>
      <c r="N58" s="206">
        <v>1.36</v>
      </c>
      <c r="O58" s="206">
        <v>0</v>
      </c>
      <c r="P58" s="206">
        <v>1.4</v>
      </c>
      <c r="Q58" s="206">
        <v>7.01</v>
      </c>
      <c r="R58" s="206">
        <v>0.24</v>
      </c>
      <c r="S58" s="206">
        <v>0.3</v>
      </c>
      <c r="T58" s="206">
        <v>1.47</v>
      </c>
      <c r="U58" s="206">
        <v>0.8</v>
      </c>
      <c r="V58" s="206">
        <v>0.21</v>
      </c>
      <c r="W58" s="206">
        <v>0.53</v>
      </c>
      <c r="X58" s="206">
        <v>1.94</v>
      </c>
      <c r="Y58" s="206">
        <v>0</v>
      </c>
      <c r="Z58" s="206">
        <v>2.91</v>
      </c>
      <c r="AA58" s="206">
        <v>1.03</v>
      </c>
      <c r="AB58" s="206">
        <v>0</v>
      </c>
      <c r="AC58" s="206">
        <v>12.92</v>
      </c>
      <c r="AD58" s="206">
        <v>0</v>
      </c>
      <c r="AE58" s="206">
        <v>0</v>
      </c>
      <c r="AF58" s="206">
        <v>0</v>
      </c>
      <c r="AG58" s="206">
        <v>0</v>
      </c>
      <c r="AH58" s="206">
        <v>40.49</v>
      </c>
      <c r="AI58" s="206">
        <v>0</v>
      </c>
      <c r="AJ58" s="206">
        <v>0</v>
      </c>
      <c r="AK58" s="206">
        <v>0</v>
      </c>
      <c r="AL58" s="206">
        <v>0</v>
      </c>
      <c r="AM58" s="206">
        <v>0</v>
      </c>
      <c r="AN58" s="206">
        <v>0</v>
      </c>
      <c r="AO58" s="206">
        <v>134.85</v>
      </c>
      <c r="AP58" s="206">
        <v>0</v>
      </c>
    </row>
    <row r="59" spans="1:42">
      <c r="A59" t="s">
        <v>101</v>
      </c>
      <c r="B59" s="206">
        <v>0</v>
      </c>
      <c r="C59" s="206">
        <v>0</v>
      </c>
      <c r="D59" s="206">
        <v>2.2599999999999998</v>
      </c>
      <c r="E59" s="206">
        <v>0</v>
      </c>
      <c r="F59" s="206">
        <v>0</v>
      </c>
      <c r="G59" s="206">
        <v>10.6</v>
      </c>
      <c r="H59" s="206">
        <v>0</v>
      </c>
      <c r="I59" s="206">
        <v>23.55</v>
      </c>
      <c r="J59" s="206">
        <v>0.5</v>
      </c>
      <c r="K59" s="206">
        <v>0.15</v>
      </c>
      <c r="L59" s="206">
        <v>385.66</v>
      </c>
      <c r="M59" s="206">
        <v>0.53</v>
      </c>
      <c r="N59" s="206">
        <v>1.36</v>
      </c>
      <c r="O59" s="206">
        <v>0</v>
      </c>
      <c r="P59" s="206">
        <v>1.4</v>
      </c>
      <c r="Q59" s="206">
        <v>7.01</v>
      </c>
      <c r="R59" s="206">
        <v>0.18</v>
      </c>
      <c r="S59" s="206">
        <v>0.23</v>
      </c>
      <c r="T59" s="206">
        <v>1.47</v>
      </c>
      <c r="U59" s="206">
        <v>0.8</v>
      </c>
      <c r="V59" s="206">
        <v>0.21</v>
      </c>
      <c r="W59" s="206">
        <v>0.53</v>
      </c>
      <c r="X59" s="206">
        <v>1.94</v>
      </c>
      <c r="Y59" s="206">
        <v>0</v>
      </c>
      <c r="Z59" s="206">
        <v>2.91</v>
      </c>
      <c r="AA59" s="206">
        <v>1.03</v>
      </c>
      <c r="AB59" s="206">
        <v>0</v>
      </c>
      <c r="AC59" s="206">
        <v>12.92</v>
      </c>
      <c r="AD59" s="206">
        <v>0</v>
      </c>
      <c r="AE59" s="206">
        <v>0</v>
      </c>
      <c r="AF59" s="206">
        <v>0</v>
      </c>
      <c r="AG59" s="206">
        <v>0</v>
      </c>
      <c r="AH59" s="206">
        <v>40.49</v>
      </c>
      <c r="AI59" s="206">
        <v>0</v>
      </c>
      <c r="AJ59" s="206">
        <v>0</v>
      </c>
      <c r="AK59" s="206">
        <v>0</v>
      </c>
      <c r="AL59" s="206">
        <v>0</v>
      </c>
      <c r="AM59" s="206">
        <v>0</v>
      </c>
      <c r="AN59" s="206">
        <v>0</v>
      </c>
      <c r="AO59" s="206">
        <v>134.85</v>
      </c>
      <c r="AP59" s="206">
        <v>0</v>
      </c>
    </row>
    <row r="60" spans="1:42">
      <c r="A60" t="s">
        <v>102</v>
      </c>
      <c r="B60" s="206">
        <v>0</v>
      </c>
      <c r="C60" s="206">
        <v>0</v>
      </c>
      <c r="D60" s="206">
        <v>2.2599999999999998</v>
      </c>
      <c r="E60" s="206">
        <v>0</v>
      </c>
      <c r="F60" s="206">
        <v>0</v>
      </c>
      <c r="G60" s="206">
        <v>10.6</v>
      </c>
      <c r="H60" s="206">
        <v>0</v>
      </c>
      <c r="I60" s="206">
        <v>23.55</v>
      </c>
      <c r="J60" s="206">
        <v>0.5</v>
      </c>
      <c r="K60" s="206">
        <v>0.15</v>
      </c>
      <c r="L60" s="206">
        <v>385.66</v>
      </c>
      <c r="M60" s="206">
        <v>0.53</v>
      </c>
      <c r="N60" s="206">
        <v>1.36</v>
      </c>
      <c r="O60" s="206">
        <v>0</v>
      </c>
      <c r="P60" s="206">
        <v>1.4</v>
      </c>
      <c r="Q60" s="206">
        <v>7.01</v>
      </c>
      <c r="R60" s="206">
        <v>0.18</v>
      </c>
      <c r="S60" s="206">
        <v>0.23</v>
      </c>
      <c r="T60" s="206">
        <v>1.47</v>
      </c>
      <c r="U60" s="206">
        <v>0.8</v>
      </c>
      <c r="V60" s="206">
        <v>0.21</v>
      </c>
      <c r="W60" s="206">
        <v>0.53</v>
      </c>
      <c r="X60" s="206">
        <v>1.94</v>
      </c>
      <c r="Y60" s="206">
        <v>0</v>
      </c>
      <c r="Z60" s="206">
        <v>2.91</v>
      </c>
      <c r="AA60" s="206">
        <v>1.03</v>
      </c>
      <c r="AB60" s="206">
        <v>0</v>
      </c>
      <c r="AC60" s="206">
        <v>12.92</v>
      </c>
      <c r="AD60" s="206">
        <v>0</v>
      </c>
      <c r="AE60" s="206">
        <v>0</v>
      </c>
      <c r="AF60" s="206">
        <v>0</v>
      </c>
      <c r="AG60" s="206">
        <v>0</v>
      </c>
      <c r="AH60" s="206">
        <v>40.49</v>
      </c>
      <c r="AI60" s="206">
        <v>0</v>
      </c>
      <c r="AJ60" s="206">
        <v>0</v>
      </c>
      <c r="AK60" s="206">
        <v>0</v>
      </c>
      <c r="AL60" s="206">
        <v>0</v>
      </c>
      <c r="AM60" s="206">
        <v>0</v>
      </c>
      <c r="AN60" s="206">
        <v>0</v>
      </c>
      <c r="AO60" s="206">
        <v>134.85</v>
      </c>
      <c r="AP60" s="206">
        <v>0</v>
      </c>
    </row>
    <row r="61" spans="1:42">
      <c r="A61" t="s">
        <v>103</v>
      </c>
      <c r="B61" s="206">
        <v>0</v>
      </c>
      <c r="C61" s="206">
        <v>0</v>
      </c>
      <c r="D61" s="206">
        <v>2.2599999999999998</v>
      </c>
      <c r="E61" s="206">
        <v>0</v>
      </c>
      <c r="F61" s="206">
        <v>0</v>
      </c>
      <c r="G61" s="206">
        <v>10.6</v>
      </c>
      <c r="H61" s="206">
        <v>0</v>
      </c>
      <c r="I61" s="206">
        <v>23.55</v>
      </c>
      <c r="J61" s="206">
        <v>0.5</v>
      </c>
      <c r="K61" s="206">
        <v>0.18</v>
      </c>
      <c r="L61" s="206">
        <v>385.66</v>
      </c>
      <c r="M61" s="206">
        <v>0.53</v>
      </c>
      <c r="N61" s="206">
        <v>1.36</v>
      </c>
      <c r="O61" s="206">
        <v>0</v>
      </c>
      <c r="P61" s="206">
        <v>1.4</v>
      </c>
      <c r="Q61" s="206">
        <v>7.01</v>
      </c>
      <c r="R61" s="206">
        <v>0.24</v>
      </c>
      <c r="S61" s="206">
        <v>0.31</v>
      </c>
      <c r="T61" s="206">
        <v>1.47</v>
      </c>
      <c r="U61" s="206">
        <v>0.8</v>
      </c>
      <c r="V61" s="206">
        <v>0.21</v>
      </c>
      <c r="W61" s="206">
        <v>0.53</v>
      </c>
      <c r="X61" s="206">
        <v>1.94</v>
      </c>
      <c r="Y61" s="206">
        <v>0</v>
      </c>
      <c r="Z61" s="206">
        <v>2.91</v>
      </c>
      <c r="AA61" s="206">
        <v>1.03</v>
      </c>
      <c r="AB61" s="206">
        <v>0</v>
      </c>
      <c r="AC61" s="206">
        <v>12.92</v>
      </c>
      <c r="AD61" s="206">
        <v>0</v>
      </c>
      <c r="AE61" s="206">
        <v>0</v>
      </c>
      <c r="AF61" s="206">
        <v>0</v>
      </c>
      <c r="AG61" s="206">
        <v>0</v>
      </c>
      <c r="AH61" s="206">
        <v>40.49</v>
      </c>
      <c r="AI61" s="206">
        <v>0</v>
      </c>
      <c r="AJ61" s="206">
        <v>0</v>
      </c>
      <c r="AK61" s="206">
        <v>0</v>
      </c>
      <c r="AL61" s="206">
        <v>0</v>
      </c>
      <c r="AM61" s="206">
        <v>0</v>
      </c>
      <c r="AN61" s="206">
        <v>0</v>
      </c>
      <c r="AO61" s="206">
        <v>134.85</v>
      </c>
      <c r="AP61" s="206">
        <v>0</v>
      </c>
    </row>
    <row r="62" spans="1:42">
      <c r="A62" t="s">
        <v>104</v>
      </c>
      <c r="B62" s="206">
        <v>0</v>
      </c>
      <c r="C62" s="206">
        <v>0</v>
      </c>
      <c r="D62" s="206">
        <v>2.2599999999999998</v>
      </c>
      <c r="E62" s="206">
        <v>0</v>
      </c>
      <c r="F62" s="206">
        <v>0</v>
      </c>
      <c r="G62" s="206">
        <v>10.6</v>
      </c>
      <c r="H62" s="206">
        <v>0</v>
      </c>
      <c r="I62" s="206">
        <v>23.55</v>
      </c>
      <c r="J62" s="206">
        <v>0.5</v>
      </c>
      <c r="K62" s="206">
        <v>0.18</v>
      </c>
      <c r="L62" s="206">
        <v>385.66</v>
      </c>
      <c r="M62" s="206">
        <v>0.53</v>
      </c>
      <c r="N62" s="206">
        <v>1.36</v>
      </c>
      <c r="O62" s="206">
        <v>0</v>
      </c>
      <c r="P62" s="206">
        <v>1.4</v>
      </c>
      <c r="Q62" s="206">
        <v>7.01</v>
      </c>
      <c r="R62" s="206">
        <v>0.24</v>
      </c>
      <c r="S62" s="206">
        <v>0.31</v>
      </c>
      <c r="T62" s="206">
        <v>1.47</v>
      </c>
      <c r="U62" s="206">
        <v>0.8</v>
      </c>
      <c r="V62" s="206">
        <v>0.21</v>
      </c>
      <c r="W62" s="206">
        <v>0.53</v>
      </c>
      <c r="X62" s="206">
        <v>1.94</v>
      </c>
      <c r="Y62" s="206">
        <v>0</v>
      </c>
      <c r="Z62" s="206">
        <v>2.91</v>
      </c>
      <c r="AA62" s="206">
        <v>1.03</v>
      </c>
      <c r="AB62" s="206">
        <v>0</v>
      </c>
      <c r="AC62" s="206">
        <v>12.92</v>
      </c>
      <c r="AD62" s="206">
        <v>0</v>
      </c>
      <c r="AE62" s="206">
        <v>0</v>
      </c>
      <c r="AF62" s="206">
        <v>0</v>
      </c>
      <c r="AG62" s="206">
        <v>0</v>
      </c>
      <c r="AH62" s="206">
        <v>40.49</v>
      </c>
      <c r="AI62" s="206">
        <v>0</v>
      </c>
      <c r="AJ62" s="206">
        <v>0</v>
      </c>
      <c r="AK62" s="206">
        <v>0</v>
      </c>
      <c r="AL62" s="206">
        <v>0</v>
      </c>
      <c r="AM62" s="206">
        <v>0</v>
      </c>
      <c r="AN62" s="206">
        <v>0</v>
      </c>
      <c r="AO62" s="206">
        <v>134.85</v>
      </c>
      <c r="AP62" s="206">
        <v>0</v>
      </c>
    </row>
    <row r="63" spans="1:42">
      <c r="A63" t="s">
        <v>105</v>
      </c>
      <c r="B63" s="206">
        <v>0</v>
      </c>
      <c r="C63" s="206">
        <v>0</v>
      </c>
      <c r="D63" s="206">
        <v>2.2599999999999998</v>
      </c>
      <c r="E63" s="206">
        <v>0</v>
      </c>
      <c r="F63" s="206">
        <v>0</v>
      </c>
      <c r="G63" s="206">
        <v>10.6</v>
      </c>
      <c r="H63" s="206">
        <v>0</v>
      </c>
      <c r="I63" s="206">
        <v>23.55</v>
      </c>
      <c r="J63" s="206">
        <v>0.5</v>
      </c>
      <c r="K63" s="206">
        <v>0.18</v>
      </c>
      <c r="L63" s="206">
        <v>385.66</v>
      </c>
      <c r="M63" s="206">
        <v>0.53</v>
      </c>
      <c r="N63" s="206">
        <v>1.36</v>
      </c>
      <c r="O63" s="206">
        <v>0</v>
      </c>
      <c r="P63" s="206">
        <v>1.51</v>
      </c>
      <c r="Q63" s="206">
        <v>7.01</v>
      </c>
      <c r="R63" s="206">
        <v>0.24</v>
      </c>
      <c r="S63" s="206">
        <v>0.31</v>
      </c>
      <c r="T63" s="206">
        <v>1.47</v>
      </c>
      <c r="U63" s="206">
        <v>0.8</v>
      </c>
      <c r="V63" s="206">
        <v>0.21</v>
      </c>
      <c r="W63" s="206">
        <v>0.53</v>
      </c>
      <c r="X63" s="206">
        <v>1.94</v>
      </c>
      <c r="Y63" s="206">
        <v>0</v>
      </c>
      <c r="Z63" s="206">
        <v>2.91</v>
      </c>
      <c r="AA63" s="206">
        <v>1.03</v>
      </c>
      <c r="AB63" s="206">
        <v>0</v>
      </c>
      <c r="AC63" s="206">
        <v>0.46</v>
      </c>
      <c r="AD63" s="206">
        <v>8.9</v>
      </c>
      <c r="AE63" s="206">
        <v>0</v>
      </c>
      <c r="AF63" s="206">
        <v>0</v>
      </c>
      <c r="AG63" s="206">
        <v>0</v>
      </c>
      <c r="AH63" s="206">
        <v>40.49</v>
      </c>
      <c r="AI63" s="206">
        <v>0</v>
      </c>
      <c r="AJ63" s="206">
        <v>0</v>
      </c>
      <c r="AK63" s="206">
        <v>0</v>
      </c>
      <c r="AL63" s="206">
        <v>0</v>
      </c>
      <c r="AM63" s="206">
        <v>0</v>
      </c>
      <c r="AN63" s="206">
        <v>0</v>
      </c>
      <c r="AO63" s="206">
        <v>134.85</v>
      </c>
      <c r="AP63" s="206">
        <v>0</v>
      </c>
    </row>
    <row r="64" spans="1:42">
      <c r="A64" t="s">
        <v>106</v>
      </c>
      <c r="B64" s="206">
        <v>0</v>
      </c>
      <c r="C64" s="206">
        <v>0</v>
      </c>
      <c r="D64" s="206">
        <v>2.2599999999999998</v>
      </c>
      <c r="E64" s="206">
        <v>0</v>
      </c>
      <c r="F64" s="206">
        <v>0</v>
      </c>
      <c r="G64" s="206">
        <v>10.6</v>
      </c>
      <c r="H64" s="206">
        <v>0</v>
      </c>
      <c r="I64" s="206">
        <v>23.55</v>
      </c>
      <c r="J64" s="206">
        <v>0.5</v>
      </c>
      <c r="K64" s="206">
        <v>0.18</v>
      </c>
      <c r="L64" s="206">
        <v>385.66</v>
      </c>
      <c r="M64" s="206">
        <v>0.53</v>
      </c>
      <c r="N64" s="206">
        <v>1.36</v>
      </c>
      <c r="O64" s="206">
        <v>0</v>
      </c>
      <c r="P64" s="206">
        <v>1.51</v>
      </c>
      <c r="Q64" s="206">
        <v>7.01</v>
      </c>
      <c r="R64" s="206">
        <v>0.24</v>
      </c>
      <c r="S64" s="206">
        <v>0.31</v>
      </c>
      <c r="T64" s="206">
        <v>1.47</v>
      </c>
      <c r="U64" s="206">
        <v>0.8</v>
      </c>
      <c r="V64" s="206">
        <v>0.21</v>
      </c>
      <c r="W64" s="206">
        <v>0.53</v>
      </c>
      <c r="X64" s="206">
        <v>1.94</v>
      </c>
      <c r="Y64" s="206">
        <v>0</v>
      </c>
      <c r="Z64" s="206">
        <v>2.91</v>
      </c>
      <c r="AA64" s="206">
        <v>1.03</v>
      </c>
      <c r="AB64" s="206">
        <v>0</v>
      </c>
      <c r="AC64" s="206">
        <v>0.46</v>
      </c>
      <c r="AD64" s="206">
        <v>8.9</v>
      </c>
      <c r="AE64" s="206">
        <v>0</v>
      </c>
      <c r="AF64" s="206">
        <v>0</v>
      </c>
      <c r="AG64" s="206">
        <v>0</v>
      </c>
      <c r="AH64" s="206">
        <v>40.49</v>
      </c>
      <c r="AI64" s="206">
        <v>0</v>
      </c>
      <c r="AJ64" s="206">
        <v>0</v>
      </c>
      <c r="AK64" s="206">
        <v>0</v>
      </c>
      <c r="AL64" s="206">
        <v>0</v>
      </c>
      <c r="AM64" s="206">
        <v>0</v>
      </c>
      <c r="AN64" s="206">
        <v>0</v>
      </c>
      <c r="AO64" s="206">
        <v>134.85</v>
      </c>
      <c r="AP64" s="206">
        <v>0</v>
      </c>
    </row>
    <row r="65" spans="1:42">
      <c r="A65" t="s">
        <v>107</v>
      </c>
      <c r="B65" s="206">
        <v>0</v>
      </c>
      <c r="C65" s="206">
        <v>0</v>
      </c>
      <c r="D65" s="206">
        <v>2.2599999999999998</v>
      </c>
      <c r="E65" s="206">
        <v>0</v>
      </c>
      <c r="F65" s="206">
        <v>0</v>
      </c>
      <c r="G65" s="206">
        <v>10.6</v>
      </c>
      <c r="H65" s="206">
        <v>0</v>
      </c>
      <c r="I65" s="206">
        <v>23.55</v>
      </c>
      <c r="J65" s="206">
        <v>0.5</v>
      </c>
      <c r="K65" s="206">
        <v>0.18</v>
      </c>
      <c r="L65" s="206">
        <v>385.66</v>
      </c>
      <c r="M65" s="206">
        <v>0.53</v>
      </c>
      <c r="N65" s="206">
        <v>1.36</v>
      </c>
      <c r="O65" s="206">
        <v>0</v>
      </c>
      <c r="P65" s="206">
        <v>2.4300000000000002</v>
      </c>
      <c r="Q65" s="206">
        <v>7.01</v>
      </c>
      <c r="R65" s="206">
        <v>0.24</v>
      </c>
      <c r="S65" s="206">
        <v>0.3</v>
      </c>
      <c r="T65" s="206">
        <v>1.47</v>
      </c>
      <c r="U65" s="206">
        <v>0.8</v>
      </c>
      <c r="V65" s="206">
        <v>0.95</v>
      </c>
      <c r="W65" s="206">
        <v>0.53</v>
      </c>
      <c r="X65" s="206">
        <v>1.94</v>
      </c>
      <c r="Y65" s="206">
        <v>0</v>
      </c>
      <c r="Z65" s="206">
        <v>2.91</v>
      </c>
      <c r="AA65" s="206">
        <v>1.03</v>
      </c>
      <c r="AB65" s="206">
        <v>0</v>
      </c>
      <c r="AC65" s="206">
        <v>0.46</v>
      </c>
      <c r="AD65" s="206">
        <v>8.9</v>
      </c>
      <c r="AE65" s="206">
        <v>0</v>
      </c>
      <c r="AF65" s="206">
        <v>0</v>
      </c>
      <c r="AG65" s="206">
        <v>0</v>
      </c>
      <c r="AH65" s="206">
        <v>40.49</v>
      </c>
      <c r="AI65" s="206">
        <v>0</v>
      </c>
      <c r="AJ65" s="206">
        <v>0</v>
      </c>
      <c r="AK65" s="206">
        <v>0</v>
      </c>
      <c r="AL65" s="206">
        <v>0</v>
      </c>
      <c r="AM65" s="206">
        <v>0</v>
      </c>
      <c r="AN65" s="206">
        <v>0</v>
      </c>
      <c r="AO65" s="206">
        <v>134.85</v>
      </c>
      <c r="AP65" s="206">
        <v>0</v>
      </c>
    </row>
    <row r="66" spans="1:42">
      <c r="A66" t="s">
        <v>108</v>
      </c>
      <c r="B66" s="206">
        <v>0</v>
      </c>
      <c r="C66" s="206">
        <v>0</v>
      </c>
      <c r="D66" s="206">
        <v>2.2599999999999998</v>
      </c>
      <c r="E66" s="206">
        <v>0</v>
      </c>
      <c r="F66" s="206">
        <v>0</v>
      </c>
      <c r="G66" s="206">
        <v>10.6</v>
      </c>
      <c r="H66" s="206">
        <v>0</v>
      </c>
      <c r="I66" s="206">
        <v>23.55</v>
      </c>
      <c r="J66" s="206">
        <v>0.5</v>
      </c>
      <c r="K66" s="206">
        <v>0.18</v>
      </c>
      <c r="L66" s="206">
        <v>385.66</v>
      </c>
      <c r="M66" s="206">
        <v>0.53</v>
      </c>
      <c r="N66" s="206">
        <v>1.36</v>
      </c>
      <c r="O66" s="206">
        <v>0</v>
      </c>
      <c r="P66" s="206">
        <v>2.4300000000000002</v>
      </c>
      <c r="Q66" s="206">
        <v>7.01</v>
      </c>
      <c r="R66" s="206">
        <v>0.24</v>
      </c>
      <c r="S66" s="206">
        <v>0.3</v>
      </c>
      <c r="T66" s="206">
        <v>1.47</v>
      </c>
      <c r="U66" s="206">
        <v>0.8</v>
      </c>
      <c r="V66" s="206">
        <v>0.95</v>
      </c>
      <c r="W66" s="206">
        <v>0.53</v>
      </c>
      <c r="X66" s="206">
        <v>1.94</v>
      </c>
      <c r="Y66" s="206">
        <v>0</v>
      </c>
      <c r="Z66" s="206">
        <v>2.91</v>
      </c>
      <c r="AA66" s="206">
        <v>1.03</v>
      </c>
      <c r="AB66" s="206">
        <v>0</v>
      </c>
      <c r="AC66" s="206">
        <v>15.62</v>
      </c>
      <c r="AD66" s="206">
        <v>8.9</v>
      </c>
      <c r="AE66" s="206">
        <v>0</v>
      </c>
      <c r="AF66" s="206">
        <v>0</v>
      </c>
      <c r="AG66" s="206">
        <v>0</v>
      </c>
      <c r="AH66" s="206">
        <v>40.49</v>
      </c>
      <c r="AI66" s="206">
        <v>0</v>
      </c>
      <c r="AJ66" s="206">
        <v>0</v>
      </c>
      <c r="AK66" s="206">
        <v>0</v>
      </c>
      <c r="AL66" s="206">
        <v>0</v>
      </c>
      <c r="AM66" s="206">
        <v>0</v>
      </c>
      <c r="AN66" s="206">
        <v>0</v>
      </c>
      <c r="AO66" s="206">
        <v>134.85</v>
      </c>
      <c r="AP66" s="206">
        <v>0</v>
      </c>
    </row>
    <row r="67" spans="1:42">
      <c r="A67" t="s">
        <v>109</v>
      </c>
      <c r="B67" s="206">
        <v>0</v>
      </c>
      <c r="C67" s="206">
        <v>0</v>
      </c>
      <c r="D67" s="206">
        <v>2.2599999999999998</v>
      </c>
      <c r="E67" s="206">
        <v>0</v>
      </c>
      <c r="F67" s="206">
        <v>0</v>
      </c>
      <c r="G67" s="206">
        <v>10.6</v>
      </c>
      <c r="H67" s="206">
        <v>0</v>
      </c>
      <c r="I67" s="206">
        <v>23.55</v>
      </c>
      <c r="J67" s="206">
        <v>0.5</v>
      </c>
      <c r="K67" s="206">
        <v>0.18</v>
      </c>
      <c r="L67" s="206">
        <v>385.66</v>
      </c>
      <c r="M67" s="206">
        <v>0.53</v>
      </c>
      <c r="N67" s="206">
        <v>1.36</v>
      </c>
      <c r="O67" s="206">
        <v>0</v>
      </c>
      <c r="P67" s="206">
        <v>2.4300000000000002</v>
      </c>
      <c r="Q67" s="206">
        <v>7.01</v>
      </c>
      <c r="R67" s="206">
        <v>0.24</v>
      </c>
      <c r="S67" s="206">
        <v>0.3</v>
      </c>
      <c r="T67" s="206">
        <v>1.47</v>
      </c>
      <c r="U67" s="206">
        <v>0.8</v>
      </c>
      <c r="V67" s="206">
        <v>2.12</v>
      </c>
      <c r="W67" s="206">
        <v>0.53</v>
      </c>
      <c r="X67" s="206">
        <v>1.94</v>
      </c>
      <c r="Y67" s="206">
        <v>0</v>
      </c>
      <c r="Z67" s="206">
        <v>2.91</v>
      </c>
      <c r="AA67" s="206">
        <v>1.03</v>
      </c>
      <c r="AB67" s="206">
        <v>0</v>
      </c>
      <c r="AC67" s="206">
        <v>12.92</v>
      </c>
      <c r="AD67" s="206">
        <v>0</v>
      </c>
      <c r="AE67" s="206">
        <v>0</v>
      </c>
      <c r="AF67" s="206">
        <v>0</v>
      </c>
      <c r="AG67" s="206">
        <v>0</v>
      </c>
      <c r="AH67" s="206">
        <v>40.49</v>
      </c>
      <c r="AI67" s="206">
        <v>0</v>
      </c>
      <c r="AJ67" s="206">
        <v>0</v>
      </c>
      <c r="AK67" s="206">
        <v>0</v>
      </c>
      <c r="AL67" s="206">
        <v>0</v>
      </c>
      <c r="AM67" s="206">
        <v>0</v>
      </c>
      <c r="AN67" s="206">
        <v>0</v>
      </c>
      <c r="AO67" s="206">
        <v>134.85</v>
      </c>
      <c r="AP67" s="206">
        <v>0</v>
      </c>
    </row>
    <row r="68" spans="1:42">
      <c r="A68" t="s">
        <v>110</v>
      </c>
      <c r="B68" s="206">
        <v>0</v>
      </c>
      <c r="C68" s="206">
        <v>0</v>
      </c>
      <c r="D68" s="206">
        <v>2.2599999999999998</v>
      </c>
      <c r="E68" s="206">
        <v>0</v>
      </c>
      <c r="F68" s="206">
        <v>0</v>
      </c>
      <c r="G68" s="206">
        <v>10.6</v>
      </c>
      <c r="H68" s="206">
        <v>0</v>
      </c>
      <c r="I68" s="206">
        <v>23.55</v>
      </c>
      <c r="J68" s="206">
        <v>0.5</v>
      </c>
      <c r="K68" s="206">
        <v>0.18</v>
      </c>
      <c r="L68" s="206">
        <v>385.66</v>
      </c>
      <c r="M68" s="206">
        <v>0.53</v>
      </c>
      <c r="N68" s="206">
        <v>1.36</v>
      </c>
      <c r="O68" s="206">
        <v>0</v>
      </c>
      <c r="P68" s="206">
        <v>2.4300000000000002</v>
      </c>
      <c r="Q68" s="206">
        <v>7.01</v>
      </c>
      <c r="R68" s="206">
        <v>0.24</v>
      </c>
      <c r="S68" s="206">
        <v>0.3</v>
      </c>
      <c r="T68" s="206">
        <v>1.47</v>
      </c>
      <c r="U68" s="206">
        <v>0.8</v>
      </c>
      <c r="V68" s="206">
        <v>2.12</v>
      </c>
      <c r="W68" s="206">
        <v>0.53</v>
      </c>
      <c r="X68" s="206">
        <v>1.94</v>
      </c>
      <c r="Y68" s="206">
        <v>0</v>
      </c>
      <c r="Z68" s="206">
        <v>2.91</v>
      </c>
      <c r="AA68" s="206">
        <v>1.03</v>
      </c>
      <c r="AB68" s="206">
        <v>0</v>
      </c>
      <c r="AC68" s="206">
        <v>12.92</v>
      </c>
      <c r="AD68" s="206">
        <v>0</v>
      </c>
      <c r="AE68" s="206">
        <v>0</v>
      </c>
      <c r="AF68" s="206">
        <v>0</v>
      </c>
      <c r="AG68" s="206">
        <v>0</v>
      </c>
      <c r="AH68" s="206">
        <v>40.49</v>
      </c>
      <c r="AI68" s="206">
        <v>0</v>
      </c>
      <c r="AJ68" s="206">
        <v>0</v>
      </c>
      <c r="AK68" s="206">
        <v>0</v>
      </c>
      <c r="AL68" s="206">
        <v>0</v>
      </c>
      <c r="AM68" s="206">
        <v>0</v>
      </c>
      <c r="AN68" s="206">
        <v>0</v>
      </c>
      <c r="AO68" s="206">
        <v>134.85</v>
      </c>
      <c r="AP68" s="206">
        <v>0</v>
      </c>
    </row>
    <row r="69" spans="1:42">
      <c r="A69" t="s">
        <v>111</v>
      </c>
      <c r="B69" s="206">
        <v>0</v>
      </c>
      <c r="C69" s="206">
        <v>0</v>
      </c>
      <c r="D69" s="206">
        <v>2.2599999999999998</v>
      </c>
      <c r="E69" s="206">
        <v>0</v>
      </c>
      <c r="F69" s="206">
        <v>0</v>
      </c>
      <c r="G69" s="206">
        <v>10.6</v>
      </c>
      <c r="H69" s="206">
        <v>0</v>
      </c>
      <c r="I69" s="206">
        <v>23.55</v>
      </c>
      <c r="J69" s="206">
        <v>0.5</v>
      </c>
      <c r="K69" s="206">
        <v>0.18</v>
      </c>
      <c r="L69" s="206">
        <v>385.66</v>
      </c>
      <c r="M69" s="206">
        <v>0.53</v>
      </c>
      <c r="N69" s="206">
        <v>1.36</v>
      </c>
      <c r="O69" s="206">
        <v>0</v>
      </c>
      <c r="P69" s="206">
        <v>2.4300000000000002</v>
      </c>
      <c r="Q69" s="206">
        <v>7.01</v>
      </c>
      <c r="R69" s="206">
        <v>0.24</v>
      </c>
      <c r="S69" s="206">
        <v>0.3</v>
      </c>
      <c r="T69" s="206">
        <v>1.47</v>
      </c>
      <c r="U69" s="206">
        <v>0.8</v>
      </c>
      <c r="V69" s="206">
        <v>2.12</v>
      </c>
      <c r="W69" s="206">
        <v>0.53</v>
      </c>
      <c r="X69" s="206">
        <v>1.94</v>
      </c>
      <c r="Y69" s="206">
        <v>0</v>
      </c>
      <c r="Z69" s="206">
        <v>2.91</v>
      </c>
      <c r="AA69" s="206">
        <v>1.03</v>
      </c>
      <c r="AB69" s="206">
        <v>0</v>
      </c>
      <c r="AC69" s="206">
        <v>12.92</v>
      </c>
      <c r="AD69" s="206">
        <v>0</v>
      </c>
      <c r="AE69" s="206">
        <v>0</v>
      </c>
      <c r="AF69" s="206">
        <v>0</v>
      </c>
      <c r="AG69" s="206">
        <v>0</v>
      </c>
      <c r="AH69" s="206">
        <v>40.49</v>
      </c>
      <c r="AI69" s="206">
        <v>0</v>
      </c>
      <c r="AJ69" s="206">
        <v>0</v>
      </c>
      <c r="AK69" s="206">
        <v>0</v>
      </c>
      <c r="AL69" s="206">
        <v>0</v>
      </c>
      <c r="AM69" s="206">
        <v>0</v>
      </c>
      <c r="AN69" s="206">
        <v>0</v>
      </c>
      <c r="AO69" s="206">
        <v>134.85</v>
      </c>
      <c r="AP69" s="206">
        <v>0</v>
      </c>
    </row>
    <row r="70" spans="1:42">
      <c r="A70" t="s">
        <v>112</v>
      </c>
      <c r="B70" s="206">
        <v>0</v>
      </c>
      <c r="C70" s="206">
        <v>0</v>
      </c>
      <c r="D70" s="206">
        <v>2.2599999999999998</v>
      </c>
      <c r="E70" s="206">
        <v>0</v>
      </c>
      <c r="F70" s="206">
        <v>0</v>
      </c>
      <c r="G70" s="206">
        <v>10.6</v>
      </c>
      <c r="H70" s="206">
        <v>0</v>
      </c>
      <c r="I70" s="206">
        <v>23.55</v>
      </c>
      <c r="J70" s="206">
        <v>0.5</v>
      </c>
      <c r="K70" s="206">
        <v>0.18</v>
      </c>
      <c r="L70" s="206">
        <v>385.66</v>
      </c>
      <c r="M70" s="206">
        <v>0.53</v>
      </c>
      <c r="N70" s="206">
        <v>1.36</v>
      </c>
      <c r="O70" s="206">
        <v>0</v>
      </c>
      <c r="P70" s="206">
        <v>2.4300000000000002</v>
      </c>
      <c r="Q70" s="206">
        <v>7.01</v>
      </c>
      <c r="R70" s="206">
        <v>0.24</v>
      </c>
      <c r="S70" s="206">
        <v>0.3</v>
      </c>
      <c r="T70" s="206">
        <v>1.47</v>
      </c>
      <c r="U70" s="206">
        <v>0.8</v>
      </c>
      <c r="V70" s="206">
        <v>2.12</v>
      </c>
      <c r="W70" s="206">
        <v>0.53</v>
      </c>
      <c r="X70" s="206">
        <v>1.94</v>
      </c>
      <c r="Y70" s="206">
        <v>0</v>
      </c>
      <c r="Z70" s="206">
        <v>2.91</v>
      </c>
      <c r="AA70" s="206">
        <v>1.03</v>
      </c>
      <c r="AB70" s="206">
        <v>0</v>
      </c>
      <c r="AC70" s="206">
        <v>12.92</v>
      </c>
      <c r="AD70" s="206">
        <v>0</v>
      </c>
      <c r="AE70" s="206">
        <v>0</v>
      </c>
      <c r="AF70" s="206">
        <v>0</v>
      </c>
      <c r="AG70" s="206">
        <v>0</v>
      </c>
      <c r="AH70" s="206">
        <v>40.49</v>
      </c>
      <c r="AI70" s="206">
        <v>0</v>
      </c>
      <c r="AJ70" s="206">
        <v>0</v>
      </c>
      <c r="AK70" s="206">
        <v>0</v>
      </c>
      <c r="AL70" s="206">
        <v>0</v>
      </c>
      <c r="AM70" s="206">
        <v>0</v>
      </c>
      <c r="AN70" s="206">
        <v>0</v>
      </c>
      <c r="AO70" s="206">
        <v>134.85</v>
      </c>
      <c r="AP70" s="206">
        <v>0</v>
      </c>
    </row>
    <row r="71" spans="1:42">
      <c r="A71" t="s">
        <v>113</v>
      </c>
      <c r="B71" s="206">
        <v>0</v>
      </c>
      <c r="C71" s="206">
        <v>0</v>
      </c>
      <c r="D71" s="206">
        <v>2.2599999999999998</v>
      </c>
      <c r="E71" s="206">
        <v>0</v>
      </c>
      <c r="F71" s="206">
        <v>0</v>
      </c>
      <c r="G71" s="206">
        <v>10.6</v>
      </c>
      <c r="H71" s="206">
        <v>0</v>
      </c>
      <c r="I71" s="206">
        <v>23.55</v>
      </c>
      <c r="J71" s="206">
        <v>0.5</v>
      </c>
      <c r="K71" s="206">
        <v>0.18</v>
      </c>
      <c r="L71" s="206">
        <v>385.66</v>
      </c>
      <c r="M71" s="206">
        <v>0.53</v>
      </c>
      <c r="N71" s="206">
        <v>1.36</v>
      </c>
      <c r="O71" s="206">
        <v>0</v>
      </c>
      <c r="P71" s="206">
        <v>2.4300000000000002</v>
      </c>
      <c r="Q71" s="206">
        <v>7.01</v>
      </c>
      <c r="R71" s="206">
        <v>0.24</v>
      </c>
      <c r="S71" s="206">
        <v>0.3</v>
      </c>
      <c r="T71" s="206">
        <v>1.47</v>
      </c>
      <c r="U71" s="206">
        <v>0.8</v>
      </c>
      <c r="V71" s="206">
        <v>2.12</v>
      </c>
      <c r="W71" s="206">
        <v>0.53</v>
      </c>
      <c r="X71" s="206">
        <v>1.94</v>
      </c>
      <c r="Y71" s="206">
        <v>0</v>
      </c>
      <c r="Z71" s="206">
        <v>2.91</v>
      </c>
      <c r="AA71" s="206">
        <v>1.03</v>
      </c>
      <c r="AB71" s="206">
        <v>0</v>
      </c>
      <c r="AC71" s="206">
        <v>12.92</v>
      </c>
      <c r="AD71" s="206">
        <v>0</v>
      </c>
      <c r="AE71" s="206">
        <v>0</v>
      </c>
      <c r="AF71" s="206">
        <v>0</v>
      </c>
      <c r="AG71" s="206">
        <v>0</v>
      </c>
      <c r="AH71" s="206">
        <v>40.49</v>
      </c>
      <c r="AI71" s="206">
        <v>0</v>
      </c>
      <c r="AJ71" s="206">
        <v>0</v>
      </c>
      <c r="AK71" s="206">
        <v>0</v>
      </c>
      <c r="AL71" s="206">
        <v>0</v>
      </c>
      <c r="AM71" s="206">
        <v>0</v>
      </c>
      <c r="AN71" s="206">
        <v>0</v>
      </c>
      <c r="AO71" s="206">
        <v>134.85</v>
      </c>
      <c r="AP71" s="206">
        <v>0</v>
      </c>
    </row>
    <row r="72" spans="1:42">
      <c r="A72" t="s">
        <v>114</v>
      </c>
      <c r="B72" s="206">
        <v>0</v>
      </c>
      <c r="C72" s="206">
        <v>0</v>
      </c>
      <c r="D72" s="206">
        <v>2.2599999999999998</v>
      </c>
      <c r="E72" s="206">
        <v>0</v>
      </c>
      <c r="F72" s="206">
        <v>0</v>
      </c>
      <c r="G72" s="206">
        <v>10.6</v>
      </c>
      <c r="H72" s="206">
        <v>0</v>
      </c>
      <c r="I72" s="206">
        <v>23.55</v>
      </c>
      <c r="J72" s="206">
        <v>0.5</v>
      </c>
      <c r="K72" s="206">
        <v>0.18</v>
      </c>
      <c r="L72" s="206">
        <v>385.66</v>
      </c>
      <c r="M72" s="206">
        <v>0.53</v>
      </c>
      <c r="N72" s="206">
        <v>1.36</v>
      </c>
      <c r="O72" s="206">
        <v>0</v>
      </c>
      <c r="P72" s="206">
        <v>2.4300000000000002</v>
      </c>
      <c r="Q72" s="206">
        <v>7.01</v>
      </c>
      <c r="R72" s="206">
        <v>0.24</v>
      </c>
      <c r="S72" s="206">
        <v>0.3</v>
      </c>
      <c r="T72" s="206">
        <v>1.47</v>
      </c>
      <c r="U72" s="206">
        <v>0.8</v>
      </c>
      <c r="V72" s="206">
        <v>2.12</v>
      </c>
      <c r="W72" s="206">
        <v>0.53</v>
      </c>
      <c r="X72" s="206">
        <v>1.94</v>
      </c>
      <c r="Y72" s="206">
        <v>0</v>
      </c>
      <c r="Z72" s="206">
        <v>2.91</v>
      </c>
      <c r="AA72" s="206">
        <v>1.03</v>
      </c>
      <c r="AB72" s="206">
        <v>0</v>
      </c>
      <c r="AC72" s="206">
        <v>12.92</v>
      </c>
      <c r="AD72" s="206">
        <v>0</v>
      </c>
      <c r="AE72" s="206">
        <v>0</v>
      </c>
      <c r="AF72" s="206">
        <v>0</v>
      </c>
      <c r="AG72" s="206">
        <v>0</v>
      </c>
      <c r="AH72" s="206">
        <v>40.49</v>
      </c>
      <c r="AI72" s="206">
        <v>0</v>
      </c>
      <c r="AJ72" s="206">
        <v>0</v>
      </c>
      <c r="AK72" s="206">
        <v>0</v>
      </c>
      <c r="AL72" s="206">
        <v>0</v>
      </c>
      <c r="AM72" s="206">
        <v>0</v>
      </c>
      <c r="AN72" s="206">
        <v>0</v>
      </c>
      <c r="AO72" s="206">
        <v>134.85</v>
      </c>
      <c r="AP72" s="206">
        <v>0</v>
      </c>
    </row>
    <row r="73" spans="1:42">
      <c r="A73" t="s">
        <v>115</v>
      </c>
      <c r="B73" s="206">
        <v>0</v>
      </c>
      <c r="C73" s="206">
        <v>0</v>
      </c>
      <c r="D73" s="206">
        <v>2.2599999999999998</v>
      </c>
      <c r="E73" s="206">
        <v>0</v>
      </c>
      <c r="F73" s="206">
        <v>0</v>
      </c>
      <c r="G73" s="206">
        <v>10.6</v>
      </c>
      <c r="H73" s="206">
        <v>0</v>
      </c>
      <c r="I73" s="206">
        <v>23.55</v>
      </c>
      <c r="J73" s="206">
        <v>0.5</v>
      </c>
      <c r="K73" s="206">
        <v>0.18</v>
      </c>
      <c r="L73" s="206">
        <v>385.66</v>
      </c>
      <c r="M73" s="206">
        <v>0.53</v>
      </c>
      <c r="N73" s="206">
        <v>1.36</v>
      </c>
      <c r="O73" s="206">
        <v>0</v>
      </c>
      <c r="P73" s="206">
        <v>1.44</v>
      </c>
      <c r="Q73" s="206">
        <v>7.01</v>
      </c>
      <c r="R73" s="206">
        <v>0.24</v>
      </c>
      <c r="S73" s="206">
        <v>0.3</v>
      </c>
      <c r="T73" s="206">
        <v>1.47</v>
      </c>
      <c r="U73" s="206">
        <v>0.8</v>
      </c>
      <c r="V73" s="206">
        <v>2.12</v>
      </c>
      <c r="W73" s="206">
        <v>0.53</v>
      </c>
      <c r="X73" s="206">
        <v>1.94</v>
      </c>
      <c r="Y73" s="206">
        <v>0</v>
      </c>
      <c r="Z73" s="206">
        <v>2.91</v>
      </c>
      <c r="AA73" s="206">
        <v>1.03</v>
      </c>
      <c r="AB73" s="206">
        <v>0</v>
      </c>
      <c r="AC73" s="206">
        <v>12.92</v>
      </c>
      <c r="AD73" s="206">
        <v>0</v>
      </c>
      <c r="AE73" s="206">
        <v>0</v>
      </c>
      <c r="AF73" s="206">
        <v>0</v>
      </c>
      <c r="AG73" s="206">
        <v>0</v>
      </c>
      <c r="AH73" s="206">
        <v>40.49</v>
      </c>
      <c r="AI73" s="206">
        <v>0</v>
      </c>
      <c r="AJ73" s="206">
        <v>0</v>
      </c>
      <c r="AK73" s="206">
        <v>0</v>
      </c>
      <c r="AL73" s="206">
        <v>0</v>
      </c>
      <c r="AM73" s="206">
        <v>0</v>
      </c>
      <c r="AN73" s="206">
        <v>0</v>
      </c>
      <c r="AO73" s="206">
        <v>134.85</v>
      </c>
      <c r="AP73" s="206">
        <v>0</v>
      </c>
    </row>
    <row r="74" spans="1:42">
      <c r="A74" t="s">
        <v>116</v>
      </c>
      <c r="B74" s="206">
        <v>0</v>
      </c>
      <c r="C74" s="206">
        <v>0</v>
      </c>
      <c r="D74" s="206">
        <v>2.2599999999999998</v>
      </c>
      <c r="E74" s="206">
        <v>0</v>
      </c>
      <c r="F74" s="206">
        <v>0</v>
      </c>
      <c r="G74" s="206">
        <v>10.6</v>
      </c>
      <c r="H74" s="206">
        <v>0</v>
      </c>
      <c r="I74" s="206">
        <v>23.55</v>
      </c>
      <c r="J74" s="206">
        <v>0.5</v>
      </c>
      <c r="K74" s="206">
        <v>0.18</v>
      </c>
      <c r="L74" s="206">
        <v>385.66</v>
      </c>
      <c r="M74" s="206">
        <v>0.53</v>
      </c>
      <c r="N74" s="206">
        <v>1.36</v>
      </c>
      <c r="O74" s="206">
        <v>0</v>
      </c>
      <c r="P74" s="206">
        <v>1.44</v>
      </c>
      <c r="Q74" s="206">
        <v>7.01</v>
      </c>
      <c r="R74" s="206">
        <v>0.24</v>
      </c>
      <c r="S74" s="206">
        <v>0.3</v>
      </c>
      <c r="T74" s="206">
        <v>1.47</v>
      </c>
      <c r="U74" s="206">
        <v>0.8</v>
      </c>
      <c r="V74" s="206">
        <v>2.12</v>
      </c>
      <c r="W74" s="206">
        <v>0.53</v>
      </c>
      <c r="X74" s="206">
        <v>1.94</v>
      </c>
      <c r="Y74" s="206">
        <v>0</v>
      </c>
      <c r="Z74" s="206">
        <v>2.91</v>
      </c>
      <c r="AA74" s="206">
        <v>1.03</v>
      </c>
      <c r="AB74" s="206">
        <v>0</v>
      </c>
      <c r="AC74" s="206">
        <v>12.92</v>
      </c>
      <c r="AD74" s="206">
        <v>0</v>
      </c>
      <c r="AE74" s="206">
        <v>0</v>
      </c>
      <c r="AF74" s="206">
        <v>0</v>
      </c>
      <c r="AG74" s="206">
        <v>0</v>
      </c>
      <c r="AH74" s="206">
        <v>40.49</v>
      </c>
      <c r="AI74" s="206">
        <v>0</v>
      </c>
      <c r="AJ74" s="206">
        <v>0</v>
      </c>
      <c r="AK74" s="206">
        <v>0</v>
      </c>
      <c r="AL74" s="206">
        <v>0</v>
      </c>
      <c r="AM74" s="206">
        <v>0</v>
      </c>
      <c r="AN74" s="206">
        <v>0</v>
      </c>
      <c r="AO74" s="206">
        <v>134.85</v>
      </c>
      <c r="AP74" s="206">
        <v>0</v>
      </c>
    </row>
    <row r="75" spans="1:42">
      <c r="A75" t="s">
        <v>117</v>
      </c>
      <c r="B75" s="206">
        <v>0</v>
      </c>
      <c r="C75" s="206">
        <v>0</v>
      </c>
      <c r="D75" s="206">
        <v>2.2599999999999998</v>
      </c>
      <c r="E75" s="206">
        <v>0</v>
      </c>
      <c r="F75" s="206">
        <v>0</v>
      </c>
      <c r="G75" s="206">
        <v>10.6</v>
      </c>
      <c r="H75" s="206">
        <v>0</v>
      </c>
      <c r="I75" s="206">
        <v>23.55</v>
      </c>
      <c r="J75" s="206">
        <v>0.5</v>
      </c>
      <c r="K75" s="206">
        <v>0.18</v>
      </c>
      <c r="L75" s="206">
        <v>385.66</v>
      </c>
      <c r="M75" s="206">
        <v>0.53</v>
      </c>
      <c r="N75" s="206">
        <v>1.36</v>
      </c>
      <c r="O75" s="206">
        <v>0</v>
      </c>
      <c r="P75" s="206">
        <v>1.44</v>
      </c>
      <c r="Q75" s="206">
        <v>7.01</v>
      </c>
      <c r="R75" s="206">
        <v>0.24</v>
      </c>
      <c r="S75" s="206">
        <v>0.3</v>
      </c>
      <c r="T75" s="206">
        <v>1.47</v>
      </c>
      <c r="U75" s="206">
        <v>0.8</v>
      </c>
      <c r="V75" s="206">
        <v>2.12</v>
      </c>
      <c r="W75" s="206">
        <v>0.53</v>
      </c>
      <c r="X75" s="206">
        <v>1.94</v>
      </c>
      <c r="Y75" s="206">
        <v>0</v>
      </c>
      <c r="Z75" s="206">
        <v>2.91</v>
      </c>
      <c r="AA75" s="206">
        <v>1.03</v>
      </c>
      <c r="AB75" s="206">
        <v>0</v>
      </c>
      <c r="AC75" s="206">
        <v>12.92</v>
      </c>
      <c r="AD75" s="206">
        <v>0</v>
      </c>
      <c r="AE75" s="206">
        <v>0</v>
      </c>
      <c r="AF75" s="206">
        <v>0</v>
      </c>
      <c r="AG75" s="206">
        <v>0</v>
      </c>
      <c r="AH75" s="206">
        <v>40.49</v>
      </c>
      <c r="AI75" s="206">
        <v>0</v>
      </c>
      <c r="AJ75" s="206">
        <v>0</v>
      </c>
      <c r="AK75" s="206">
        <v>0</v>
      </c>
      <c r="AL75" s="206">
        <v>0</v>
      </c>
      <c r="AM75" s="206">
        <v>0</v>
      </c>
      <c r="AN75" s="206">
        <v>0</v>
      </c>
      <c r="AO75" s="206">
        <v>139.19999999999999</v>
      </c>
      <c r="AP75" s="206">
        <v>0</v>
      </c>
    </row>
    <row r="76" spans="1:42">
      <c r="A76" t="s">
        <v>118</v>
      </c>
      <c r="B76" s="206">
        <v>0</v>
      </c>
      <c r="C76" s="206">
        <v>0</v>
      </c>
      <c r="D76" s="206">
        <v>2.2599999999999998</v>
      </c>
      <c r="E76" s="206">
        <v>0</v>
      </c>
      <c r="F76" s="206">
        <v>0</v>
      </c>
      <c r="G76" s="206">
        <v>10.6</v>
      </c>
      <c r="H76" s="206">
        <v>0</v>
      </c>
      <c r="I76" s="206">
        <v>23.55</v>
      </c>
      <c r="J76" s="206">
        <v>0.5</v>
      </c>
      <c r="K76" s="206">
        <v>0.18</v>
      </c>
      <c r="L76" s="206">
        <v>385.66</v>
      </c>
      <c r="M76" s="206">
        <v>0.53</v>
      </c>
      <c r="N76" s="206">
        <v>1.36</v>
      </c>
      <c r="O76" s="206">
        <v>0</v>
      </c>
      <c r="P76" s="206">
        <v>1.44</v>
      </c>
      <c r="Q76" s="206">
        <v>7.01</v>
      </c>
      <c r="R76" s="206">
        <v>0.24</v>
      </c>
      <c r="S76" s="206">
        <v>0.3</v>
      </c>
      <c r="T76" s="206">
        <v>1.47</v>
      </c>
      <c r="U76" s="206">
        <v>0.8</v>
      </c>
      <c r="V76" s="206">
        <v>2.12</v>
      </c>
      <c r="W76" s="206">
        <v>0.53</v>
      </c>
      <c r="X76" s="206">
        <v>1.94</v>
      </c>
      <c r="Y76" s="206">
        <v>0</v>
      </c>
      <c r="Z76" s="206">
        <v>2.91</v>
      </c>
      <c r="AA76" s="206">
        <v>1.03</v>
      </c>
      <c r="AB76" s="206">
        <v>0</v>
      </c>
      <c r="AC76" s="206">
        <v>12.92</v>
      </c>
      <c r="AD76" s="206">
        <v>0</v>
      </c>
      <c r="AE76" s="206">
        <v>0</v>
      </c>
      <c r="AF76" s="206">
        <v>0</v>
      </c>
      <c r="AG76" s="206">
        <v>0</v>
      </c>
      <c r="AH76" s="206">
        <v>40.49</v>
      </c>
      <c r="AI76" s="206">
        <v>0</v>
      </c>
      <c r="AJ76" s="206">
        <v>0</v>
      </c>
      <c r="AK76" s="206">
        <v>0</v>
      </c>
      <c r="AL76" s="206">
        <v>0</v>
      </c>
      <c r="AM76" s="206">
        <v>0</v>
      </c>
      <c r="AN76" s="206">
        <v>0</v>
      </c>
      <c r="AO76" s="206">
        <v>139.19999999999999</v>
      </c>
      <c r="AP76" s="206">
        <v>0</v>
      </c>
    </row>
    <row r="77" spans="1:42">
      <c r="A77" t="s">
        <v>119</v>
      </c>
      <c r="B77" s="206">
        <v>0</v>
      </c>
      <c r="C77" s="206">
        <v>0</v>
      </c>
      <c r="D77" s="206">
        <v>2.2599999999999998</v>
      </c>
      <c r="E77" s="206">
        <v>0</v>
      </c>
      <c r="F77" s="206">
        <v>0</v>
      </c>
      <c r="G77" s="206">
        <v>10.6</v>
      </c>
      <c r="H77" s="206">
        <v>0</v>
      </c>
      <c r="I77" s="206">
        <v>23.55</v>
      </c>
      <c r="J77" s="206">
        <v>0.5</v>
      </c>
      <c r="K77" s="206">
        <v>0.18</v>
      </c>
      <c r="L77" s="206">
        <v>385.66</v>
      </c>
      <c r="M77" s="206">
        <v>0.53</v>
      </c>
      <c r="N77" s="206">
        <v>1.36</v>
      </c>
      <c r="O77" s="206">
        <v>0</v>
      </c>
      <c r="P77" s="206">
        <v>1.44</v>
      </c>
      <c r="Q77" s="206">
        <v>7.01</v>
      </c>
      <c r="R77" s="206">
        <v>0.24</v>
      </c>
      <c r="S77" s="206">
        <v>0.3</v>
      </c>
      <c r="T77" s="206">
        <v>1.47</v>
      </c>
      <c r="U77" s="206">
        <v>0.8</v>
      </c>
      <c r="V77" s="206">
        <v>2.12</v>
      </c>
      <c r="W77" s="206">
        <v>0.53</v>
      </c>
      <c r="X77" s="206">
        <v>1.94</v>
      </c>
      <c r="Y77" s="206">
        <v>0</v>
      </c>
      <c r="Z77" s="206">
        <v>2.91</v>
      </c>
      <c r="AA77" s="206">
        <v>1.03</v>
      </c>
      <c r="AB77" s="206">
        <v>0</v>
      </c>
      <c r="AC77" s="206">
        <v>12.92</v>
      </c>
      <c r="AD77" s="206">
        <v>0</v>
      </c>
      <c r="AE77" s="206">
        <v>0</v>
      </c>
      <c r="AF77" s="206">
        <v>0</v>
      </c>
      <c r="AG77" s="206">
        <v>0</v>
      </c>
      <c r="AH77" s="206">
        <v>40.49</v>
      </c>
      <c r="AI77" s="206">
        <v>0</v>
      </c>
      <c r="AJ77" s="206">
        <v>0</v>
      </c>
      <c r="AK77" s="206">
        <v>0</v>
      </c>
      <c r="AL77" s="206">
        <v>0</v>
      </c>
      <c r="AM77" s="206">
        <v>0</v>
      </c>
      <c r="AN77" s="206">
        <v>0</v>
      </c>
      <c r="AO77" s="206">
        <v>139.19999999999999</v>
      </c>
      <c r="AP77" s="206">
        <v>0</v>
      </c>
    </row>
    <row r="78" spans="1:42">
      <c r="A78" t="s">
        <v>120</v>
      </c>
      <c r="B78" s="206">
        <v>0</v>
      </c>
      <c r="C78" s="206">
        <v>0</v>
      </c>
      <c r="D78" s="206">
        <v>2.2599999999999998</v>
      </c>
      <c r="E78" s="206">
        <v>0</v>
      </c>
      <c r="F78" s="206">
        <v>0</v>
      </c>
      <c r="G78" s="206">
        <v>10.6</v>
      </c>
      <c r="H78" s="206">
        <v>0</v>
      </c>
      <c r="I78" s="206">
        <v>23.55</v>
      </c>
      <c r="J78" s="206">
        <v>0.5</v>
      </c>
      <c r="K78" s="206">
        <v>0.18</v>
      </c>
      <c r="L78" s="206">
        <v>385.66</v>
      </c>
      <c r="M78" s="206">
        <v>0.53</v>
      </c>
      <c r="N78" s="206">
        <v>1.36</v>
      </c>
      <c r="O78" s="206">
        <v>0</v>
      </c>
      <c r="P78" s="206">
        <v>1.44</v>
      </c>
      <c r="Q78" s="206">
        <v>7.01</v>
      </c>
      <c r="R78" s="206">
        <v>0.24</v>
      </c>
      <c r="S78" s="206">
        <v>0.3</v>
      </c>
      <c r="T78" s="206">
        <v>1.47</v>
      </c>
      <c r="U78" s="206">
        <v>0.8</v>
      </c>
      <c r="V78" s="206">
        <v>2.12</v>
      </c>
      <c r="W78" s="206">
        <v>0.53</v>
      </c>
      <c r="X78" s="206">
        <v>1.94</v>
      </c>
      <c r="Y78" s="206">
        <v>0</v>
      </c>
      <c r="Z78" s="206">
        <v>2.91</v>
      </c>
      <c r="AA78" s="206">
        <v>1.03</v>
      </c>
      <c r="AB78" s="206">
        <v>0</v>
      </c>
      <c r="AC78" s="206">
        <v>12.92</v>
      </c>
      <c r="AD78" s="206">
        <v>0</v>
      </c>
      <c r="AE78" s="206">
        <v>0</v>
      </c>
      <c r="AF78" s="206">
        <v>0</v>
      </c>
      <c r="AG78" s="206">
        <v>0</v>
      </c>
      <c r="AH78" s="206">
        <v>40.49</v>
      </c>
      <c r="AI78" s="206">
        <v>0</v>
      </c>
      <c r="AJ78" s="206">
        <v>0</v>
      </c>
      <c r="AK78" s="206">
        <v>0</v>
      </c>
      <c r="AL78" s="206">
        <v>0</v>
      </c>
      <c r="AM78" s="206">
        <v>0</v>
      </c>
      <c r="AN78" s="206">
        <v>0</v>
      </c>
      <c r="AO78" s="206">
        <v>139.19999999999999</v>
      </c>
      <c r="AP78" s="206">
        <v>0</v>
      </c>
    </row>
    <row r="79" spans="1:42">
      <c r="A79" t="s">
        <v>121</v>
      </c>
      <c r="B79" s="206">
        <v>0</v>
      </c>
      <c r="C79" s="206">
        <v>0</v>
      </c>
      <c r="D79" s="206">
        <v>2.2599999999999998</v>
      </c>
      <c r="E79" s="206">
        <v>0</v>
      </c>
      <c r="F79" s="206">
        <v>0</v>
      </c>
      <c r="G79" s="206">
        <v>10.6</v>
      </c>
      <c r="H79" s="206">
        <v>0</v>
      </c>
      <c r="I79" s="206">
        <v>23.55</v>
      </c>
      <c r="J79" s="206">
        <v>0.5</v>
      </c>
      <c r="K79" s="206">
        <v>0.18</v>
      </c>
      <c r="L79" s="206">
        <v>385.66</v>
      </c>
      <c r="M79" s="206">
        <v>0.53</v>
      </c>
      <c r="N79" s="206">
        <v>1.36</v>
      </c>
      <c r="O79" s="206">
        <v>0</v>
      </c>
      <c r="P79" s="206">
        <v>1.44</v>
      </c>
      <c r="Q79" s="206">
        <v>7.01</v>
      </c>
      <c r="R79" s="206">
        <v>0.24</v>
      </c>
      <c r="S79" s="206">
        <v>0.3</v>
      </c>
      <c r="T79" s="206">
        <v>1.47</v>
      </c>
      <c r="U79" s="206">
        <v>0.8</v>
      </c>
      <c r="V79" s="206">
        <v>2.12</v>
      </c>
      <c r="W79" s="206">
        <v>0.53</v>
      </c>
      <c r="X79" s="206">
        <v>1.94</v>
      </c>
      <c r="Y79" s="206">
        <v>0</v>
      </c>
      <c r="Z79" s="206">
        <v>2.91</v>
      </c>
      <c r="AA79" s="206">
        <v>1.03</v>
      </c>
      <c r="AB79" s="206">
        <v>0</v>
      </c>
      <c r="AC79" s="206">
        <v>12.92</v>
      </c>
      <c r="AD79" s="206">
        <v>0</v>
      </c>
      <c r="AE79" s="206">
        <v>0</v>
      </c>
      <c r="AF79" s="206">
        <v>0</v>
      </c>
      <c r="AG79" s="206">
        <v>0</v>
      </c>
      <c r="AH79" s="206">
        <v>40.49</v>
      </c>
      <c r="AI79" s="206">
        <v>0</v>
      </c>
      <c r="AJ79" s="206">
        <v>0</v>
      </c>
      <c r="AK79" s="206">
        <v>0</v>
      </c>
      <c r="AL79" s="206">
        <v>0</v>
      </c>
      <c r="AM79" s="206">
        <v>0</v>
      </c>
      <c r="AN79" s="206">
        <v>0</v>
      </c>
      <c r="AO79" s="206">
        <v>139.19999999999999</v>
      </c>
      <c r="AP79" s="206">
        <v>0</v>
      </c>
    </row>
    <row r="80" spans="1:42">
      <c r="A80" t="s">
        <v>122</v>
      </c>
      <c r="B80" s="206">
        <v>0</v>
      </c>
      <c r="C80" s="206">
        <v>0</v>
      </c>
      <c r="D80" s="206">
        <v>2.2599999999999998</v>
      </c>
      <c r="E80" s="206">
        <v>0</v>
      </c>
      <c r="F80" s="206">
        <v>0</v>
      </c>
      <c r="G80" s="206">
        <v>10.6</v>
      </c>
      <c r="H80" s="206">
        <v>0</v>
      </c>
      <c r="I80" s="206">
        <v>23.55</v>
      </c>
      <c r="J80" s="206">
        <v>0.5</v>
      </c>
      <c r="K80" s="206">
        <v>0.18</v>
      </c>
      <c r="L80" s="206">
        <v>385.66</v>
      </c>
      <c r="M80" s="206">
        <v>0.53</v>
      </c>
      <c r="N80" s="206">
        <v>1.36</v>
      </c>
      <c r="O80" s="206">
        <v>0</v>
      </c>
      <c r="P80" s="206">
        <v>1.44</v>
      </c>
      <c r="Q80" s="206">
        <v>7.01</v>
      </c>
      <c r="R80" s="206">
        <v>0.24</v>
      </c>
      <c r="S80" s="206">
        <v>0.3</v>
      </c>
      <c r="T80" s="206">
        <v>1.47</v>
      </c>
      <c r="U80" s="206">
        <v>0.8</v>
      </c>
      <c r="V80" s="206">
        <v>2.12</v>
      </c>
      <c r="W80" s="206">
        <v>0.53</v>
      </c>
      <c r="X80" s="206">
        <v>1.94</v>
      </c>
      <c r="Y80" s="206">
        <v>0</v>
      </c>
      <c r="Z80" s="206">
        <v>2.91</v>
      </c>
      <c r="AA80" s="206">
        <v>1.03</v>
      </c>
      <c r="AB80" s="206">
        <v>0</v>
      </c>
      <c r="AC80" s="206">
        <v>12.92</v>
      </c>
      <c r="AD80" s="206">
        <v>0</v>
      </c>
      <c r="AE80" s="206">
        <v>0</v>
      </c>
      <c r="AF80" s="206">
        <v>0</v>
      </c>
      <c r="AG80" s="206">
        <v>0</v>
      </c>
      <c r="AH80" s="206">
        <v>40.49</v>
      </c>
      <c r="AI80" s="206">
        <v>0</v>
      </c>
      <c r="AJ80" s="206">
        <v>0</v>
      </c>
      <c r="AK80" s="206">
        <v>0</v>
      </c>
      <c r="AL80" s="206">
        <v>0</v>
      </c>
      <c r="AM80" s="206">
        <v>0</v>
      </c>
      <c r="AN80" s="206">
        <v>0</v>
      </c>
      <c r="AO80" s="206">
        <v>139.19999999999999</v>
      </c>
      <c r="AP80" s="206">
        <v>0</v>
      </c>
    </row>
    <row r="81" spans="1:42">
      <c r="A81" t="s">
        <v>123</v>
      </c>
      <c r="B81" s="206">
        <v>0</v>
      </c>
      <c r="C81" s="206">
        <v>0</v>
      </c>
      <c r="D81" s="206">
        <v>2.2599999999999998</v>
      </c>
      <c r="E81" s="206">
        <v>0</v>
      </c>
      <c r="F81" s="206">
        <v>0</v>
      </c>
      <c r="G81" s="206">
        <v>10.6</v>
      </c>
      <c r="H81" s="206">
        <v>0</v>
      </c>
      <c r="I81" s="206">
        <v>23.55</v>
      </c>
      <c r="J81" s="206">
        <v>0.5</v>
      </c>
      <c r="K81" s="206">
        <v>0.18</v>
      </c>
      <c r="L81" s="206">
        <v>385.66</v>
      </c>
      <c r="M81" s="206">
        <v>0.53</v>
      </c>
      <c r="N81" s="206">
        <v>1.36</v>
      </c>
      <c r="O81" s="206">
        <v>0</v>
      </c>
      <c r="P81" s="206">
        <v>1.44</v>
      </c>
      <c r="Q81" s="206">
        <v>7.01</v>
      </c>
      <c r="R81" s="206">
        <v>0.24</v>
      </c>
      <c r="S81" s="206">
        <v>0.3</v>
      </c>
      <c r="T81" s="206">
        <v>1.47</v>
      </c>
      <c r="U81" s="206">
        <v>0.8</v>
      </c>
      <c r="V81" s="206">
        <v>1.96</v>
      </c>
      <c r="W81" s="206">
        <v>0.53</v>
      </c>
      <c r="X81" s="206">
        <v>1.94</v>
      </c>
      <c r="Y81" s="206">
        <v>0</v>
      </c>
      <c r="Z81" s="206">
        <v>2.91</v>
      </c>
      <c r="AA81" s="206">
        <v>1.03</v>
      </c>
      <c r="AB81" s="206">
        <v>0</v>
      </c>
      <c r="AC81" s="206">
        <v>12.92</v>
      </c>
      <c r="AD81" s="206">
        <v>0</v>
      </c>
      <c r="AE81" s="206">
        <v>0</v>
      </c>
      <c r="AF81" s="206">
        <v>0</v>
      </c>
      <c r="AG81" s="206">
        <v>0</v>
      </c>
      <c r="AH81" s="206">
        <v>40.49</v>
      </c>
      <c r="AI81" s="206">
        <v>0</v>
      </c>
      <c r="AJ81" s="206">
        <v>0</v>
      </c>
      <c r="AK81" s="206">
        <v>0</v>
      </c>
      <c r="AL81" s="206">
        <v>0</v>
      </c>
      <c r="AM81" s="206">
        <v>0</v>
      </c>
      <c r="AN81" s="206">
        <v>0</v>
      </c>
      <c r="AO81" s="206">
        <v>139.19999999999999</v>
      </c>
      <c r="AP81" s="206">
        <v>0</v>
      </c>
    </row>
    <row r="82" spans="1:42">
      <c r="A82" t="s">
        <v>124</v>
      </c>
      <c r="B82" s="206">
        <v>0</v>
      </c>
      <c r="C82" s="206">
        <v>0</v>
      </c>
      <c r="D82" s="206">
        <v>2.2599999999999998</v>
      </c>
      <c r="E82" s="206">
        <v>0</v>
      </c>
      <c r="F82" s="206">
        <v>0</v>
      </c>
      <c r="G82" s="206">
        <v>10.6</v>
      </c>
      <c r="H82" s="206">
        <v>0</v>
      </c>
      <c r="I82" s="206">
        <v>23.55</v>
      </c>
      <c r="J82" s="206">
        <v>0.5</v>
      </c>
      <c r="K82" s="206">
        <v>0.18</v>
      </c>
      <c r="L82" s="206">
        <v>385.66</v>
      </c>
      <c r="M82" s="206">
        <v>0.53</v>
      </c>
      <c r="N82" s="206">
        <v>1.36</v>
      </c>
      <c r="O82" s="206">
        <v>0</v>
      </c>
      <c r="P82" s="206">
        <v>1.44</v>
      </c>
      <c r="Q82" s="206">
        <v>7.01</v>
      </c>
      <c r="R82" s="206">
        <v>0.24</v>
      </c>
      <c r="S82" s="206">
        <v>0.3</v>
      </c>
      <c r="T82" s="206">
        <v>1.47</v>
      </c>
      <c r="U82" s="206">
        <v>0.8</v>
      </c>
      <c r="V82" s="206">
        <v>1.96</v>
      </c>
      <c r="W82" s="206">
        <v>0.53</v>
      </c>
      <c r="X82" s="206">
        <v>1.94</v>
      </c>
      <c r="Y82" s="206">
        <v>0</v>
      </c>
      <c r="Z82" s="206">
        <v>2.91</v>
      </c>
      <c r="AA82" s="206">
        <v>1.03</v>
      </c>
      <c r="AB82" s="206">
        <v>0</v>
      </c>
      <c r="AC82" s="206">
        <v>12.92</v>
      </c>
      <c r="AD82" s="206">
        <v>0</v>
      </c>
      <c r="AE82" s="206">
        <v>0</v>
      </c>
      <c r="AF82" s="206">
        <v>0</v>
      </c>
      <c r="AG82" s="206">
        <v>0</v>
      </c>
      <c r="AH82" s="206">
        <v>40.49</v>
      </c>
      <c r="AI82" s="206">
        <v>0</v>
      </c>
      <c r="AJ82" s="206">
        <v>0</v>
      </c>
      <c r="AK82" s="206">
        <v>0</v>
      </c>
      <c r="AL82" s="206">
        <v>0</v>
      </c>
      <c r="AM82" s="206">
        <v>0</v>
      </c>
      <c r="AN82" s="206">
        <v>0</v>
      </c>
      <c r="AO82" s="206">
        <v>139.19999999999999</v>
      </c>
      <c r="AP82" s="206">
        <v>0</v>
      </c>
    </row>
    <row r="83" spans="1:42">
      <c r="A83" t="s">
        <v>125</v>
      </c>
      <c r="B83" s="206">
        <v>0</v>
      </c>
      <c r="C83" s="206">
        <v>0</v>
      </c>
      <c r="D83" s="206">
        <v>2.2599999999999998</v>
      </c>
      <c r="E83" s="206">
        <v>0</v>
      </c>
      <c r="F83" s="206">
        <v>0</v>
      </c>
      <c r="G83" s="206">
        <v>10.6</v>
      </c>
      <c r="H83" s="206">
        <v>0</v>
      </c>
      <c r="I83" s="206">
        <v>23.55</v>
      </c>
      <c r="J83" s="206">
        <v>0.5</v>
      </c>
      <c r="K83" s="206">
        <v>0.18</v>
      </c>
      <c r="L83" s="206">
        <v>385.66</v>
      </c>
      <c r="M83" s="206">
        <v>0.53</v>
      </c>
      <c r="N83" s="206">
        <v>1.36</v>
      </c>
      <c r="O83" s="206">
        <v>0</v>
      </c>
      <c r="P83" s="206">
        <v>1.44</v>
      </c>
      <c r="Q83" s="206">
        <v>7.01</v>
      </c>
      <c r="R83" s="206">
        <v>0.24</v>
      </c>
      <c r="S83" s="206">
        <v>0.3</v>
      </c>
      <c r="T83" s="206">
        <v>1.47</v>
      </c>
      <c r="U83" s="206">
        <v>0.8</v>
      </c>
      <c r="V83" s="206">
        <v>1.96</v>
      </c>
      <c r="W83" s="206">
        <v>0.53</v>
      </c>
      <c r="X83" s="206">
        <v>1.94</v>
      </c>
      <c r="Y83" s="206">
        <v>0</v>
      </c>
      <c r="Z83" s="206">
        <v>2.91</v>
      </c>
      <c r="AA83" s="206">
        <v>1.03</v>
      </c>
      <c r="AB83" s="206">
        <v>0</v>
      </c>
      <c r="AC83" s="206">
        <v>12.92</v>
      </c>
      <c r="AD83" s="206">
        <v>0</v>
      </c>
      <c r="AE83" s="206">
        <v>0</v>
      </c>
      <c r="AF83" s="206">
        <v>0</v>
      </c>
      <c r="AG83" s="206">
        <v>0</v>
      </c>
      <c r="AH83" s="206">
        <v>40.49</v>
      </c>
      <c r="AI83" s="206">
        <v>0</v>
      </c>
      <c r="AJ83" s="206">
        <v>0</v>
      </c>
      <c r="AK83" s="206">
        <v>0</v>
      </c>
      <c r="AL83" s="206">
        <v>0</v>
      </c>
      <c r="AM83" s="206">
        <v>0</v>
      </c>
      <c r="AN83" s="206">
        <v>0</v>
      </c>
      <c r="AO83" s="206">
        <v>139.19999999999999</v>
      </c>
      <c r="AP83" s="206">
        <v>0</v>
      </c>
    </row>
    <row r="84" spans="1:42">
      <c r="A84" t="s">
        <v>126</v>
      </c>
      <c r="B84" s="206">
        <v>0</v>
      </c>
      <c r="C84" s="206">
        <v>0</v>
      </c>
      <c r="D84" s="206">
        <v>2.2599999999999998</v>
      </c>
      <c r="E84" s="206">
        <v>0</v>
      </c>
      <c r="F84" s="206">
        <v>0</v>
      </c>
      <c r="G84" s="206">
        <v>10.6</v>
      </c>
      <c r="H84" s="206">
        <v>0</v>
      </c>
      <c r="I84" s="206">
        <v>23.55</v>
      </c>
      <c r="J84" s="206">
        <v>0.5</v>
      </c>
      <c r="K84" s="206">
        <v>0.18</v>
      </c>
      <c r="L84" s="206">
        <v>385.66</v>
      </c>
      <c r="M84" s="206">
        <v>0.53</v>
      </c>
      <c r="N84" s="206">
        <v>1.36</v>
      </c>
      <c r="O84" s="206">
        <v>0</v>
      </c>
      <c r="P84" s="206">
        <v>1.44</v>
      </c>
      <c r="Q84" s="206">
        <v>7.01</v>
      </c>
      <c r="R84" s="206">
        <v>0.24</v>
      </c>
      <c r="S84" s="206">
        <v>0.3</v>
      </c>
      <c r="T84" s="206">
        <v>1.47</v>
      </c>
      <c r="U84" s="206">
        <v>0.8</v>
      </c>
      <c r="V84" s="206">
        <v>1.96</v>
      </c>
      <c r="W84" s="206">
        <v>0.53</v>
      </c>
      <c r="X84" s="206">
        <v>1.94</v>
      </c>
      <c r="Y84" s="206">
        <v>0</v>
      </c>
      <c r="Z84" s="206">
        <v>2.91</v>
      </c>
      <c r="AA84" s="206">
        <v>1.03</v>
      </c>
      <c r="AB84" s="206">
        <v>0</v>
      </c>
      <c r="AC84" s="206">
        <v>12.92</v>
      </c>
      <c r="AD84" s="206">
        <v>0</v>
      </c>
      <c r="AE84" s="206">
        <v>0</v>
      </c>
      <c r="AF84" s="206">
        <v>0</v>
      </c>
      <c r="AG84" s="206">
        <v>0</v>
      </c>
      <c r="AH84" s="206">
        <v>40.49</v>
      </c>
      <c r="AI84" s="206">
        <v>0</v>
      </c>
      <c r="AJ84" s="206">
        <v>0</v>
      </c>
      <c r="AK84" s="206">
        <v>0</v>
      </c>
      <c r="AL84" s="206">
        <v>0</v>
      </c>
      <c r="AM84" s="206">
        <v>0</v>
      </c>
      <c r="AN84" s="206">
        <v>0</v>
      </c>
      <c r="AO84" s="206">
        <v>139.19999999999999</v>
      </c>
      <c r="AP84" s="206">
        <v>0</v>
      </c>
    </row>
    <row r="85" spans="1:42">
      <c r="A85" t="s">
        <v>127</v>
      </c>
      <c r="B85" s="206">
        <v>0</v>
      </c>
      <c r="C85" s="206">
        <v>0</v>
      </c>
      <c r="D85" s="206">
        <v>2.2599999999999998</v>
      </c>
      <c r="E85" s="206">
        <v>0</v>
      </c>
      <c r="F85" s="206">
        <v>0</v>
      </c>
      <c r="G85" s="206">
        <v>10.6</v>
      </c>
      <c r="H85" s="206">
        <v>0</v>
      </c>
      <c r="I85" s="206">
        <v>23.55</v>
      </c>
      <c r="J85" s="206">
        <v>0.5</v>
      </c>
      <c r="K85" s="206">
        <v>0.18</v>
      </c>
      <c r="L85" s="206">
        <v>385.66</v>
      </c>
      <c r="M85" s="206">
        <v>0.53</v>
      </c>
      <c r="N85" s="206">
        <v>1.36</v>
      </c>
      <c r="O85" s="206">
        <v>0</v>
      </c>
      <c r="P85" s="206">
        <v>1.44</v>
      </c>
      <c r="Q85" s="206">
        <v>7.01</v>
      </c>
      <c r="R85" s="206">
        <v>0.24</v>
      </c>
      <c r="S85" s="206">
        <v>0.3</v>
      </c>
      <c r="T85" s="206">
        <v>1.47</v>
      </c>
      <c r="U85" s="206">
        <v>0.8</v>
      </c>
      <c r="V85" s="206">
        <v>2</v>
      </c>
      <c r="W85" s="206">
        <v>0.53</v>
      </c>
      <c r="X85" s="206">
        <v>1.94</v>
      </c>
      <c r="Y85" s="206">
        <v>0</v>
      </c>
      <c r="Z85" s="206">
        <v>2.91</v>
      </c>
      <c r="AA85" s="206">
        <v>1.03</v>
      </c>
      <c r="AB85" s="206">
        <v>0</v>
      </c>
      <c r="AC85" s="206">
        <v>12.92</v>
      </c>
      <c r="AD85" s="206">
        <v>0</v>
      </c>
      <c r="AE85" s="206">
        <v>0</v>
      </c>
      <c r="AF85" s="206">
        <v>0</v>
      </c>
      <c r="AG85" s="206">
        <v>0</v>
      </c>
      <c r="AH85" s="206">
        <v>40.49</v>
      </c>
      <c r="AI85" s="206">
        <v>0</v>
      </c>
      <c r="AJ85" s="206">
        <v>0</v>
      </c>
      <c r="AK85" s="206">
        <v>0</v>
      </c>
      <c r="AL85" s="206">
        <v>0</v>
      </c>
      <c r="AM85" s="206">
        <v>0</v>
      </c>
      <c r="AN85" s="206">
        <v>0</v>
      </c>
      <c r="AO85" s="206">
        <v>139.19999999999999</v>
      </c>
      <c r="AP85" s="206">
        <v>0</v>
      </c>
    </row>
    <row r="86" spans="1:42">
      <c r="A86" t="s">
        <v>128</v>
      </c>
      <c r="B86" s="206">
        <v>0</v>
      </c>
      <c r="C86" s="206">
        <v>0</v>
      </c>
      <c r="D86" s="206">
        <v>2.2599999999999998</v>
      </c>
      <c r="E86" s="206">
        <v>0</v>
      </c>
      <c r="F86" s="206">
        <v>0</v>
      </c>
      <c r="G86" s="206">
        <v>10.6</v>
      </c>
      <c r="H86" s="206">
        <v>0</v>
      </c>
      <c r="I86" s="206">
        <v>23.55</v>
      </c>
      <c r="J86" s="206">
        <v>0.5</v>
      </c>
      <c r="K86" s="206">
        <v>4.6900000000000004</v>
      </c>
      <c r="L86" s="206">
        <v>385.66</v>
      </c>
      <c r="M86" s="206">
        <v>0.53</v>
      </c>
      <c r="N86" s="206">
        <v>1.36</v>
      </c>
      <c r="O86" s="206">
        <v>0</v>
      </c>
      <c r="P86" s="206">
        <v>1.44</v>
      </c>
      <c r="Q86" s="206">
        <v>7.01</v>
      </c>
      <c r="R86" s="206">
        <v>0.24</v>
      </c>
      <c r="S86" s="206">
        <v>0.3</v>
      </c>
      <c r="T86" s="206">
        <v>1.47</v>
      </c>
      <c r="U86" s="206">
        <v>0.8</v>
      </c>
      <c r="V86" s="206">
        <v>2</v>
      </c>
      <c r="W86" s="206">
        <v>0.53</v>
      </c>
      <c r="X86" s="206">
        <v>1.94</v>
      </c>
      <c r="Y86" s="206">
        <v>0</v>
      </c>
      <c r="Z86" s="206">
        <v>2.91</v>
      </c>
      <c r="AA86" s="206">
        <v>1.03</v>
      </c>
      <c r="AB86" s="206">
        <v>0</v>
      </c>
      <c r="AC86" s="206">
        <v>12.92</v>
      </c>
      <c r="AD86" s="206">
        <v>0</v>
      </c>
      <c r="AE86" s="206">
        <v>0</v>
      </c>
      <c r="AF86" s="206">
        <v>0</v>
      </c>
      <c r="AG86" s="206">
        <v>0</v>
      </c>
      <c r="AH86" s="206">
        <v>40.49</v>
      </c>
      <c r="AI86" s="206">
        <v>0</v>
      </c>
      <c r="AJ86" s="206">
        <v>0</v>
      </c>
      <c r="AK86" s="206">
        <v>11.28</v>
      </c>
      <c r="AL86" s="206">
        <v>0</v>
      </c>
      <c r="AM86" s="206">
        <v>0</v>
      </c>
      <c r="AN86" s="206">
        <v>0</v>
      </c>
      <c r="AO86" s="206">
        <v>139.19999999999999</v>
      </c>
      <c r="AP86" s="206">
        <v>0</v>
      </c>
    </row>
    <row r="87" spans="1:42">
      <c r="A87" t="s">
        <v>129</v>
      </c>
      <c r="B87" s="206">
        <v>0</v>
      </c>
      <c r="C87" s="206">
        <v>0</v>
      </c>
      <c r="D87" s="206">
        <v>2.2599999999999998</v>
      </c>
      <c r="E87" s="206">
        <v>0</v>
      </c>
      <c r="F87" s="206">
        <v>0</v>
      </c>
      <c r="G87" s="206">
        <v>10.6</v>
      </c>
      <c r="H87" s="206">
        <v>0</v>
      </c>
      <c r="I87" s="206">
        <v>23.55</v>
      </c>
      <c r="J87" s="206">
        <v>0.5</v>
      </c>
      <c r="K87" s="206">
        <v>4.6900000000000004</v>
      </c>
      <c r="L87" s="206">
        <v>385.66</v>
      </c>
      <c r="M87" s="206">
        <v>0.53</v>
      </c>
      <c r="N87" s="206">
        <v>1.36</v>
      </c>
      <c r="O87" s="206">
        <v>0</v>
      </c>
      <c r="P87" s="206">
        <v>1.44</v>
      </c>
      <c r="Q87" s="206">
        <v>7.01</v>
      </c>
      <c r="R87" s="206">
        <v>0.24</v>
      </c>
      <c r="S87" s="206">
        <v>0.3</v>
      </c>
      <c r="T87" s="206">
        <v>1.47</v>
      </c>
      <c r="U87" s="206">
        <v>0.8</v>
      </c>
      <c r="V87" s="206">
        <v>2</v>
      </c>
      <c r="W87" s="206">
        <v>0.53</v>
      </c>
      <c r="X87" s="206">
        <v>1.94</v>
      </c>
      <c r="Y87" s="206">
        <v>0</v>
      </c>
      <c r="Z87" s="206">
        <v>2.91</v>
      </c>
      <c r="AA87" s="206">
        <v>1.03</v>
      </c>
      <c r="AB87" s="206">
        <v>0</v>
      </c>
      <c r="AC87" s="206">
        <v>12.92</v>
      </c>
      <c r="AD87" s="206">
        <v>0</v>
      </c>
      <c r="AE87" s="206">
        <v>0</v>
      </c>
      <c r="AF87" s="206">
        <v>0</v>
      </c>
      <c r="AG87" s="206">
        <v>0</v>
      </c>
      <c r="AH87" s="206">
        <v>40.49</v>
      </c>
      <c r="AI87" s="206">
        <v>0</v>
      </c>
      <c r="AJ87" s="206">
        <v>0</v>
      </c>
      <c r="AK87" s="206">
        <v>11.28</v>
      </c>
      <c r="AL87" s="206">
        <v>0</v>
      </c>
      <c r="AM87" s="206">
        <v>0</v>
      </c>
      <c r="AN87" s="206">
        <v>0</v>
      </c>
      <c r="AO87" s="206">
        <v>139.19999999999999</v>
      </c>
      <c r="AP87" s="206">
        <v>0</v>
      </c>
    </row>
    <row r="88" spans="1:42">
      <c r="A88" t="s">
        <v>130</v>
      </c>
      <c r="B88" s="206">
        <v>0</v>
      </c>
      <c r="C88" s="206">
        <v>0</v>
      </c>
      <c r="D88" s="206">
        <v>2.2599999999999998</v>
      </c>
      <c r="E88" s="206">
        <v>0</v>
      </c>
      <c r="F88" s="206">
        <v>0</v>
      </c>
      <c r="G88" s="206">
        <v>10.6</v>
      </c>
      <c r="H88" s="206">
        <v>0</v>
      </c>
      <c r="I88" s="206">
        <v>23.55</v>
      </c>
      <c r="J88" s="206">
        <v>0.5</v>
      </c>
      <c r="K88" s="206">
        <v>4.6900000000000004</v>
      </c>
      <c r="L88" s="206">
        <v>385.66</v>
      </c>
      <c r="M88" s="206">
        <v>0.53</v>
      </c>
      <c r="N88" s="206">
        <v>1.36</v>
      </c>
      <c r="O88" s="206">
        <v>0</v>
      </c>
      <c r="P88" s="206">
        <v>1.44</v>
      </c>
      <c r="Q88" s="206">
        <v>7.01</v>
      </c>
      <c r="R88" s="206">
        <v>0.24</v>
      </c>
      <c r="S88" s="206">
        <v>0.3</v>
      </c>
      <c r="T88" s="206">
        <v>1.47</v>
      </c>
      <c r="U88" s="206">
        <v>0.8</v>
      </c>
      <c r="V88" s="206">
        <v>2</v>
      </c>
      <c r="W88" s="206">
        <v>0.53</v>
      </c>
      <c r="X88" s="206">
        <v>1.94</v>
      </c>
      <c r="Y88" s="206">
        <v>0</v>
      </c>
      <c r="Z88" s="206">
        <v>2.91</v>
      </c>
      <c r="AA88" s="206">
        <v>1.03</v>
      </c>
      <c r="AB88" s="206">
        <v>0</v>
      </c>
      <c r="AC88" s="206">
        <v>12.92</v>
      </c>
      <c r="AD88" s="206">
        <v>0</v>
      </c>
      <c r="AE88" s="206">
        <v>0</v>
      </c>
      <c r="AF88" s="206">
        <v>0</v>
      </c>
      <c r="AG88" s="206">
        <v>0</v>
      </c>
      <c r="AH88" s="206">
        <v>40.49</v>
      </c>
      <c r="AI88" s="206">
        <v>0</v>
      </c>
      <c r="AJ88" s="206">
        <v>0</v>
      </c>
      <c r="AK88" s="206">
        <v>11.28</v>
      </c>
      <c r="AL88" s="206">
        <v>0</v>
      </c>
      <c r="AM88" s="206">
        <v>0</v>
      </c>
      <c r="AN88" s="206">
        <v>0</v>
      </c>
      <c r="AO88" s="206">
        <v>139.19999999999999</v>
      </c>
      <c r="AP88" s="206">
        <v>0</v>
      </c>
    </row>
    <row r="89" spans="1:42">
      <c r="A89" t="s">
        <v>131</v>
      </c>
      <c r="B89" s="206">
        <v>0</v>
      </c>
      <c r="C89" s="206">
        <v>0</v>
      </c>
      <c r="D89" s="206">
        <v>2.2599999999999998</v>
      </c>
      <c r="E89" s="206">
        <v>0</v>
      </c>
      <c r="F89" s="206">
        <v>0</v>
      </c>
      <c r="G89" s="206">
        <v>10.6</v>
      </c>
      <c r="H89" s="206">
        <v>0</v>
      </c>
      <c r="I89" s="206">
        <v>23.55</v>
      </c>
      <c r="J89" s="206">
        <v>0.5</v>
      </c>
      <c r="K89" s="206">
        <v>4.6900000000000004</v>
      </c>
      <c r="L89" s="206">
        <v>385.66</v>
      </c>
      <c r="M89" s="206">
        <v>0.53</v>
      </c>
      <c r="N89" s="206">
        <v>1.36</v>
      </c>
      <c r="O89" s="206">
        <v>0</v>
      </c>
      <c r="P89" s="206">
        <v>1.44</v>
      </c>
      <c r="Q89" s="206">
        <v>7.01</v>
      </c>
      <c r="R89" s="206">
        <v>0.24</v>
      </c>
      <c r="S89" s="206">
        <v>0.3</v>
      </c>
      <c r="T89" s="206">
        <v>1.47</v>
      </c>
      <c r="U89" s="206">
        <v>0.8</v>
      </c>
      <c r="V89" s="206">
        <v>2</v>
      </c>
      <c r="W89" s="206">
        <v>0.53</v>
      </c>
      <c r="X89" s="206">
        <v>1.94</v>
      </c>
      <c r="Y89" s="206">
        <v>0</v>
      </c>
      <c r="Z89" s="206">
        <v>2.91</v>
      </c>
      <c r="AA89" s="206">
        <v>1.03</v>
      </c>
      <c r="AB89" s="206">
        <v>0</v>
      </c>
      <c r="AC89" s="206">
        <v>12.92</v>
      </c>
      <c r="AD89" s="206">
        <v>0</v>
      </c>
      <c r="AE89" s="206">
        <v>0</v>
      </c>
      <c r="AF89" s="206">
        <v>0</v>
      </c>
      <c r="AG89" s="206">
        <v>0</v>
      </c>
      <c r="AH89" s="206">
        <v>40.49</v>
      </c>
      <c r="AI89" s="206">
        <v>0</v>
      </c>
      <c r="AJ89" s="206">
        <v>0</v>
      </c>
      <c r="AK89" s="206">
        <v>11.28</v>
      </c>
      <c r="AL89" s="206">
        <v>0</v>
      </c>
      <c r="AM89" s="206">
        <v>0</v>
      </c>
      <c r="AN89" s="206">
        <v>0</v>
      </c>
      <c r="AO89" s="206">
        <v>139.19999999999999</v>
      </c>
      <c r="AP89" s="206">
        <v>0</v>
      </c>
    </row>
    <row r="90" spans="1:42">
      <c r="A90" t="s">
        <v>132</v>
      </c>
      <c r="B90" s="206">
        <v>0</v>
      </c>
      <c r="C90" s="206">
        <v>0</v>
      </c>
      <c r="D90" s="206">
        <v>2.2599999999999998</v>
      </c>
      <c r="E90" s="206">
        <v>0</v>
      </c>
      <c r="F90" s="206">
        <v>0</v>
      </c>
      <c r="G90" s="206">
        <v>10.6</v>
      </c>
      <c r="H90" s="206">
        <v>0</v>
      </c>
      <c r="I90" s="206">
        <v>23.55</v>
      </c>
      <c r="J90" s="206">
        <v>0.5</v>
      </c>
      <c r="K90" s="206">
        <v>4.6900000000000004</v>
      </c>
      <c r="L90" s="206">
        <v>385.66</v>
      </c>
      <c r="M90" s="206">
        <v>0.53</v>
      </c>
      <c r="N90" s="206">
        <v>1.36</v>
      </c>
      <c r="O90" s="206">
        <v>0</v>
      </c>
      <c r="P90" s="206">
        <v>1.44</v>
      </c>
      <c r="Q90" s="206">
        <v>7.01</v>
      </c>
      <c r="R90" s="206">
        <v>0.24</v>
      </c>
      <c r="S90" s="206">
        <v>0.3</v>
      </c>
      <c r="T90" s="206">
        <v>1.47</v>
      </c>
      <c r="U90" s="206">
        <v>0.8</v>
      </c>
      <c r="V90" s="206">
        <v>2</v>
      </c>
      <c r="W90" s="206">
        <v>0.53</v>
      </c>
      <c r="X90" s="206">
        <v>1.94</v>
      </c>
      <c r="Y90" s="206">
        <v>0</v>
      </c>
      <c r="Z90" s="206">
        <v>2.91</v>
      </c>
      <c r="AA90" s="206">
        <v>1.03</v>
      </c>
      <c r="AB90" s="206">
        <v>0</v>
      </c>
      <c r="AC90" s="206">
        <v>12.92</v>
      </c>
      <c r="AD90" s="206">
        <v>0</v>
      </c>
      <c r="AE90" s="206">
        <v>0</v>
      </c>
      <c r="AF90" s="206">
        <v>0</v>
      </c>
      <c r="AG90" s="206">
        <v>0</v>
      </c>
      <c r="AH90" s="206">
        <v>40.49</v>
      </c>
      <c r="AI90" s="206">
        <v>0</v>
      </c>
      <c r="AJ90" s="206">
        <v>0</v>
      </c>
      <c r="AK90" s="206">
        <v>11.28</v>
      </c>
      <c r="AL90" s="206">
        <v>0</v>
      </c>
      <c r="AM90" s="206">
        <v>0</v>
      </c>
      <c r="AN90" s="206">
        <v>0</v>
      </c>
      <c r="AO90" s="206">
        <v>139.19999999999999</v>
      </c>
      <c r="AP90" s="206">
        <v>0</v>
      </c>
    </row>
    <row r="91" spans="1:42">
      <c r="A91" t="s">
        <v>133</v>
      </c>
      <c r="B91" s="206">
        <v>0</v>
      </c>
      <c r="C91" s="206">
        <v>0</v>
      </c>
      <c r="D91" s="206">
        <v>2.2599999999999998</v>
      </c>
      <c r="E91" s="206">
        <v>0</v>
      </c>
      <c r="F91" s="206">
        <v>0</v>
      </c>
      <c r="G91" s="206">
        <v>10.6</v>
      </c>
      <c r="H91" s="206">
        <v>0</v>
      </c>
      <c r="I91" s="206">
        <v>23.55</v>
      </c>
      <c r="J91" s="206">
        <v>0.5</v>
      </c>
      <c r="K91" s="206">
        <v>4.6900000000000004</v>
      </c>
      <c r="L91" s="206">
        <v>385.66</v>
      </c>
      <c r="M91" s="206">
        <v>0.53</v>
      </c>
      <c r="N91" s="206">
        <v>1.36</v>
      </c>
      <c r="O91" s="206">
        <v>0</v>
      </c>
      <c r="P91" s="206">
        <v>1.44</v>
      </c>
      <c r="Q91" s="206">
        <v>7.01</v>
      </c>
      <c r="R91" s="206">
        <v>0.24</v>
      </c>
      <c r="S91" s="206">
        <v>0.3</v>
      </c>
      <c r="T91" s="206">
        <v>1.47</v>
      </c>
      <c r="U91" s="206">
        <v>0.8</v>
      </c>
      <c r="V91" s="206">
        <v>0.21</v>
      </c>
      <c r="W91" s="206">
        <v>0.53</v>
      </c>
      <c r="X91" s="206">
        <v>1.94</v>
      </c>
      <c r="Y91" s="206">
        <v>0</v>
      </c>
      <c r="Z91" s="206">
        <v>2.91</v>
      </c>
      <c r="AA91" s="206">
        <v>1.03</v>
      </c>
      <c r="AB91" s="206">
        <v>0</v>
      </c>
      <c r="AC91" s="206">
        <v>12.92</v>
      </c>
      <c r="AD91" s="206">
        <v>0</v>
      </c>
      <c r="AE91" s="206">
        <v>0</v>
      </c>
      <c r="AF91" s="206">
        <v>0</v>
      </c>
      <c r="AG91" s="206">
        <v>0</v>
      </c>
      <c r="AH91" s="206">
        <v>40.49</v>
      </c>
      <c r="AI91" s="206">
        <v>0</v>
      </c>
      <c r="AJ91" s="206">
        <v>0</v>
      </c>
      <c r="AK91" s="206">
        <v>11.28</v>
      </c>
      <c r="AL91" s="206">
        <v>0</v>
      </c>
      <c r="AM91" s="206">
        <v>0</v>
      </c>
      <c r="AN91" s="206">
        <v>0</v>
      </c>
      <c r="AO91" s="206">
        <v>139.19999999999999</v>
      </c>
      <c r="AP91" s="206">
        <v>0</v>
      </c>
    </row>
    <row r="92" spans="1:42">
      <c r="A92" t="s">
        <v>134</v>
      </c>
      <c r="B92" s="206">
        <v>0</v>
      </c>
      <c r="C92" s="206">
        <v>0</v>
      </c>
      <c r="D92" s="206">
        <v>2.2599999999999998</v>
      </c>
      <c r="E92" s="206">
        <v>0</v>
      </c>
      <c r="F92" s="206">
        <v>0</v>
      </c>
      <c r="G92" s="206">
        <v>10.6</v>
      </c>
      <c r="H92" s="206">
        <v>0</v>
      </c>
      <c r="I92" s="206">
        <v>23.55</v>
      </c>
      <c r="J92" s="206">
        <v>0.5</v>
      </c>
      <c r="K92" s="206">
        <v>4.6900000000000004</v>
      </c>
      <c r="L92" s="206">
        <v>385.66</v>
      </c>
      <c r="M92" s="206">
        <v>0.53</v>
      </c>
      <c r="N92" s="206">
        <v>1.36</v>
      </c>
      <c r="O92" s="206">
        <v>0</v>
      </c>
      <c r="P92" s="206">
        <v>1.44</v>
      </c>
      <c r="Q92" s="206">
        <v>7.01</v>
      </c>
      <c r="R92" s="206">
        <v>0.24</v>
      </c>
      <c r="S92" s="206">
        <v>0.3</v>
      </c>
      <c r="T92" s="206">
        <v>1.47</v>
      </c>
      <c r="U92" s="206">
        <v>0.8</v>
      </c>
      <c r="V92" s="206">
        <v>0.21</v>
      </c>
      <c r="W92" s="206">
        <v>0.53</v>
      </c>
      <c r="X92" s="206">
        <v>1.94</v>
      </c>
      <c r="Y92" s="206">
        <v>0</v>
      </c>
      <c r="Z92" s="206">
        <v>2.91</v>
      </c>
      <c r="AA92" s="206">
        <v>1.03</v>
      </c>
      <c r="AB92" s="206">
        <v>0</v>
      </c>
      <c r="AC92" s="206">
        <v>12.92</v>
      </c>
      <c r="AD92" s="206">
        <v>0</v>
      </c>
      <c r="AE92" s="206">
        <v>0</v>
      </c>
      <c r="AF92" s="206">
        <v>0</v>
      </c>
      <c r="AG92" s="206">
        <v>0</v>
      </c>
      <c r="AH92" s="206">
        <v>40.49</v>
      </c>
      <c r="AI92" s="206">
        <v>0</v>
      </c>
      <c r="AJ92" s="206">
        <v>0</v>
      </c>
      <c r="AK92" s="206">
        <v>11.28</v>
      </c>
      <c r="AL92" s="206">
        <v>0</v>
      </c>
      <c r="AM92" s="206">
        <v>0</v>
      </c>
      <c r="AN92" s="206">
        <v>0</v>
      </c>
      <c r="AO92" s="206">
        <v>139.19999999999999</v>
      </c>
      <c r="AP92" s="206">
        <v>0</v>
      </c>
    </row>
    <row r="93" spans="1:42">
      <c r="A93" t="s">
        <v>135</v>
      </c>
      <c r="B93" s="206">
        <v>0</v>
      </c>
      <c r="C93" s="206">
        <v>0</v>
      </c>
      <c r="D93" s="206">
        <v>2.2599999999999998</v>
      </c>
      <c r="E93" s="206">
        <v>0</v>
      </c>
      <c r="F93" s="206">
        <v>0</v>
      </c>
      <c r="G93" s="206">
        <v>10.6</v>
      </c>
      <c r="H93" s="206">
        <v>0</v>
      </c>
      <c r="I93" s="206">
        <v>23.55</v>
      </c>
      <c r="J93" s="206">
        <v>0.5</v>
      </c>
      <c r="K93" s="206">
        <v>4.6900000000000004</v>
      </c>
      <c r="L93" s="206">
        <v>385.66</v>
      </c>
      <c r="M93" s="206">
        <v>0.53</v>
      </c>
      <c r="N93" s="206">
        <v>1.36</v>
      </c>
      <c r="O93" s="206">
        <v>0</v>
      </c>
      <c r="P93" s="206">
        <v>1.44</v>
      </c>
      <c r="Q93" s="206">
        <v>7.01</v>
      </c>
      <c r="R93" s="206">
        <v>0.24</v>
      </c>
      <c r="S93" s="206">
        <v>0.3</v>
      </c>
      <c r="T93" s="206">
        <v>1.47</v>
      </c>
      <c r="U93" s="206">
        <v>0.8</v>
      </c>
      <c r="V93" s="206">
        <v>0.21</v>
      </c>
      <c r="W93" s="206">
        <v>0.53</v>
      </c>
      <c r="X93" s="206">
        <v>1.94</v>
      </c>
      <c r="Y93" s="206">
        <v>0</v>
      </c>
      <c r="Z93" s="206">
        <v>2.91</v>
      </c>
      <c r="AA93" s="206">
        <v>1.03</v>
      </c>
      <c r="AB93" s="206">
        <v>0</v>
      </c>
      <c r="AC93" s="206">
        <v>12.92</v>
      </c>
      <c r="AD93" s="206">
        <v>0</v>
      </c>
      <c r="AE93" s="206">
        <v>0</v>
      </c>
      <c r="AF93" s="206">
        <v>0</v>
      </c>
      <c r="AG93" s="206">
        <v>0</v>
      </c>
      <c r="AH93" s="206">
        <v>40.49</v>
      </c>
      <c r="AI93" s="206">
        <v>0</v>
      </c>
      <c r="AJ93" s="206">
        <v>0</v>
      </c>
      <c r="AK93" s="206">
        <v>11.28</v>
      </c>
      <c r="AL93" s="206">
        <v>0</v>
      </c>
      <c r="AM93" s="206">
        <v>0</v>
      </c>
      <c r="AN93" s="206">
        <v>0</v>
      </c>
      <c r="AO93" s="206">
        <v>139.19999999999999</v>
      </c>
      <c r="AP93" s="206">
        <v>0</v>
      </c>
    </row>
    <row r="94" spans="1:42">
      <c r="A94" t="s">
        <v>136</v>
      </c>
      <c r="B94" s="206">
        <v>0</v>
      </c>
      <c r="C94" s="206">
        <v>0</v>
      </c>
      <c r="D94" s="206">
        <v>2.2599999999999998</v>
      </c>
      <c r="E94" s="206">
        <v>0</v>
      </c>
      <c r="F94" s="206">
        <v>0</v>
      </c>
      <c r="G94" s="206">
        <v>10.6</v>
      </c>
      <c r="H94" s="206">
        <v>0</v>
      </c>
      <c r="I94" s="206">
        <v>23.55</v>
      </c>
      <c r="J94" s="206">
        <v>0.5</v>
      </c>
      <c r="K94" s="206">
        <v>4.6900000000000004</v>
      </c>
      <c r="L94" s="206">
        <v>385.66</v>
      </c>
      <c r="M94" s="206">
        <v>0.53</v>
      </c>
      <c r="N94" s="206">
        <v>1.36</v>
      </c>
      <c r="O94" s="206">
        <v>0</v>
      </c>
      <c r="P94" s="206">
        <v>1.44</v>
      </c>
      <c r="Q94" s="206">
        <v>7.01</v>
      </c>
      <c r="R94" s="206">
        <v>0.24</v>
      </c>
      <c r="S94" s="206">
        <v>0.3</v>
      </c>
      <c r="T94" s="206">
        <v>1.47</v>
      </c>
      <c r="U94" s="206">
        <v>0.8</v>
      </c>
      <c r="V94" s="206">
        <v>0.21</v>
      </c>
      <c r="W94" s="206">
        <v>0.53</v>
      </c>
      <c r="X94" s="206">
        <v>1.94</v>
      </c>
      <c r="Y94" s="206">
        <v>0</v>
      </c>
      <c r="Z94" s="206">
        <v>2.91</v>
      </c>
      <c r="AA94" s="206">
        <v>1.03</v>
      </c>
      <c r="AB94" s="206">
        <v>0</v>
      </c>
      <c r="AC94" s="206">
        <v>12.92</v>
      </c>
      <c r="AD94" s="206">
        <v>0</v>
      </c>
      <c r="AE94" s="206">
        <v>0</v>
      </c>
      <c r="AF94" s="206">
        <v>0</v>
      </c>
      <c r="AG94" s="206">
        <v>0</v>
      </c>
      <c r="AH94" s="206">
        <v>40.49</v>
      </c>
      <c r="AI94" s="206">
        <v>0</v>
      </c>
      <c r="AJ94" s="206">
        <v>0</v>
      </c>
      <c r="AK94" s="206">
        <v>11.28</v>
      </c>
      <c r="AL94" s="206">
        <v>0</v>
      </c>
      <c r="AM94" s="206">
        <v>0</v>
      </c>
      <c r="AN94" s="206">
        <v>0</v>
      </c>
      <c r="AO94" s="206">
        <v>139.19999999999999</v>
      </c>
      <c r="AP94" s="206">
        <v>0</v>
      </c>
    </row>
    <row r="95" spans="1:42">
      <c r="A95" t="s">
        <v>137</v>
      </c>
      <c r="B95" s="206">
        <v>0</v>
      </c>
      <c r="C95" s="206">
        <v>0</v>
      </c>
      <c r="D95" s="206">
        <v>2.2599999999999998</v>
      </c>
      <c r="E95" s="206">
        <v>0</v>
      </c>
      <c r="F95" s="206">
        <v>0</v>
      </c>
      <c r="G95" s="206">
        <v>10.6</v>
      </c>
      <c r="H95" s="206">
        <v>0</v>
      </c>
      <c r="I95" s="206">
        <v>23.55</v>
      </c>
      <c r="J95" s="206">
        <v>0.5</v>
      </c>
      <c r="K95" s="206">
        <v>4.6900000000000004</v>
      </c>
      <c r="L95" s="206">
        <v>385.66</v>
      </c>
      <c r="M95" s="206">
        <v>0.53</v>
      </c>
      <c r="N95" s="206">
        <v>1.36</v>
      </c>
      <c r="O95" s="206">
        <v>0</v>
      </c>
      <c r="P95" s="206">
        <v>1.44</v>
      </c>
      <c r="Q95" s="206">
        <v>7.01</v>
      </c>
      <c r="R95" s="206">
        <v>0.24</v>
      </c>
      <c r="S95" s="206">
        <v>0.3</v>
      </c>
      <c r="T95" s="206">
        <v>1.47</v>
      </c>
      <c r="U95" s="206">
        <v>0.8</v>
      </c>
      <c r="V95" s="206">
        <v>0.21</v>
      </c>
      <c r="W95" s="206">
        <v>0.53</v>
      </c>
      <c r="X95" s="206">
        <v>1.94</v>
      </c>
      <c r="Y95" s="206">
        <v>0</v>
      </c>
      <c r="Z95" s="206">
        <v>2.91</v>
      </c>
      <c r="AA95" s="206">
        <v>1.03</v>
      </c>
      <c r="AB95" s="206">
        <v>0</v>
      </c>
      <c r="AC95" s="206">
        <v>12.92</v>
      </c>
      <c r="AD95" s="206">
        <v>0</v>
      </c>
      <c r="AE95" s="206">
        <v>0</v>
      </c>
      <c r="AF95" s="206">
        <v>0</v>
      </c>
      <c r="AG95" s="206">
        <v>0</v>
      </c>
      <c r="AH95" s="206">
        <v>40.49</v>
      </c>
      <c r="AI95" s="206">
        <v>0</v>
      </c>
      <c r="AJ95" s="206">
        <v>0</v>
      </c>
      <c r="AK95" s="206">
        <v>11.28</v>
      </c>
      <c r="AL95" s="206">
        <v>0</v>
      </c>
      <c r="AM95" s="206">
        <v>0</v>
      </c>
      <c r="AN95" s="206">
        <v>0</v>
      </c>
      <c r="AO95" s="206">
        <v>139.19999999999999</v>
      </c>
      <c r="AP95" s="206">
        <v>0</v>
      </c>
    </row>
    <row r="96" spans="1:42">
      <c r="A96" t="s">
        <v>138</v>
      </c>
      <c r="B96" s="206">
        <v>0</v>
      </c>
      <c r="C96" s="206">
        <v>0</v>
      </c>
      <c r="D96" s="206">
        <v>2.2599999999999998</v>
      </c>
      <c r="E96" s="206">
        <v>0</v>
      </c>
      <c r="F96" s="206">
        <v>0</v>
      </c>
      <c r="G96" s="206">
        <v>10.6</v>
      </c>
      <c r="H96" s="206">
        <v>0</v>
      </c>
      <c r="I96" s="206">
        <v>23.55</v>
      </c>
      <c r="J96" s="206">
        <v>0.5</v>
      </c>
      <c r="K96" s="206">
        <v>4.6900000000000004</v>
      </c>
      <c r="L96" s="206">
        <v>385.66</v>
      </c>
      <c r="M96" s="206">
        <v>0.53</v>
      </c>
      <c r="N96" s="206">
        <v>1.36</v>
      </c>
      <c r="O96" s="206">
        <v>0</v>
      </c>
      <c r="P96" s="206">
        <v>1.44</v>
      </c>
      <c r="Q96" s="206">
        <v>7.01</v>
      </c>
      <c r="R96" s="206">
        <v>0.24</v>
      </c>
      <c r="S96" s="206">
        <v>0.3</v>
      </c>
      <c r="T96" s="206">
        <v>1.47</v>
      </c>
      <c r="U96" s="206">
        <v>0.8</v>
      </c>
      <c r="V96" s="206">
        <v>0.21</v>
      </c>
      <c r="W96" s="206">
        <v>0.53</v>
      </c>
      <c r="X96" s="206">
        <v>1.94</v>
      </c>
      <c r="Y96" s="206">
        <v>0</v>
      </c>
      <c r="Z96" s="206">
        <v>2.91</v>
      </c>
      <c r="AA96" s="206">
        <v>1.03</v>
      </c>
      <c r="AB96" s="206">
        <v>0</v>
      </c>
      <c r="AC96" s="206">
        <v>12.92</v>
      </c>
      <c r="AD96" s="206">
        <v>0</v>
      </c>
      <c r="AE96" s="206">
        <v>0</v>
      </c>
      <c r="AF96" s="206">
        <v>0</v>
      </c>
      <c r="AG96" s="206">
        <v>0</v>
      </c>
      <c r="AH96" s="206">
        <v>40.49</v>
      </c>
      <c r="AI96" s="206">
        <v>0</v>
      </c>
      <c r="AJ96" s="206">
        <v>0</v>
      </c>
      <c r="AK96" s="206">
        <v>11.28</v>
      </c>
      <c r="AL96" s="206">
        <v>0</v>
      </c>
      <c r="AM96" s="206">
        <v>0</v>
      </c>
      <c r="AN96" s="206">
        <v>0</v>
      </c>
      <c r="AO96" s="206">
        <v>139.19999999999999</v>
      </c>
      <c r="AP96" s="206">
        <v>0</v>
      </c>
    </row>
    <row r="97" spans="1:42">
      <c r="A97" t="s">
        <v>139</v>
      </c>
      <c r="B97" s="206">
        <v>0</v>
      </c>
      <c r="C97" s="206">
        <v>0</v>
      </c>
      <c r="D97" s="206">
        <v>2.2599999999999998</v>
      </c>
      <c r="E97" s="206">
        <v>0</v>
      </c>
      <c r="F97" s="206">
        <v>0</v>
      </c>
      <c r="G97" s="206">
        <v>10.6</v>
      </c>
      <c r="H97" s="206">
        <v>0</v>
      </c>
      <c r="I97" s="206">
        <v>23.55</v>
      </c>
      <c r="J97" s="206">
        <v>0.5</v>
      </c>
      <c r="K97" s="206">
        <v>4.6900000000000004</v>
      </c>
      <c r="L97" s="206">
        <v>385.66</v>
      </c>
      <c r="M97" s="206">
        <v>0.53</v>
      </c>
      <c r="N97" s="206">
        <v>1.36</v>
      </c>
      <c r="O97" s="206">
        <v>0</v>
      </c>
      <c r="P97" s="206">
        <v>1.44</v>
      </c>
      <c r="Q97" s="206">
        <v>7.01</v>
      </c>
      <c r="R97" s="206">
        <v>0.24</v>
      </c>
      <c r="S97" s="206">
        <v>0.3</v>
      </c>
      <c r="T97" s="206">
        <v>1.47</v>
      </c>
      <c r="U97" s="206">
        <v>0.8</v>
      </c>
      <c r="V97" s="206">
        <v>0.21</v>
      </c>
      <c r="W97" s="206">
        <v>0.53</v>
      </c>
      <c r="X97" s="206">
        <v>1.94</v>
      </c>
      <c r="Y97" s="206">
        <v>0</v>
      </c>
      <c r="Z97" s="206">
        <v>2.91</v>
      </c>
      <c r="AA97" s="206">
        <v>1.03</v>
      </c>
      <c r="AB97" s="206">
        <v>0</v>
      </c>
      <c r="AC97" s="206">
        <v>12.92</v>
      </c>
      <c r="AD97" s="206">
        <v>0</v>
      </c>
      <c r="AE97" s="206">
        <v>0</v>
      </c>
      <c r="AF97" s="206">
        <v>0</v>
      </c>
      <c r="AG97" s="206">
        <v>0</v>
      </c>
      <c r="AH97" s="206">
        <v>40.49</v>
      </c>
      <c r="AI97" s="206">
        <v>0</v>
      </c>
      <c r="AJ97" s="206">
        <v>0</v>
      </c>
      <c r="AK97" s="206">
        <v>11.28</v>
      </c>
      <c r="AL97" s="206">
        <v>0</v>
      </c>
      <c r="AM97" s="206">
        <v>0</v>
      </c>
      <c r="AN97" s="206">
        <v>0</v>
      </c>
      <c r="AO97" s="206">
        <v>139.19999999999999</v>
      </c>
      <c r="AP97" s="206">
        <v>0</v>
      </c>
    </row>
    <row r="98" spans="1:42">
      <c r="A98" t="s">
        <v>140</v>
      </c>
      <c r="B98" s="206">
        <v>0</v>
      </c>
      <c r="C98" s="206">
        <v>0</v>
      </c>
      <c r="D98" s="206">
        <v>2.2599999999999998</v>
      </c>
      <c r="E98" s="206">
        <v>0</v>
      </c>
      <c r="F98" s="206">
        <v>0</v>
      </c>
      <c r="G98" s="206">
        <v>10.6</v>
      </c>
      <c r="H98" s="206">
        <v>0</v>
      </c>
      <c r="I98" s="206">
        <v>23.55</v>
      </c>
      <c r="J98" s="206">
        <v>0.5</v>
      </c>
      <c r="K98" s="206">
        <v>4.6900000000000004</v>
      </c>
      <c r="L98" s="206">
        <v>385.66</v>
      </c>
      <c r="M98" s="206">
        <v>0.53</v>
      </c>
      <c r="N98" s="206">
        <v>1.36</v>
      </c>
      <c r="O98" s="206">
        <v>0</v>
      </c>
      <c r="P98" s="206">
        <v>1.44</v>
      </c>
      <c r="Q98" s="206">
        <v>7.01</v>
      </c>
      <c r="R98" s="206">
        <v>0.24</v>
      </c>
      <c r="S98" s="206">
        <v>0.3</v>
      </c>
      <c r="T98" s="206">
        <v>1.47</v>
      </c>
      <c r="U98" s="206">
        <v>0.8</v>
      </c>
      <c r="V98" s="206">
        <v>0.21</v>
      </c>
      <c r="W98" s="206">
        <v>0.53</v>
      </c>
      <c r="X98" s="206">
        <v>1.94</v>
      </c>
      <c r="Y98" s="206">
        <v>0</v>
      </c>
      <c r="Z98" s="206">
        <v>2.91</v>
      </c>
      <c r="AA98" s="206">
        <v>1.03</v>
      </c>
      <c r="AB98" s="206">
        <v>0</v>
      </c>
      <c r="AC98" s="206">
        <v>12.92</v>
      </c>
      <c r="AD98" s="206">
        <v>0</v>
      </c>
      <c r="AE98" s="206">
        <v>0</v>
      </c>
      <c r="AF98" s="206">
        <v>0</v>
      </c>
      <c r="AG98" s="206">
        <v>0</v>
      </c>
      <c r="AH98" s="206">
        <v>40.49</v>
      </c>
      <c r="AI98" s="206">
        <v>0</v>
      </c>
      <c r="AJ98" s="206">
        <v>0</v>
      </c>
      <c r="AK98" s="206">
        <v>11.28</v>
      </c>
      <c r="AL98" s="206">
        <v>0</v>
      </c>
      <c r="AM98" s="206">
        <v>0</v>
      </c>
      <c r="AN98" s="206">
        <v>0</v>
      </c>
      <c r="AO98" s="206">
        <v>139.19999999999999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4.0679999999999994E-2</v>
      </c>
      <c r="E99">
        <f t="shared" si="0"/>
        <v>0</v>
      </c>
      <c r="F99">
        <f t="shared" si="0"/>
        <v>0</v>
      </c>
      <c r="G99">
        <f t="shared" si="0"/>
        <v>0.25440000000000035</v>
      </c>
      <c r="H99">
        <f t="shared" si="0"/>
        <v>0</v>
      </c>
      <c r="I99">
        <f t="shared" si="0"/>
        <v>0.5651999999999997</v>
      </c>
      <c r="J99">
        <f t="shared" si="0"/>
        <v>1.2E-2</v>
      </c>
      <c r="K99">
        <f t="shared" si="0"/>
        <v>4.9405000000000081E-2</v>
      </c>
      <c r="L99">
        <f t="shared" si="0"/>
        <v>9.2558400000000081</v>
      </c>
      <c r="M99">
        <f t="shared" si="0"/>
        <v>1.2720000000000016E-2</v>
      </c>
      <c r="N99">
        <f t="shared" si="0"/>
        <v>3.2639999999999995E-2</v>
      </c>
      <c r="O99">
        <f t="shared" si="0"/>
        <v>0</v>
      </c>
      <c r="P99">
        <f t="shared" si="0"/>
        <v>3.6275000000000023E-2</v>
      </c>
      <c r="Q99">
        <f t="shared" si="0"/>
        <v>0.16823999999999983</v>
      </c>
      <c r="R99">
        <f t="shared" si="0"/>
        <v>3.3154999999999976E-2</v>
      </c>
      <c r="S99">
        <f t="shared" si="0"/>
        <v>4.0445000000000196E-2</v>
      </c>
      <c r="T99">
        <f t="shared" si="0"/>
        <v>3.5279999999999978E-2</v>
      </c>
      <c r="U99">
        <f t="shared" si="0"/>
        <v>1.8759999999999968E-2</v>
      </c>
      <c r="V99">
        <f t="shared" si="0"/>
        <v>4.3830000000000029E-2</v>
      </c>
      <c r="W99">
        <f t="shared" si="0"/>
        <v>4.8320000000000037E-2</v>
      </c>
      <c r="X99">
        <f t="shared" si="0"/>
        <v>4.6704999999999962E-2</v>
      </c>
      <c r="Y99">
        <f t="shared" si="0"/>
        <v>0</v>
      </c>
      <c r="Z99">
        <f t="shared" si="0"/>
        <v>0.24216999999999941</v>
      </c>
      <c r="AA99">
        <f t="shared" si="0"/>
        <v>0.11468499999999952</v>
      </c>
      <c r="AB99">
        <f t="shared" si="0"/>
        <v>0</v>
      </c>
      <c r="AC99">
        <f t="shared" si="0"/>
        <v>0.30140999999999996</v>
      </c>
      <c r="AD99">
        <f t="shared" si="0"/>
        <v>8.8999999999999999E-3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0.97175999999999763</v>
      </c>
      <c r="AI99">
        <f t="shared" si="0"/>
        <v>0</v>
      </c>
      <c r="AJ99">
        <f t="shared" si="0"/>
        <v>0</v>
      </c>
      <c r="AK99">
        <f t="shared" si="0"/>
        <v>0.11398499999999991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3.3147000000000051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119" t="s">
        <v>149</v>
      </c>
      <c r="B1" s="120" t="s">
        <v>44</v>
      </c>
      <c r="C1" s="120" t="s">
        <v>150</v>
      </c>
      <c r="D1" s="120" t="s">
        <v>151</v>
      </c>
      <c r="E1" s="120" t="s">
        <v>152</v>
      </c>
      <c r="F1" s="120" t="s">
        <v>153</v>
      </c>
      <c r="G1" s="120" t="s">
        <v>142</v>
      </c>
      <c r="H1" s="119" t="s">
        <v>150</v>
      </c>
      <c r="I1" s="120" t="s">
        <v>44</v>
      </c>
      <c r="J1" s="120" t="s">
        <v>149</v>
      </c>
      <c r="K1" s="120" t="s">
        <v>151</v>
      </c>
      <c r="L1" s="120" t="s">
        <v>152</v>
      </c>
      <c r="M1" s="120" t="s">
        <v>153</v>
      </c>
      <c r="N1" s="120" t="s">
        <v>142</v>
      </c>
      <c r="O1" s="119" t="s">
        <v>151</v>
      </c>
      <c r="P1" s="120" t="s">
        <v>44</v>
      </c>
      <c r="Q1" s="120" t="s">
        <v>149</v>
      </c>
      <c r="R1" s="120" t="s">
        <v>150</v>
      </c>
      <c r="S1" s="120" t="s">
        <v>152</v>
      </c>
      <c r="T1" s="120" t="s">
        <v>153</v>
      </c>
      <c r="U1" s="120" t="s">
        <v>142</v>
      </c>
      <c r="V1" s="119" t="s">
        <v>152</v>
      </c>
      <c r="W1" s="120" t="s">
        <v>44</v>
      </c>
      <c r="X1" s="120" t="s">
        <v>149</v>
      </c>
      <c r="Y1" s="120" t="s">
        <v>150</v>
      </c>
      <c r="Z1" s="120" t="s">
        <v>151</v>
      </c>
      <c r="AA1" s="120" t="s">
        <v>153</v>
      </c>
      <c r="AB1" s="120" t="s">
        <v>142</v>
      </c>
      <c r="AC1" s="119" t="s">
        <v>153</v>
      </c>
      <c r="AD1" s="120" t="s">
        <v>44</v>
      </c>
      <c r="AE1" s="120" t="s">
        <v>149</v>
      </c>
      <c r="AF1" s="120" t="s">
        <v>150</v>
      </c>
      <c r="AG1" s="120" t="s">
        <v>151</v>
      </c>
      <c r="AH1" s="120" t="s">
        <v>152</v>
      </c>
      <c r="AI1" s="120" t="s">
        <v>142</v>
      </c>
      <c r="AN1" t="s">
        <v>318</v>
      </c>
      <c r="AU1" t="s">
        <v>319</v>
      </c>
      <c r="BB1" t="s">
        <v>320</v>
      </c>
      <c r="BI1" t="s">
        <v>321</v>
      </c>
      <c r="BP1" t="s">
        <v>322</v>
      </c>
      <c r="BX1" t="s">
        <v>323</v>
      </c>
      <c r="CE1" t="s">
        <v>324</v>
      </c>
      <c r="CL1" t="s">
        <v>325</v>
      </c>
      <c r="CS1" t="s">
        <v>326</v>
      </c>
      <c r="CZ1" t="s">
        <v>327</v>
      </c>
      <c r="DF1" t="s">
        <v>328</v>
      </c>
    </row>
    <row r="2" spans="1:115" ht="30.75" thickBot="1">
      <c r="A2" s="120"/>
      <c r="B2" s="120" t="s">
        <v>44</v>
      </c>
      <c r="C2" s="120" t="s">
        <v>150</v>
      </c>
      <c r="D2" s="120" t="s">
        <v>151</v>
      </c>
      <c r="E2" s="120" t="s">
        <v>152</v>
      </c>
      <c r="F2" s="120" t="s">
        <v>221</v>
      </c>
      <c r="G2" s="120" t="s">
        <v>142</v>
      </c>
      <c r="H2" s="120"/>
      <c r="I2" s="120" t="s">
        <v>44</v>
      </c>
      <c r="J2" s="120" t="s">
        <v>149</v>
      </c>
      <c r="K2" s="120" t="s">
        <v>151</v>
      </c>
      <c r="L2" s="120" t="s">
        <v>152</v>
      </c>
      <c r="M2" s="120" t="s">
        <v>221</v>
      </c>
      <c r="N2" s="120" t="s">
        <v>142</v>
      </c>
      <c r="O2" s="120"/>
      <c r="P2" s="120" t="s">
        <v>44</v>
      </c>
      <c r="Q2" s="120" t="s">
        <v>149</v>
      </c>
      <c r="R2" s="120" t="s">
        <v>150</v>
      </c>
      <c r="S2" s="120" t="s">
        <v>152</v>
      </c>
      <c r="T2" s="120" t="s">
        <v>221</v>
      </c>
      <c r="U2" s="120" t="s">
        <v>142</v>
      </c>
      <c r="V2" s="120"/>
      <c r="W2" s="120" t="s">
        <v>44</v>
      </c>
      <c r="X2" s="120" t="s">
        <v>149</v>
      </c>
      <c r="Y2" s="120" t="s">
        <v>150</v>
      </c>
      <c r="Z2" s="120" t="s">
        <v>151</v>
      </c>
      <c r="AA2" s="120" t="s">
        <v>221</v>
      </c>
      <c r="AB2" s="120" t="s">
        <v>142</v>
      </c>
      <c r="AC2" s="120"/>
      <c r="AD2" s="120" t="s">
        <v>44</v>
      </c>
      <c r="AE2" s="120" t="s">
        <v>149</v>
      </c>
      <c r="AF2" s="120" t="s">
        <v>150</v>
      </c>
      <c r="AG2" s="120" t="s">
        <v>151</v>
      </c>
      <c r="AH2" s="120" t="s">
        <v>152</v>
      </c>
      <c r="AI2" s="120" t="s">
        <v>142</v>
      </c>
      <c r="AJ2" s="120" t="s">
        <v>329</v>
      </c>
      <c r="AK2" s="120" t="s">
        <v>330</v>
      </c>
      <c r="AL2" s="120" t="s">
        <v>149</v>
      </c>
      <c r="AM2" s="121" t="s">
        <v>44</v>
      </c>
      <c r="AN2" s="121" t="s">
        <v>150</v>
      </c>
      <c r="AO2" s="121" t="s">
        <v>151</v>
      </c>
      <c r="AP2" s="121" t="s">
        <v>152</v>
      </c>
      <c r="AQ2" s="121" t="s">
        <v>153</v>
      </c>
      <c r="AR2" s="121" t="s">
        <v>142</v>
      </c>
      <c r="AS2" s="121" t="s">
        <v>150</v>
      </c>
      <c r="AT2" s="121" t="s">
        <v>44</v>
      </c>
      <c r="AU2" s="121" t="s">
        <v>149</v>
      </c>
      <c r="AV2" s="121" t="s">
        <v>151</v>
      </c>
      <c r="AW2" s="121" t="s">
        <v>152</v>
      </c>
      <c r="AX2" s="121" t="s">
        <v>153</v>
      </c>
      <c r="AY2" s="121" t="s">
        <v>142</v>
      </c>
      <c r="AZ2" s="121" t="s">
        <v>151</v>
      </c>
      <c r="BA2" s="121" t="s">
        <v>44</v>
      </c>
      <c r="BB2" s="121" t="s">
        <v>149</v>
      </c>
      <c r="BC2" s="121" t="s">
        <v>150</v>
      </c>
      <c r="BD2" s="121" t="s">
        <v>152</v>
      </c>
      <c r="BE2" s="121" t="s">
        <v>153</v>
      </c>
      <c r="BF2" s="121" t="s">
        <v>142</v>
      </c>
      <c r="BG2" s="121" t="s">
        <v>152</v>
      </c>
      <c r="BH2" s="121" t="s">
        <v>44</v>
      </c>
      <c r="BI2" s="121" t="s">
        <v>149</v>
      </c>
      <c r="BJ2" s="121" t="s">
        <v>150</v>
      </c>
      <c r="BK2" s="121" t="s">
        <v>151</v>
      </c>
      <c r="BL2" s="121" t="s">
        <v>153</v>
      </c>
      <c r="BM2" s="121" t="s">
        <v>142</v>
      </c>
      <c r="BN2" s="121" t="s">
        <v>153</v>
      </c>
      <c r="BO2" s="121" t="s">
        <v>44</v>
      </c>
      <c r="BP2" s="121" t="s">
        <v>149</v>
      </c>
      <c r="BQ2" s="121" t="s">
        <v>150</v>
      </c>
      <c r="BR2" s="121" t="s">
        <v>151</v>
      </c>
      <c r="BS2" s="121" t="s">
        <v>152</v>
      </c>
      <c r="BT2" s="121" t="s">
        <v>142</v>
      </c>
      <c r="BV2" s="122" t="s">
        <v>149</v>
      </c>
      <c r="BW2" s="122" t="s">
        <v>44</v>
      </c>
      <c r="BX2" s="122" t="s">
        <v>150</v>
      </c>
      <c r="BY2" s="122" t="s">
        <v>151</v>
      </c>
      <c r="BZ2" s="122" t="s">
        <v>152</v>
      </c>
      <c r="CA2" s="122" t="s">
        <v>153</v>
      </c>
      <c r="CB2" s="122" t="s">
        <v>142</v>
      </c>
      <c r="CC2" s="122" t="s">
        <v>150</v>
      </c>
      <c r="CD2" s="122" t="s">
        <v>44</v>
      </c>
      <c r="CE2" s="122" t="s">
        <v>149</v>
      </c>
      <c r="CF2" s="122" t="s">
        <v>151</v>
      </c>
      <c r="CG2" s="122" t="s">
        <v>152</v>
      </c>
      <c r="CH2" s="122" t="s">
        <v>153</v>
      </c>
      <c r="CI2" s="122" t="s">
        <v>142</v>
      </c>
      <c r="CJ2" s="122" t="s">
        <v>151</v>
      </c>
      <c r="CK2" s="122" t="s">
        <v>44</v>
      </c>
      <c r="CL2" s="122" t="s">
        <v>149</v>
      </c>
      <c r="CM2" s="122" t="s">
        <v>150</v>
      </c>
      <c r="CN2" s="122" t="s">
        <v>152</v>
      </c>
      <c r="CO2" s="122" t="s">
        <v>153</v>
      </c>
      <c r="CP2" s="122" t="s">
        <v>142</v>
      </c>
      <c r="CQ2" s="122" t="s">
        <v>152</v>
      </c>
      <c r="CR2" s="122" t="s">
        <v>44</v>
      </c>
      <c r="CS2" s="122" t="s">
        <v>149</v>
      </c>
      <c r="CT2" s="122" t="s">
        <v>150</v>
      </c>
      <c r="CU2" s="122" t="s">
        <v>151</v>
      </c>
      <c r="CV2" s="122" t="s">
        <v>153</v>
      </c>
      <c r="CW2" s="122" t="s">
        <v>142</v>
      </c>
      <c r="CX2" s="122" t="s">
        <v>153</v>
      </c>
      <c r="CY2" s="122" t="s">
        <v>44</v>
      </c>
      <c r="CZ2" s="122" t="s">
        <v>149</v>
      </c>
      <c r="DA2" s="122" t="s">
        <v>150</v>
      </c>
      <c r="DB2" s="122" t="s">
        <v>151</v>
      </c>
      <c r="DC2" s="122" t="s">
        <v>152</v>
      </c>
      <c r="DD2" s="122" t="s">
        <v>142</v>
      </c>
      <c r="DF2" s="123" t="s">
        <v>149</v>
      </c>
      <c r="DG2" s="123" t="s">
        <v>150</v>
      </c>
      <c r="DH2" s="123" t="s">
        <v>151</v>
      </c>
      <c r="DI2" s="123" t="s">
        <v>152</v>
      </c>
      <c r="DJ2" s="123" t="s">
        <v>153</v>
      </c>
      <c r="DK2" s="123"/>
    </row>
    <row r="3" spans="1:115" ht="15.75" thickBot="1">
      <c r="A3" s="118"/>
      <c r="B3" s="33">
        <v>1</v>
      </c>
      <c r="C3" s="124">
        <v>0</v>
      </c>
      <c r="D3" s="124">
        <v>0</v>
      </c>
      <c r="E3" s="124">
        <v>0</v>
      </c>
      <c r="F3" s="124">
        <v>0</v>
      </c>
      <c r="G3" s="124">
        <v>0</v>
      </c>
      <c r="H3" s="118"/>
      <c r="I3" s="33">
        <v>1</v>
      </c>
      <c r="J3" s="124">
        <v>0</v>
      </c>
      <c r="K3" s="124">
        <v>0</v>
      </c>
      <c r="L3" s="124">
        <v>0</v>
      </c>
      <c r="M3" s="124">
        <v>0</v>
      </c>
      <c r="N3" s="124">
        <v>0</v>
      </c>
      <c r="O3" s="118"/>
      <c r="P3" s="33">
        <v>1</v>
      </c>
      <c r="Q3" s="124">
        <v>0</v>
      </c>
      <c r="R3" s="124">
        <v>0</v>
      </c>
      <c r="S3" s="124">
        <v>0</v>
      </c>
      <c r="T3" s="124">
        <v>0</v>
      </c>
      <c r="U3" s="124">
        <v>0</v>
      </c>
      <c r="V3" s="118"/>
      <c r="W3" s="33">
        <v>1</v>
      </c>
      <c r="X3" s="124">
        <v>0</v>
      </c>
      <c r="Y3" s="124">
        <v>0</v>
      </c>
      <c r="Z3" s="124">
        <v>0</v>
      </c>
      <c r="AA3" s="124">
        <v>0</v>
      </c>
      <c r="AB3" s="124">
        <v>0</v>
      </c>
      <c r="AC3" s="118"/>
      <c r="AD3" s="33">
        <v>1</v>
      </c>
      <c r="AE3" s="124">
        <v>0</v>
      </c>
      <c r="AF3" s="124">
        <v>0</v>
      </c>
      <c r="AG3" s="124">
        <v>0</v>
      </c>
      <c r="AH3" s="124">
        <v>0</v>
      </c>
      <c r="AI3" s="124">
        <v>0</v>
      </c>
      <c r="AJ3" s="33"/>
      <c r="AK3" s="33">
        <f>AJ3+10</f>
        <v>10</v>
      </c>
      <c r="AM3" s="125"/>
      <c r="AN3" s="125">
        <f>IF(C3&gt;0,C3,0)</f>
        <v>0</v>
      </c>
      <c r="AO3" s="125">
        <f>IF(D3&gt;0,D3,0)</f>
        <v>0</v>
      </c>
      <c r="AP3" s="125">
        <f>IF(E3&gt;0,E3,0)</f>
        <v>0</v>
      </c>
      <c r="AQ3" s="125">
        <f>IF(F3&gt;0,F3,0)</f>
        <v>0</v>
      </c>
      <c r="AR3" s="125">
        <f>-SUM(AN3:AQ3)</f>
        <v>0</v>
      </c>
      <c r="AS3" s="125"/>
      <c r="AT3" s="125"/>
      <c r="AU3" s="125">
        <f>IF(J3&gt;0,J3,0)</f>
        <v>0</v>
      </c>
      <c r="AV3" s="125">
        <f t="shared" ref="AV3:AX18" si="0">IF(K3&gt;0,K3,0)</f>
        <v>0</v>
      </c>
      <c r="AW3" s="125">
        <f t="shared" si="0"/>
        <v>0</v>
      </c>
      <c r="AX3" s="125">
        <f t="shared" si="0"/>
        <v>0</v>
      </c>
      <c r="AY3" s="125">
        <f>-SUM(AU3:AX3)</f>
        <v>0</v>
      </c>
      <c r="AZ3" s="125"/>
      <c r="BA3" s="125"/>
      <c r="BB3" s="125">
        <f>IF(Q3&gt;0,Q3,0)</f>
        <v>0</v>
      </c>
      <c r="BC3" s="125">
        <f t="shared" ref="BC3:BE66" si="1">IF(R3&gt;0,R3,0)</f>
        <v>0</v>
      </c>
      <c r="BD3" s="125">
        <f t="shared" si="1"/>
        <v>0</v>
      </c>
      <c r="BE3" s="125">
        <f t="shared" si="1"/>
        <v>0</v>
      </c>
      <c r="BF3" s="125">
        <f>-SUM(BB3:BE3)</f>
        <v>0</v>
      </c>
      <c r="BG3" s="125"/>
      <c r="BH3" s="125"/>
      <c r="BI3" s="125">
        <f>IF(X3&gt;0,X3,0)</f>
        <v>0</v>
      </c>
      <c r="BJ3" s="125">
        <f t="shared" ref="BJ3:BL66" si="2">IF(Y3&gt;0,Y3,0)</f>
        <v>0</v>
      </c>
      <c r="BK3" s="125">
        <f t="shared" si="2"/>
        <v>0</v>
      </c>
      <c r="BL3" s="125">
        <f t="shared" si="2"/>
        <v>0</v>
      </c>
      <c r="BM3" s="125">
        <f>-SUM(BI3:BL3)</f>
        <v>0</v>
      </c>
      <c r="BN3" s="125"/>
      <c r="BO3" s="125"/>
      <c r="BP3" s="125">
        <f>IF(AE3&gt;0,AE3,0)</f>
        <v>0</v>
      </c>
      <c r="BQ3" s="125">
        <f t="shared" ref="BQ3:BS66" si="3">IF(AF3&gt;0,AF3,0)</f>
        <v>0</v>
      </c>
      <c r="BR3" s="125">
        <f t="shared" si="3"/>
        <v>0</v>
      </c>
      <c r="BS3" s="125">
        <f t="shared" si="3"/>
        <v>0</v>
      </c>
      <c r="BT3" s="125">
        <f>-SUM(BP3:BS3)</f>
        <v>0</v>
      </c>
      <c r="BV3" s="122"/>
      <c r="BW3" s="122"/>
      <c r="BX3" s="122">
        <f>$AK3*AN3</f>
        <v>0</v>
      </c>
      <c r="BY3" s="122">
        <f t="shared" ref="BY3:CA18" si="4">$AK3*AO3</f>
        <v>0</v>
      </c>
      <c r="BZ3" s="122">
        <f t="shared" si="4"/>
        <v>0</v>
      </c>
      <c r="CA3" s="122">
        <f t="shared" si="4"/>
        <v>0</v>
      </c>
      <c r="CB3" s="122">
        <f>SUM(BX3:CA3)</f>
        <v>0</v>
      </c>
      <c r="CC3" s="122"/>
      <c r="CD3" s="122"/>
      <c r="CE3" s="122">
        <f>$AK3*AU3</f>
        <v>0</v>
      </c>
      <c r="CF3" s="122">
        <f t="shared" ref="CF3:CH66" si="5">$AK3*AV3</f>
        <v>0</v>
      </c>
      <c r="CG3" s="122">
        <f t="shared" si="5"/>
        <v>0</v>
      </c>
      <c r="CH3" s="122">
        <f t="shared" si="5"/>
        <v>0</v>
      </c>
      <c r="CI3" s="122">
        <f>SUM(CE3:CH3)</f>
        <v>0</v>
      </c>
      <c r="CJ3" s="122"/>
      <c r="CK3" s="122"/>
      <c r="CL3" s="122">
        <f>$AK3*BB3</f>
        <v>0</v>
      </c>
      <c r="CM3" s="122">
        <f t="shared" ref="CM3:CO66" si="6">$AK3*BC3</f>
        <v>0</v>
      </c>
      <c r="CN3" s="122">
        <f t="shared" si="6"/>
        <v>0</v>
      </c>
      <c r="CO3" s="122">
        <f t="shared" si="6"/>
        <v>0</v>
      </c>
      <c r="CP3" s="122">
        <f>SUM(CL3:CO3)</f>
        <v>0</v>
      </c>
      <c r="CQ3" s="122"/>
      <c r="CR3" s="122"/>
      <c r="CS3" s="122">
        <f>$AK3*BI3</f>
        <v>0</v>
      </c>
      <c r="CT3" s="122">
        <f t="shared" ref="CT3:CV66" si="7">$AK3*BJ3</f>
        <v>0</v>
      </c>
      <c r="CU3" s="122">
        <f t="shared" si="7"/>
        <v>0</v>
      </c>
      <c r="CV3" s="122">
        <f t="shared" si="7"/>
        <v>0</v>
      </c>
      <c r="CW3" s="122">
        <f>SUM(CS3:CV3)</f>
        <v>0</v>
      </c>
      <c r="CX3" s="122"/>
      <c r="CY3" s="122"/>
      <c r="CZ3" s="122">
        <f>$AK3*BP3</f>
        <v>0</v>
      </c>
      <c r="DA3" s="122">
        <f t="shared" ref="DA3:DC66" si="8">$AK3*BQ3</f>
        <v>0</v>
      </c>
      <c r="DB3" s="122">
        <f t="shared" si="8"/>
        <v>0</v>
      </c>
      <c r="DC3" s="122">
        <f t="shared" si="8"/>
        <v>0</v>
      </c>
      <c r="DD3" s="122">
        <f>SUM(CZ3:DC3)</f>
        <v>0</v>
      </c>
      <c r="DF3" s="123">
        <f>AR3+AU3+BB3+BI3+BP3</f>
        <v>0</v>
      </c>
      <c r="DG3" s="123">
        <f>AY3+AN3+BC3+BJ3+BQ3</f>
        <v>0</v>
      </c>
      <c r="DH3" s="123">
        <f>BF3+AO3+AV3+BK3+BR3</f>
        <v>0</v>
      </c>
      <c r="DI3" s="123">
        <f>BM3+BS3+BD3+AW3+AP3</f>
        <v>0</v>
      </c>
      <c r="DJ3" s="123">
        <f>BT3+BL3+BE3+AX3+AQ3</f>
        <v>0</v>
      </c>
      <c r="DK3" s="126">
        <f t="shared" ref="DK3:DK66" si="9">SUM(DF3:DJ3)</f>
        <v>0</v>
      </c>
    </row>
    <row r="4" spans="1:115" ht="15.75" thickBot="1">
      <c r="A4" s="118"/>
      <c r="B4" s="33">
        <v>2</v>
      </c>
      <c r="C4" s="124">
        <v>0</v>
      </c>
      <c r="D4" s="124">
        <v>0</v>
      </c>
      <c r="E4" s="124">
        <v>0</v>
      </c>
      <c r="F4" s="124">
        <v>0</v>
      </c>
      <c r="G4" s="124">
        <v>0</v>
      </c>
      <c r="H4" s="118"/>
      <c r="I4" s="33">
        <v>2</v>
      </c>
      <c r="J4" s="124">
        <v>0</v>
      </c>
      <c r="K4" s="124">
        <v>0</v>
      </c>
      <c r="L4" s="124">
        <v>0</v>
      </c>
      <c r="M4" s="124">
        <v>0</v>
      </c>
      <c r="N4" s="124">
        <v>0</v>
      </c>
      <c r="O4" s="118"/>
      <c r="P4" s="33">
        <v>2</v>
      </c>
      <c r="Q4" s="124">
        <v>0</v>
      </c>
      <c r="R4" s="124">
        <v>0</v>
      </c>
      <c r="S4" s="124">
        <v>0</v>
      </c>
      <c r="T4" s="124">
        <v>0</v>
      </c>
      <c r="U4" s="124">
        <v>0</v>
      </c>
      <c r="V4" s="118"/>
      <c r="W4" s="33">
        <v>2</v>
      </c>
      <c r="X4" s="124">
        <v>0</v>
      </c>
      <c r="Y4" s="124">
        <v>0</v>
      </c>
      <c r="Z4" s="124">
        <v>0</v>
      </c>
      <c r="AA4" s="124">
        <v>0</v>
      </c>
      <c r="AB4" s="124">
        <v>0</v>
      </c>
      <c r="AC4" s="118"/>
      <c r="AD4" s="33">
        <v>2</v>
      </c>
      <c r="AE4" s="124">
        <v>0</v>
      </c>
      <c r="AF4" s="124">
        <v>0</v>
      </c>
      <c r="AG4" s="124">
        <v>0</v>
      </c>
      <c r="AH4" s="124">
        <v>0</v>
      </c>
      <c r="AI4" s="124">
        <v>0</v>
      </c>
      <c r="AJ4" s="33"/>
      <c r="AK4" s="33">
        <f t="shared" ref="AK4:AK67" si="10">AJ4+10</f>
        <v>10</v>
      </c>
      <c r="AM4" s="125"/>
      <c r="AN4" s="125">
        <f t="shared" ref="AN4:AQ67" si="11">IF(C4&gt;0,C4,0)</f>
        <v>0</v>
      </c>
      <c r="AO4" s="125">
        <f t="shared" si="11"/>
        <v>0</v>
      </c>
      <c r="AP4" s="125">
        <f t="shared" si="11"/>
        <v>0</v>
      </c>
      <c r="AQ4" s="125">
        <f t="shared" si="11"/>
        <v>0</v>
      </c>
      <c r="AR4" s="125">
        <f t="shared" ref="AR4:AR67" si="12">-SUM(AN4:AQ4)</f>
        <v>0</v>
      </c>
      <c r="AS4" s="125"/>
      <c r="AT4" s="125"/>
      <c r="AU4" s="125">
        <f t="shared" ref="AU4:AX67" si="13">IF(J4&gt;0,J4,0)</f>
        <v>0</v>
      </c>
      <c r="AV4" s="125">
        <f t="shared" si="0"/>
        <v>0</v>
      </c>
      <c r="AW4" s="125">
        <f t="shared" si="0"/>
        <v>0</v>
      </c>
      <c r="AX4" s="125">
        <f t="shared" si="0"/>
        <v>0</v>
      </c>
      <c r="AY4" s="125">
        <f t="shared" ref="AY4:AY67" si="14">-SUM(AU4:AX4)</f>
        <v>0</v>
      </c>
      <c r="AZ4" s="125"/>
      <c r="BA4" s="125"/>
      <c r="BB4" s="125">
        <f t="shared" ref="BB4:BE67" si="15">IF(Q4&gt;0,Q4,0)</f>
        <v>0</v>
      </c>
      <c r="BC4" s="125">
        <f t="shared" si="1"/>
        <v>0</v>
      </c>
      <c r="BD4" s="125">
        <f t="shared" si="1"/>
        <v>0</v>
      </c>
      <c r="BE4" s="125">
        <f t="shared" si="1"/>
        <v>0</v>
      </c>
      <c r="BF4" s="125">
        <f t="shared" ref="BF4:BF67" si="16">-SUM(BB4:BE4)</f>
        <v>0</v>
      </c>
      <c r="BG4" s="125"/>
      <c r="BH4" s="125"/>
      <c r="BI4" s="125">
        <f t="shared" ref="BI4:BL67" si="17">IF(X4&gt;0,X4,0)</f>
        <v>0</v>
      </c>
      <c r="BJ4" s="125">
        <f t="shared" si="2"/>
        <v>0</v>
      </c>
      <c r="BK4" s="125">
        <f t="shared" si="2"/>
        <v>0</v>
      </c>
      <c r="BL4" s="125">
        <f t="shared" si="2"/>
        <v>0</v>
      </c>
      <c r="BM4" s="125">
        <f t="shared" ref="BM4:BM67" si="18">-SUM(BI4:BL4)</f>
        <v>0</v>
      </c>
      <c r="BN4" s="125"/>
      <c r="BO4" s="125"/>
      <c r="BP4" s="125">
        <f t="shared" ref="BP4:BS67" si="19">IF(AE4&gt;0,AE4,0)</f>
        <v>0</v>
      </c>
      <c r="BQ4" s="125">
        <f t="shared" si="3"/>
        <v>0</v>
      </c>
      <c r="BR4" s="125">
        <f t="shared" si="3"/>
        <v>0</v>
      </c>
      <c r="BS4" s="125">
        <f t="shared" si="3"/>
        <v>0</v>
      </c>
      <c r="BT4" s="125">
        <f t="shared" ref="BT4:BT67" si="20">-SUM(BP4:BS4)</f>
        <v>0</v>
      </c>
      <c r="BV4" s="122"/>
      <c r="BW4" s="122"/>
      <c r="BX4" s="122">
        <f t="shared" ref="BX4:CA67" si="21">$AK4*AN4</f>
        <v>0</v>
      </c>
      <c r="BY4" s="122">
        <f t="shared" si="4"/>
        <v>0</v>
      </c>
      <c r="BZ4" s="122">
        <f t="shared" si="4"/>
        <v>0</v>
      </c>
      <c r="CA4" s="122">
        <f t="shared" si="4"/>
        <v>0</v>
      </c>
      <c r="CB4" s="122">
        <f t="shared" ref="CB4:CB67" si="22">SUM(BX4:CA4)</f>
        <v>0</v>
      </c>
      <c r="CC4" s="122"/>
      <c r="CD4" s="122"/>
      <c r="CE4" s="122">
        <f t="shared" ref="CE4:CH67" si="23">$AK4*AU4</f>
        <v>0</v>
      </c>
      <c r="CF4" s="122">
        <f t="shared" si="5"/>
        <v>0</v>
      </c>
      <c r="CG4" s="122">
        <f t="shared" si="5"/>
        <v>0</v>
      </c>
      <c r="CH4" s="122">
        <f t="shared" si="5"/>
        <v>0</v>
      </c>
      <c r="CI4" s="122">
        <f t="shared" ref="CI4:CI67" si="24">SUM(CE4:CH4)</f>
        <v>0</v>
      </c>
      <c r="CJ4" s="122"/>
      <c r="CK4" s="122"/>
      <c r="CL4" s="122">
        <f t="shared" ref="CL4:CO67" si="25">$AK4*BB4</f>
        <v>0</v>
      </c>
      <c r="CM4" s="122">
        <f t="shared" si="6"/>
        <v>0</v>
      </c>
      <c r="CN4" s="122">
        <f t="shared" si="6"/>
        <v>0</v>
      </c>
      <c r="CO4" s="122">
        <f t="shared" si="6"/>
        <v>0</v>
      </c>
      <c r="CP4" s="122">
        <f t="shared" ref="CP4:CP67" si="26">SUM(CL4:CO4)</f>
        <v>0</v>
      </c>
      <c r="CQ4" s="122"/>
      <c r="CR4" s="122"/>
      <c r="CS4" s="122">
        <f t="shared" ref="CS4:CV67" si="27">$AK4*BI4</f>
        <v>0</v>
      </c>
      <c r="CT4" s="122">
        <f t="shared" si="7"/>
        <v>0</v>
      </c>
      <c r="CU4" s="122">
        <f t="shared" si="7"/>
        <v>0</v>
      </c>
      <c r="CV4" s="122">
        <f t="shared" si="7"/>
        <v>0</v>
      </c>
      <c r="CW4" s="122">
        <f t="shared" ref="CW4:CW67" si="28">SUM(CS4:CV4)</f>
        <v>0</v>
      </c>
      <c r="CX4" s="122"/>
      <c r="CY4" s="122"/>
      <c r="CZ4" s="122">
        <f t="shared" ref="CZ4:DC67" si="29">$AK4*BP4</f>
        <v>0</v>
      </c>
      <c r="DA4" s="122">
        <f t="shared" si="8"/>
        <v>0</v>
      </c>
      <c r="DB4" s="122">
        <f t="shared" si="8"/>
        <v>0</v>
      </c>
      <c r="DC4" s="122">
        <f t="shared" si="8"/>
        <v>0</v>
      </c>
      <c r="DD4" s="122">
        <f t="shared" ref="DD4:DD67" si="30">SUM(CZ4:DC4)</f>
        <v>0</v>
      </c>
      <c r="DF4" s="123">
        <f t="shared" ref="DF4:DF67" si="31">AR4+AU4+BB4+BI4+BP4</f>
        <v>0</v>
      </c>
      <c r="DG4" s="123">
        <f t="shared" ref="DG4:DG67" si="32">AY4+AN4+BC4+BJ4+BQ4</f>
        <v>0</v>
      </c>
      <c r="DH4" s="123">
        <f t="shared" ref="DH4:DH67" si="33">BF4+AO4+AV4+BK4+BR4</f>
        <v>0</v>
      </c>
      <c r="DI4" s="123">
        <f t="shared" ref="DI4:DI67" si="34">BM4+BS4+BD4+AW4+AP4</f>
        <v>0</v>
      </c>
      <c r="DJ4" s="123">
        <f t="shared" ref="DJ4:DJ67" si="35">BT4+BL4+BE4+AX4+AQ4</f>
        <v>0</v>
      </c>
      <c r="DK4" s="126">
        <f t="shared" si="9"/>
        <v>0</v>
      </c>
    </row>
    <row r="5" spans="1:115" ht="15.75" thickBot="1">
      <c r="A5" s="118"/>
      <c r="B5" s="33">
        <v>3</v>
      </c>
      <c r="C5" s="124">
        <v>0</v>
      </c>
      <c r="D5" s="124">
        <v>0</v>
      </c>
      <c r="E5" s="124">
        <v>0</v>
      </c>
      <c r="F5" s="124">
        <v>0</v>
      </c>
      <c r="G5" s="124">
        <v>0</v>
      </c>
      <c r="H5" s="118"/>
      <c r="I5" s="33">
        <v>3</v>
      </c>
      <c r="J5" s="124">
        <v>0</v>
      </c>
      <c r="K5" s="124">
        <v>0</v>
      </c>
      <c r="L5" s="124">
        <v>0</v>
      </c>
      <c r="M5" s="124">
        <v>0</v>
      </c>
      <c r="N5" s="124">
        <v>0</v>
      </c>
      <c r="O5" s="118"/>
      <c r="P5" s="33">
        <v>3</v>
      </c>
      <c r="Q5" s="124">
        <v>0</v>
      </c>
      <c r="R5" s="124">
        <v>0</v>
      </c>
      <c r="S5" s="124">
        <v>0</v>
      </c>
      <c r="T5" s="124">
        <v>0</v>
      </c>
      <c r="U5" s="124">
        <v>0</v>
      </c>
      <c r="V5" s="118"/>
      <c r="W5" s="33">
        <v>3</v>
      </c>
      <c r="X5" s="124">
        <v>0</v>
      </c>
      <c r="Y5" s="124">
        <v>0</v>
      </c>
      <c r="Z5" s="124">
        <v>0</v>
      </c>
      <c r="AA5" s="124">
        <v>0</v>
      </c>
      <c r="AB5" s="124">
        <v>0</v>
      </c>
      <c r="AC5" s="118"/>
      <c r="AD5" s="33">
        <v>3</v>
      </c>
      <c r="AE5" s="124">
        <v>0</v>
      </c>
      <c r="AF5" s="124">
        <v>0</v>
      </c>
      <c r="AG5" s="124">
        <v>0</v>
      </c>
      <c r="AH5" s="124">
        <v>0</v>
      </c>
      <c r="AI5" s="124">
        <v>0</v>
      </c>
      <c r="AJ5" s="33"/>
      <c r="AK5" s="33">
        <f t="shared" si="10"/>
        <v>10</v>
      </c>
      <c r="AM5" s="125"/>
      <c r="AN5" s="125">
        <f t="shared" si="11"/>
        <v>0</v>
      </c>
      <c r="AO5" s="125">
        <f t="shared" si="11"/>
        <v>0</v>
      </c>
      <c r="AP5" s="125">
        <f t="shared" si="11"/>
        <v>0</v>
      </c>
      <c r="AQ5" s="125">
        <f t="shared" si="11"/>
        <v>0</v>
      </c>
      <c r="AR5" s="125">
        <f t="shared" si="12"/>
        <v>0</v>
      </c>
      <c r="AS5" s="125"/>
      <c r="AT5" s="125"/>
      <c r="AU5" s="125">
        <f t="shared" si="13"/>
        <v>0</v>
      </c>
      <c r="AV5" s="125">
        <f t="shared" si="0"/>
        <v>0</v>
      </c>
      <c r="AW5" s="125">
        <f t="shared" si="0"/>
        <v>0</v>
      </c>
      <c r="AX5" s="125">
        <f t="shared" si="0"/>
        <v>0</v>
      </c>
      <c r="AY5" s="125">
        <f t="shared" si="14"/>
        <v>0</v>
      </c>
      <c r="AZ5" s="125"/>
      <c r="BA5" s="125"/>
      <c r="BB5" s="125">
        <f t="shared" si="15"/>
        <v>0</v>
      </c>
      <c r="BC5" s="125">
        <f t="shared" si="1"/>
        <v>0</v>
      </c>
      <c r="BD5" s="125">
        <f t="shared" si="1"/>
        <v>0</v>
      </c>
      <c r="BE5" s="125">
        <f t="shared" si="1"/>
        <v>0</v>
      </c>
      <c r="BF5" s="125">
        <f t="shared" si="16"/>
        <v>0</v>
      </c>
      <c r="BG5" s="125"/>
      <c r="BH5" s="125"/>
      <c r="BI5" s="125">
        <f t="shared" si="17"/>
        <v>0</v>
      </c>
      <c r="BJ5" s="125">
        <f t="shared" si="2"/>
        <v>0</v>
      </c>
      <c r="BK5" s="125">
        <f t="shared" si="2"/>
        <v>0</v>
      </c>
      <c r="BL5" s="125">
        <f t="shared" si="2"/>
        <v>0</v>
      </c>
      <c r="BM5" s="125">
        <f t="shared" si="18"/>
        <v>0</v>
      </c>
      <c r="BN5" s="125"/>
      <c r="BO5" s="125"/>
      <c r="BP5" s="125">
        <f t="shared" si="19"/>
        <v>0</v>
      </c>
      <c r="BQ5" s="125">
        <f t="shared" si="3"/>
        <v>0</v>
      </c>
      <c r="BR5" s="125">
        <f t="shared" si="3"/>
        <v>0</v>
      </c>
      <c r="BS5" s="125">
        <f t="shared" si="3"/>
        <v>0</v>
      </c>
      <c r="BT5" s="125">
        <f t="shared" si="20"/>
        <v>0</v>
      </c>
      <c r="BV5" s="122"/>
      <c r="BW5" s="122"/>
      <c r="BX5" s="122">
        <f t="shared" si="21"/>
        <v>0</v>
      </c>
      <c r="BY5" s="122">
        <f t="shared" si="4"/>
        <v>0</v>
      </c>
      <c r="BZ5" s="122">
        <f t="shared" si="4"/>
        <v>0</v>
      </c>
      <c r="CA5" s="122">
        <f t="shared" si="4"/>
        <v>0</v>
      </c>
      <c r="CB5" s="122">
        <f t="shared" si="22"/>
        <v>0</v>
      </c>
      <c r="CC5" s="122"/>
      <c r="CD5" s="122"/>
      <c r="CE5" s="122">
        <f t="shared" si="23"/>
        <v>0</v>
      </c>
      <c r="CF5" s="122">
        <f t="shared" si="5"/>
        <v>0</v>
      </c>
      <c r="CG5" s="122">
        <f t="shared" si="5"/>
        <v>0</v>
      </c>
      <c r="CH5" s="122">
        <f t="shared" si="5"/>
        <v>0</v>
      </c>
      <c r="CI5" s="122">
        <f t="shared" si="24"/>
        <v>0</v>
      </c>
      <c r="CJ5" s="122"/>
      <c r="CK5" s="122"/>
      <c r="CL5" s="122">
        <f t="shared" si="25"/>
        <v>0</v>
      </c>
      <c r="CM5" s="122">
        <f t="shared" si="6"/>
        <v>0</v>
      </c>
      <c r="CN5" s="122">
        <f t="shared" si="6"/>
        <v>0</v>
      </c>
      <c r="CO5" s="122">
        <f t="shared" si="6"/>
        <v>0</v>
      </c>
      <c r="CP5" s="122">
        <f t="shared" si="26"/>
        <v>0</v>
      </c>
      <c r="CQ5" s="122"/>
      <c r="CR5" s="122"/>
      <c r="CS5" s="122">
        <f t="shared" si="27"/>
        <v>0</v>
      </c>
      <c r="CT5" s="122">
        <f t="shared" si="7"/>
        <v>0</v>
      </c>
      <c r="CU5" s="122">
        <f t="shared" si="7"/>
        <v>0</v>
      </c>
      <c r="CV5" s="122">
        <f t="shared" si="7"/>
        <v>0</v>
      </c>
      <c r="CW5" s="122">
        <f t="shared" si="28"/>
        <v>0</v>
      </c>
      <c r="CX5" s="122"/>
      <c r="CY5" s="122"/>
      <c r="CZ5" s="122">
        <f t="shared" si="29"/>
        <v>0</v>
      </c>
      <c r="DA5" s="122">
        <f t="shared" si="8"/>
        <v>0</v>
      </c>
      <c r="DB5" s="122">
        <f t="shared" si="8"/>
        <v>0</v>
      </c>
      <c r="DC5" s="122">
        <f t="shared" si="8"/>
        <v>0</v>
      </c>
      <c r="DD5" s="122">
        <f t="shared" si="30"/>
        <v>0</v>
      </c>
      <c r="DF5" s="123">
        <f t="shared" si="31"/>
        <v>0</v>
      </c>
      <c r="DG5" s="123">
        <f t="shared" si="32"/>
        <v>0</v>
      </c>
      <c r="DH5" s="123">
        <f t="shared" si="33"/>
        <v>0</v>
      </c>
      <c r="DI5" s="123">
        <f t="shared" si="34"/>
        <v>0</v>
      </c>
      <c r="DJ5" s="123">
        <f t="shared" si="35"/>
        <v>0</v>
      </c>
      <c r="DK5" s="126">
        <f t="shared" si="9"/>
        <v>0</v>
      </c>
    </row>
    <row r="6" spans="1:115" ht="15.75" thickBot="1">
      <c r="A6" s="118"/>
      <c r="B6" s="33">
        <v>4</v>
      </c>
      <c r="C6" s="124">
        <v>0</v>
      </c>
      <c r="D6" s="124">
        <v>0</v>
      </c>
      <c r="E6" s="124">
        <v>0</v>
      </c>
      <c r="F6" s="124">
        <v>0</v>
      </c>
      <c r="G6" s="124">
        <v>0</v>
      </c>
      <c r="H6" s="118"/>
      <c r="I6" s="33">
        <v>4</v>
      </c>
      <c r="J6" s="124">
        <v>0</v>
      </c>
      <c r="K6" s="124">
        <v>0</v>
      </c>
      <c r="L6" s="124">
        <v>0</v>
      </c>
      <c r="M6" s="124">
        <v>0</v>
      </c>
      <c r="N6" s="124">
        <v>0</v>
      </c>
      <c r="O6" s="118"/>
      <c r="P6" s="33">
        <v>4</v>
      </c>
      <c r="Q6" s="124">
        <v>0</v>
      </c>
      <c r="R6" s="124">
        <v>0</v>
      </c>
      <c r="S6" s="124">
        <v>0</v>
      </c>
      <c r="T6" s="124">
        <v>0</v>
      </c>
      <c r="U6" s="124">
        <v>0</v>
      </c>
      <c r="V6" s="118"/>
      <c r="W6" s="33">
        <v>4</v>
      </c>
      <c r="X6" s="124">
        <v>0</v>
      </c>
      <c r="Y6" s="124">
        <v>0</v>
      </c>
      <c r="Z6" s="124">
        <v>0</v>
      </c>
      <c r="AA6" s="124">
        <v>0</v>
      </c>
      <c r="AB6" s="124">
        <v>0</v>
      </c>
      <c r="AC6" s="118"/>
      <c r="AD6" s="33">
        <v>4</v>
      </c>
      <c r="AE6" s="124">
        <v>0</v>
      </c>
      <c r="AF6" s="124">
        <v>0</v>
      </c>
      <c r="AG6" s="124">
        <v>0</v>
      </c>
      <c r="AH6" s="124">
        <v>0</v>
      </c>
      <c r="AI6" s="124">
        <v>0</v>
      </c>
      <c r="AJ6" s="33"/>
      <c r="AK6" s="33">
        <f t="shared" si="10"/>
        <v>10</v>
      </c>
      <c r="AM6" s="125"/>
      <c r="AN6" s="125">
        <f t="shared" si="11"/>
        <v>0</v>
      </c>
      <c r="AO6" s="125">
        <f t="shared" si="11"/>
        <v>0</v>
      </c>
      <c r="AP6" s="125">
        <f t="shared" si="11"/>
        <v>0</v>
      </c>
      <c r="AQ6" s="125">
        <f t="shared" si="11"/>
        <v>0</v>
      </c>
      <c r="AR6" s="125">
        <f t="shared" si="12"/>
        <v>0</v>
      </c>
      <c r="AS6" s="125"/>
      <c r="AT6" s="125"/>
      <c r="AU6" s="125">
        <f t="shared" si="13"/>
        <v>0</v>
      </c>
      <c r="AV6" s="125">
        <f t="shared" si="0"/>
        <v>0</v>
      </c>
      <c r="AW6" s="125">
        <f t="shared" si="0"/>
        <v>0</v>
      </c>
      <c r="AX6" s="125">
        <f t="shared" si="0"/>
        <v>0</v>
      </c>
      <c r="AY6" s="125">
        <f t="shared" si="14"/>
        <v>0</v>
      </c>
      <c r="AZ6" s="125"/>
      <c r="BA6" s="125"/>
      <c r="BB6" s="125">
        <f t="shared" si="15"/>
        <v>0</v>
      </c>
      <c r="BC6" s="125">
        <f t="shared" si="1"/>
        <v>0</v>
      </c>
      <c r="BD6" s="125">
        <f t="shared" si="1"/>
        <v>0</v>
      </c>
      <c r="BE6" s="125">
        <f t="shared" si="1"/>
        <v>0</v>
      </c>
      <c r="BF6" s="125">
        <f t="shared" si="16"/>
        <v>0</v>
      </c>
      <c r="BG6" s="125"/>
      <c r="BH6" s="125"/>
      <c r="BI6" s="125">
        <f t="shared" si="17"/>
        <v>0</v>
      </c>
      <c r="BJ6" s="125">
        <f t="shared" si="2"/>
        <v>0</v>
      </c>
      <c r="BK6" s="125">
        <f t="shared" si="2"/>
        <v>0</v>
      </c>
      <c r="BL6" s="125">
        <f t="shared" si="2"/>
        <v>0</v>
      </c>
      <c r="BM6" s="125">
        <f t="shared" si="18"/>
        <v>0</v>
      </c>
      <c r="BN6" s="125"/>
      <c r="BO6" s="125"/>
      <c r="BP6" s="125">
        <f t="shared" si="19"/>
        <v>0</v>
      </c>
      <c r="BQ6" s="125">
        <f t="shared" si="3"/>
        <v>0</v>
      </c>
      <c r="BR6" s="125">
        <f t="shared" si="3"/>
        <v>0</v>
      </c>
      <c r="BS6" s="125">
        <f t="shared" si="3"/>
        <v>0</v>
      </c>
      <c r="BT6" s="125">
        <f t="shared" si="20"/>
        <v>0</v>
      </c>
      <c r="BV6" s="122"/>
      <c r="BW6" s="122"/>
      <c r="BX6" s="122">
        <f t="shared" si="21"/>
        <v>0</v>
      </c>
      <c r="BY6" s="122">
        <f t="shared" si="4"/>
        <v>0</v>
      </c>
      <c r="BZ6" s="122">
        <f t="shared" si="4"/>
        <v>0</v>
      </c>
      <c r="CA6" s="122">
        <f t="shared" si="4"/>
        <v>0</v>
      </c>
      <c r="CB6" s="122">
        <f t="shared" si="22"/>
        <v>0</v>
      </c>
      <c r="CC6" s="122"/>
      <c r="CD6" s="122"/>
      <c r="CE6" s="122">
        <f t="shared" si="23"/>
        <v>0</v>
      </c>
      <c r="CF6" s="122">
        <f t="shared" si="5"/>
        <v>0</v>
      </c>
      <c r="CG6" s="122">
        <f t="shared" si="5"/>
        <v>0</v>
      </c>
      <c r="CH6" s="122">
        <f t="shared" si="5"/>
        <v>0</v>
      </c>
      <c r="CI6" s="122">
        <f t="shared" si="24"/>
        <v>0</v>
      </c>
      <c r="CJ6" s="122"/>
      <c r="CK6" s="122"/>
      <c r="CL6" s="122">
        <f t="shared" si="25"/>
        <v>0</v>
      </c>
      <c r="CM6" s="122">
        <f t="shared" si="6"/>
        <v>0</v>
      </c>
      <c r="CN6" s="122">
        <f t="shared" si="6"/>
        <v>0</v>
      </c>
      <c r="CO6" s="122">
        <f t="shared" si="6"/>
        <v>0</v>
      </c>
      <c r="CP6" s="122">
        <f t="shared" si="26"/>
        <v>0</v>
      </c>
      <c r="CQ6" s="122"/>
      <c r="CR6" s="122"/>
      <c r="CS6" s="122">
        <f t="shared" si="27"/>
        <v>0</v>
      </c>
      <c r="CT6" s="122">
        <f t="shared" si="7"/>
        <v>0</v>
      </c>
      <c r="CU6" s="122">
        <f t="shared" si="7"/>
        <v>0</v>
      </c>
      <c r="CV6" s="122">
        <f t="shared" si="7"/>
        <v>0</v>
      </c>
      <c r="CW6" s="122">
        <f t="shared" si="28"/>
        <v>0</v>
      </c>
      <c r="CX6" s="122"/>
      <c r="CY6" s="122"/>
      <c r="CZ6" s="122">
        <f t="shared" si="29"/>
        <v>0</v>
      </c>
      <c r="DA6" s="122">
        <f t="shared" si="8"/>
        <v>0</v>
      </c>
      <c r="DB6" s="122">
        <f t="shared" si="8"/>
        <v>0</v>
      </c>
      <c r="DC6" s="122">
        <f t="shared" si="8"/>
        <v>0</v>
      </c>
      <c r="DD6" s="122">
        <f t="shared" si="30"/>
        <v>0</v>
      </c>
      <c r="DF6" s="123">
        <f t="shared" si="31"/>
        <v>0</v>
      </c>
      <c r="DG6" s="123">
        <f t="shared" si="32"/>
        <v>0</v>
      </c>
      <c r="DH6" s="123">
        <f t="shared" si="33"/>
        <v>0</v>
      </c>
      <c r="DI6" s="123">
        <f t="shared" si="34"/>
        <v>0</v>
      </c>
      <c r="DJ6" s="123">
        <f t="shared" si="35"/>
        <v>0</v>
      </c>
      <c r="DK6" s="126">
        <f t="shared" si="9"/>
        <v>0</v>
      </c>
    </row>
    <row r="7" spans="1:115" ht="15.75" thickBot="1">
      <c r="A7" s="118"/>
      <c r="B7" s="33">
        <v>5</v>
      </c>
      <c r="C7" s="124">
        <v>0</v>
      </c>
      <c r="D7" s="124">
        <v>0</v>
      </c>
      <c r="E7" s="124">
        <v>0</v>
      </c>
      <c r="F7" s="124">
        <v>0</v>
      </c>
      <c r="G7" s="124">
        <v>0</v>
      </c>
      <c r="H7" s="118"/>
      <c r="I7" s="33">
        <v>5</v>
      </c>
      <c r="J7" s="124">
        <v>0</v>
      </c>
      <c r="K7" s="124">
        <v>0</v>
      </c>
      <c r="L7" s="124">
        <v>0</v>
      </c>
      <c r="M7" s="124">
        <v>0</v>
      </c>
      <c r="N7" s="124">
        <v>0</v>
      </c>
      <c r="O7" s="118"/>
      <c r="P7" s="33">
        <v>5</v>
      </c>
      <c r="Q7" s="124">
        <v>0</v>
      </c>
      <c r="R7" s="124">
        <v>0</v>
      </c>
      <c r="S7" s="124">
        <v>0</v>
      </c>
      <c r="T7" s="124">
        <v>0</v>
      </c>
      <c r="U7" s="124">
        <v>0</v>
      </c>
      <c r="V7" s="118"/>
      <c r="W7" s="33">
        <v>5</v>
      </c>
      <c r="X7" s="124">
        <v>0</v>
      </c>
      <c r="Y7" s="124">
        <v>0</v>
      </c>
      <c r="Z7" s="124">
        <v>0</v>
      </c>
      <c r="AA7" s="124">
        <v>0</v>
      </c>
      <c r="AB7" s="124">
        <v>0</v>
      </c>
      <c r="AC7" s="118"/>
      <c r="AD7" s="33">
        <v>5</v>
      </c>
      <c r="AE7" s="124">
        <v>0</v>
      </c>
      <c r="AF7" s="124">
        <v>0</v>
      </c>
      <c r="AG7" s="124">
        <v>0</v>
      </c>
      <c r="AH7" s="124">
        <v>0</v>
      </c>
      <c r="AI7" s="124">
        <v>0</v>
      </c>
      <c r="AJ7" s="33"/>
      <c r="AK7" s="33">
        <f t="shared" si="10"/>
        <v>10</v>
      </c>
      <c r="AM7" s="125"/>
      <c r="AN7" s="125">
        <f t="shared" si="11"/>
        <v>0</v>
      </c>
      <c r="AO7" s="125">
        <f t="shared" si="11"/>
        <v>0</v>
      </c>
      <c r="AP7" s="125">
        <f t="shared" si="11"/>
        <v>0</v>
      </c>
      <c r="AQ7" s="125">
        <f t="shared" si="11"/>
        <v>0</v>
      </c>
      <c r="AR7" s="125">
        <f t="shared" si="12"/>
        <v>0</v>
      </c>
      <c r="AS7" s="125"/>
      <c r="AT7" s="125"/>
      <c r="AU7" s="125">
        <f t="shared" si="13"/>
        <v>0</v>
      </c>
      <c r="AV7" s="125">
        <f t="shared" si="0"/>
        <v>0</v>
      </c>
      <c r="AW7" s="125">
        <f t="shared" si="0"/>
        <v>0</v>
      </c>
      <c r="AX7" s="125">
        <f t="shared" si="0"/>
        <v>0</v>
      </c>
      <c r="AY7" s="125">
        <f t="shared" si="14"/>
        <v>0</v>
      </c>
      <c r="AZ7" s="125"/>
      <c r="BA7" s="125"/>
      <c r="BB7" s="125">
        <f t="shared" si="15"/>
        <v>0</v>
      </c>
      <c r="BC7" s="125">
        <f t="shared" si="1"/>
        <v>0</v>
      </c>
      <c r="BD7" s="125">
        <f t="shared" si="1"/>
        <v>0</v>
      </c>
      <c r="BE7" s="125">
        <f t="shared" si="1"/>
        <v>0</v>
      </c>
      <c r="BF7" s="125">
        <f t="shared" si="16"/>
        <v>0</v>
      </c>
      <c r="BG7" s="125"/>
      <c r="BH7" s="125"/>
      <c r="BI7" s="125">
        <f t="shared" si="17"/>
        <v>0</v>
      </c>
      <c r="BJ7" s="125">
        <f t="shared" si="2"/>
        <v>0</v>
      </c>
      <c r="BK7" s="125">
        <f t="shared" si="2"/>
        <v>0</v>
      </c>
      <c r="BL7" s="125">
        <f t="shared" si="2"/>
        <v>0</v>
      </c>
      <c r="BM7" s="125">
        <f t="shared" si="18"/>
        <v>0</v>
      </c>
      <c r="BN7" s="125"/>
      <c r="BO7" s="125"/>
      <c r="BP7" s="125">
        <f t="shared" si="19"/>
        <v>0</v>
      </c>
      <c r="BQ7" s="125">
        <f t="shared" si="3"/>
        <v>0</v>
      </c>
      <c r="BR7" s="125">
        <f t="shared" si="3"/>
        <v>0</v>
      </c>
      <c r="BS7" s="125">
        <f t="shared" si="3"/>
        <v>0</v>
      </c>
      <c r="BT7" s="125">
        <f t="shared" si="20"/>
        <v>0</v>
      </c>
      <c r="BV7" s="122"/>
      <c r="BW7" s="122"/>
      <c r="BX7" s="122">
        <f t="shared" si="21"/>
        <v>0</v>
      </c>
      <c r="BY7" s="122">
        <f t="shared" si="4"/>
        <v>0</v>
      </c>
      <c r="BZ7" s="122">
        <f t="shared" si="4"/>
        <v>0</v>
      </c>
      <c r="CA7" s="122">
        <f t="shared" si="4"/>
        <v>0</v>
      </c>
      <c r="CB7" s="122">
        <f t="shared" si="22"/>
        <v>0</v>
      </c>
      <c r="CC7" s="122"/>
      <c r="CD7" s="122"/>
      <c r="CE7" s="122">
        <f t="shared" si="23"/>
        <v>0</v>
      </c>
      <c r="CF7" s="122">
        <f t="shared" si="5"/>
        <v>0</v>
      </c>
      <c r="CG7" s="122">
        <f t="shared" si="5"/>
        <v>0</v>
      </c>
      <c r="CH7" s="122">
        <f t="shared" si="5"/>
        <v>0</v>
      </c>
      <c r="CI7" s="122">
        <f t="shared" si="24"/>
        <v>0</v>
      </c>
      <c r="CJ7" s="122"/>
      <c r="CK7" s="122"/>
      <c r="CL7" s="122">
        <f t="shared" si="25"/>
        <v>0</v>
      </c>
      <c r="CM7" s="122">
        <f t="shared" si="6"/>
        <v>0</v>
      </c>
      <c r="CN7" s="122">
        <f t="shared" si="6"/>
        <v>0</v>
      </c>
      <c r="CO7" s="122">
        <f t="shared" si="6"/>
        <v>0</v>
      </c>
      <c r="CP7" s="122">
        <f t="shared" si="26"/>
        <v>0</v>
      </c>
      <c r="CQ7" s="122"/>
      <c r="CR7" s="122"/>
      <c r="CS7" s="122">
        <f t="shared" si="27"/>
        <v>0</v>
      </c>
      <c r="CT7" s="122">
        <f t="shared" si="7"/>
        <v>0</v>
      </c>
      <c r="CU7" s="122">
        <f t="shared" si="7"/>
        <v>0</v>
      </c>
      <c r="CV7" s="122">
        <f t="shared" si="7"/>
        <v>0</v>
      </c>
      <c r="CW7" s="122">
        <f t="shared" si="28"/>
        <v>0</v>
      </c>
      <c r="CX7" s="122"/>
      <c r="CY7" s="122"/>
      <c r="CZ7" s="122">
        <f t="shared" si="29"/>
        <v>0</v>
      </c>
      <c r="DA7" s="122">
        <f t="shared" si="8"/>
        <v>0</v>
      </c>
      <c r="DB7" s="122">
        <f t="shared" si="8"/>
        <v>0</v>
      </c>
      <c r="DC7" s="122">
        <f t="shared" si="8"/>
        <v>0</v>
      </c>
      <c r="DD7" s="122">
        <f t="shared" si="30"/>
        <v>0</v>
      </c>
      <c r="DF7" s="123">
        <f t="shared" si="31"/>
        <v>0</v>
      </c>
      <c r="DG7" s="123">
        <f t="shared" si="32"/>
        <v>0</v>
      </c>
      <c r="DH7" s="123">
        <f t="shared" si="33"/>
        <v>0</v>
      </c>
      <c r="DI7" s="123">
        <f t="shared" si="34"/>
        <v>0</v>
      </c>
      <c r="DJ7" s="123">
        <f t="shared" si="35"/>
        <v>0</v>
      </c>
      <c r="DK7" s="126">
        <f t="shared" si="9"/>
        <v>0</v>
      </c>
    </row>
    <row r="8" spans="1:115" ht="15.75" thickBot="1">
      <c r="A8" s="118"/>
      <c r="B8" s="33">
        <v>6</v>
      </c>
      <c r="C8" s="124">
        <v>0</v>
      </c>
      <c r="D8" s="124">
        <v>0</v>
      </c>
      <c r="E8" s="124">
        <v>0</v>
      </c>
      <c r="F8" s="124">
        <v>0</v>
      </c>
      <c r="G8" s="124">
        <v>0</v>
      </c>
      <c r="H8" s="118"/>
      <c r="I8" s="33">
        <v>6</v>
      </c>
      <c r="J8" s="124">
        <v>0</v>
      </c>
      <c r="K8" s="124">
        <v>0</v>
      </c>
      <c r="L8" s="124">
        <v>0</v>
      </c>
      <c r="M8" s="124">
        <v>0</v>
      </c>
      <c r="N8" s="124">
        <v>0</v>
      </c>
      <c r="O8" s="118"/>
      <c r="P8" s="33">
        <v>6</v>
      </c>
      <c r="Q8" s="124">
        <v>0</v>
      </c>
      <c r="R8" s="124">
        <v>0</v>
      </c>
      <c r="S8" s="124">
        <v>0</v>
      </c>
      <c r="T8" s="124">
        <v>0</v>
      </c>
      <c r="U8" s="124">
        <v>0</v>
      </c>
      <c r="V8" s="118"/>
      <c r="W8" s="33">
        <v>6</v>
      </c>
      <c r="X8" s="124">
        <v>0</v>
      </c>
      <c r="Y8" s="124">
        <v>0</v>
      </c>
      <c r="Z8" s="124">
        <v>0</v>
      </c>
      <c r="AA8" s="124">
        <v>0</v>
      </c>
      <c r="AB8" s="124">
        <v>0</v>
      </c>
      <c r="AC8" s="118"/>
      <c r="AD8" s="33">
        <v>6</v>
      </c>
      <c r="AE8" s="124">
        <v>0</v>
      </c>
      <c r="AF8" s="124">
        <v>0</v>
      </c>
      <c r="AG8" s="124">
        <v>0</v>
      </c>
      <c r="AH8" s="124">
        <v>0</v>
      </c>
      <c r="AI8" s="124">
        <v>0</v>
      </c>
      <c r="AJ8" s="33"/>
      <c r="AK8" s="33">
        <f t="shared" si="10"/>
        <v>10</v>
      </c>
      <c r="AM8" s="125"/>
      <c r="AN8" s="125">
        <f t="shared" si="11"/>
        <v>0</v>
      </c>
      <c r="AO8" s="125">
        <f t="shared" si="11"/>
        <v>0</v>
      </c>
      <c r="AP8" s="125">
        <f t="shared" si="11"/>
        <v>0</v>
      </c>
      <c r="AQ8" s="125">
        <f t="shared" si="11"/>
        <v>0</v>
      </c>
      <c r="AR8" s="125">
        <f t="shared" si="12"/>
        <v>0</v>
      </c>
      <c r="AS8" s="125"/>
      <c r="AT8" s="125"/>
      <c r="AU8" s="125">
        <f t="shared" si="13"/>
        <v>0</v>
      </c>
      <c r="AV8" s="125">
        <f t="shared" si="0"/>
        <v>0</v>
      </c>
      <c r="AW8" s="125">
        <f t="shared" si="0"/>
        <v>0</v>
      </c>
      <c r="AX8" s="125">
        <f t="shared" si="0"/>
        <v>0</v>
      </c>
      <c r="AY8" s="125">
        <f t="shared" si="14"/>
        <v>0</v>
      </c>
      <c r="AZ8" s="125"/>
      <c r="BA8" s="125"/>
      <c r="BB8" s="125">
        <f t="shared" si="15"/>
        <v>0</v>
      </c>
      <c r="BC8" s="125">
        <f t="shared" si="1"/>
        <v>0</v>
      </c>
      <c r="BD8" s="125">
        <f t="shared" si="1"/>
        <v>0</v>
      </c>
      <c r="BE8" s="125">
        <f t="shared" si="1"/>
        <v>0</v>
      </c>
      <c r="BF8" s="125">
        <f t="shared" si="16"/>
        <v>0</v>
      </c>
      <c r="BG8" s="125"/>
      <c r="BH8" s="125"/>
      <c r="BI8" s="125">
        <f t="shared" si="17"/>
        <v>0</v>
      </c>
      <c r="BJ8" s="125">
        <f t="shared" si="2"/>
        <v>0</v>
      </c>
      <c r="BK8" s="125">
        <f t="shared" si="2"/>
        <v>0</v>
      </c>
      <c r="BL8" s="125">
        <f t="shared" si="2"/>
        <v>0</v>
      </c>
      <c r="BM8" s="125">
        <f t="shared" si="18"/>
        <v>0</v>
      </c>
      <c r="BN8" s="125"/>
      <c r="BO8" s="125"/>
      <c r="BP8" s="125">
        <f t="shared" si="19"/>
        <v>0</v>
      </c>
      <c r="BQ8" s="125">
        <f t="shared" si="3"/>
        <v>0</v>
      </c>
      <c r="BR8" s="125">
        <f t="shared" si="3"/>
        <v>0</v>
      </c>
      <c r="BS8" s="125">
        <f t="shared" si="3"/>
        <v>0</v>
      </c>
      <c r="BT8" s="125">
        <f t="shared" si="20"/>
        <v>0</v>
      </c>
      <c r="BV8" s="122"/>
      <c r="BW8" s="122"/>
      <c r="BX8" s="122">
        <f t="shared" si="21"/>
        <v>0</v>
      </c>
      <c r="BY8" s="122">
        <f t="shared" si="4"/>
        <v>0</v>
      </c>
      <c r="BZ8" s="122">
        <f t="shared" si="4"/>
        <v>0</v>
      </c>
      <c r="CA8" s="122">
        <f t="shared" si="4"/>
        <v>0</v>
      </c>
      <c r="CB8" s="122">
        <f t="shared" si="22"/>
        <v>0</v>
      </c>
      <c r="CC8" s="122"/>
      <c r="CD8" s="122"/>
      <c r="CE8" s="122">
        <f t="shared" si="23"/>
        <v>0</v>
      </c>
      <c r="CF8" s="122">
        <f t="shared" si="5"/>
        <v>0</v>
      </c>
      <c r="CG8" s="122">
        <f t="shared" si="5"/>
        <v>0</v>
      </c>
      <c r="CH8" s="122">
        <f t="shared" si="5"/>
        <v>0</v>
      </c>
      <c r="CI8" s="122">
        <f t="shared" si="24"/>
        <v>0</v>
      </c>
      <c r="CJ8" s="122"/>
      <c r="CK8" s="122"/>
      <c r="CL8" s="122">
        <f t="shared" si="25"/>
        <v>0</v>
      </c>
      <c r="CM8" s="122">
        <f t="shared" si="6"/>
        <v>0</v>
      </c>
      <c r="CN8" s="122">
        <f t="shared" si="6"/>
        <v>0</v>
      </c>
      <c r="CO8" s="122">
        <f t="shared" si="6"/>
        <v>0</v>
      </c>
      <c r="CP8" s="122">
        <f t="shared" si="26"/>
        <v>0</v>
      </c>
      <c r="CQ8" s="122"/>
      <c r="CR8" s="122"/>
      <c r="CS8" s="122">
        <f t="shared" si="27"/>
        <v>0</v>
      </c>
      <c r="CT8" s="122">
        <f t="shared" si="7"/>
        <v>0</v>
      </c>
      <c r="CU8" s="122">
        <f t="shared" si="7"/>
        <v>0</v>
      </c>
      <c r="CV8" s="122">
        <f t="shared" si="7"/>
        <v>0</v>
      </c>
      <c r="CW8" s="122">
        <f t="shared" si="28"/>
        <v>0</v>
      </c>
      <c r="CX8" s="122"/>
      <c r="CY8" s="122"/>
      <c r="CZ8" s="122">
        <f t="shared" si="29"/>
        <v>0</v>
      </c>
      <c r="DA8" s="122">
        <f t="shared" si="8"/>
        <v>0</v>
      </c>
      <c r="DB8" s="122">
        <f t="shared" si="8"/>
        <v>0</v>
      </c>
      <c r="DC8" s="122">
        <f t="shared" si="8"/>
        <v>0</v>
      </c>
      <c r="DD8" s="122">
        <f t="shared" si="30"/>
        <v>0</v>
      </c>
      <c r="DF8" s="123">
        <f t="shared" si="31"/>
        <v>0</v>
      </c>
      <c r="DG8" s="123">
        <f t="shared" si="32"/>
        <v>0</v>
      </c>
      <c r="DH8" s="123">
        <f t="shared" si="33"/>
        <v>0</v>
      </c>
      <c r="DI8" s="123">
        <f t="shared" si="34"/>
        <v>0</v>
      </c>
      <c r="DJ8" s="123">
        <f t="shared" si="35"/>
        <v>0</v>
      </c>
      <c r="DK8" s="126">
        <f t="shared" si="9"/>
        <v>0</v>
      </c>
    </row>
    <row r="9" spans="1:115" ht="15.75" thickBot="1">
      <c r="A9" s="118"/>
      <c r="B9" s="33">
        <v>7</v>
      </c>
      <c r="C9" s="124">
        <v>0</v>
      </c>
      <c r="D9" s="124">
        <v>0</v>
      </c>
      <c r="E9" s="124">
        <v>0</v>
      </c>
      <c r="F9" s="124">
        <v>0</v>
      </c>
      <c r="G9" s="124">
        <v>0</v>
      </c>
      <c r="H9" s="118"/>
      <c r="I9" s="33">
        <v>7</v>
      </c>
      <c r="J9" s="124">
        <v>0</v>
      </c>
      <c r="K9" s="124">
        <v>0</v>
      </c>
      <c r="L9" s="124">
        <v>0</v>
      </c>
      <c r="M9" s="124">
        <v>0</v>
      </c>
      <c r="N9" s="124">
        <v>0</v>
      </c>
      <c r="O9" s="118"/>
      <c r="P9" s="33">
        <v>7</v>
      </c>
      <c r="Q9" s="124">
        <v>0</v>
      </c>
      <c r="R9" s="124">
        <v>0</v>
      </c>
      <c r="S9" s="124">
        <v>0</v>
      </c>
      <c r="T9" s="124">
        <v>0</v>
      </c>
      <c r="U9" s="124">
        <v>0</v>
      </c>
      <c r="V9" s="118"/>
      <c r="W9" s="33">
        <v>7</v>
      </c>
      <c r="X9" s="124">
        <v>0</v>
      </c>
      <c r="Y9" s="124">
        <v>0</v>
      </c>
      <c r="Z9" s="124">
        <v>0</v>
      </c>
      <c r="AA9" s="124">
        <v>0</v>
      </c>
      <c r="AB9" s="124">
        <v>0</v>
      </c>
      <c r="AC9" s="118"/>
      <c r="AD9" s="33">
        <v>7</v>
      </c>
      <c r="AE9" s="124">
        <v>0</v>
      </c>
      <c r="AF9" s="124">
        <v>0</v>
      </c>
      <c r="AG9" s="124">
        <v>0</v>
      </c>
      <c r="AH9" s="124">
        <v>0</v>
      </c>
      <c r="AI9" s="124">
        <v>0</v>
      </c>
      <c r="AJ9" s="33"/>
      <c r="AK9" s="33">
        <f t="shared" si="10"/>
        <v>10</v>
      </c>
      <c r="AM9" s="125"/>
      <c r="AN9" s="125">
        <f t="shared" si="11"/>
        <v>0</v>
      </c>
      <c r="AO9" s="125">
        <f t="shared" si="11"/>
        <v>0</v>
      </c>
      <c r="AP9" s="125">
        <f t="shared" si="11"/>
        <v>0</v>
      </c>
      <c r="AQ9" s="125">
        <f t="shared" si="11"/>
        <v>0</v>
      </c>
      <c r="AR9" s="125">
        <f t="shared" si="12"/>
        <v>0</v>
      </c>
      <c r="AS9" s="125"/>
      <c r="AT9" s="125"/>
      <c r="AU9" s="125">
        <f t="shared" si="13"/>
        <v>0</v>
      </c>
      <c r="AV9" s="125">
        <f t="shared" si="0"/>
        <v>0</v>
      </c>
      <c r="AW9" s="125">
        <f t="shared" si="0"/>
        <v>0</v>
      </c>
      <c r="AX9" s="125">
        <f t="shared" si="0"/>
        <v>0</v>
      </c>
      <c r="AY9" s="125">
        <f t="shared" si="14"/>
        <v>0</v>
      </c>
      <c r="AZ9" s="125"/>
      <c r="BA9" s="125"/>
      <c r="BB9" s="125">
        <f t="shared" si="15"/>
        <v>0</v>
      </c>
      <c r="BC9" s="125">
        <f t="shared" si="1"/>
        <v>0</v>
      </c>
      <c r="BD9" s="125">
        <f t="shared" si="1"/>
        <v>0</v>
      </c>
      <c r="BE9" s="125">
        <f t="shared" si="1"/>
        <v>0</v>
      </c>
      <c r="BF9" s="125">
        <f t="shared" si="16"/>
        <v>0</v>
      </c>
      <c r="BG9" s="125"/>
      <c r="BH9" s="125"/>
      <c r="BI9" s="125">
        <f t="shared" si="17"/>
        <v>0</v>
      </c>
      <c r="BJ9" s="125">
        <f t="shared" si="2"/>
        <v>0</v>
      </c>
      <c r="BK9" s="125">
        <f t="shared" si="2"/>
        <v>0</v>
      </c>
      <c r="BL9" s="125">
        <f t="shared" si="2"/>
        <v>0</v>
      </c>
      <c r="BM9" s="125">
        <f t="shared" si="18"/>
        <v>0</v>
      </c>
      <c r="BN9" s="125"/>
      <c r="BO9" s="125"/>
      <c r="BP9" s="125">
        <f t="shared" si="19"/>
        <v>0</v>
      </c>
      <c r="BQ9" s="125">
        <f t="shared" si="3"/>
        <v>0</v>
      </c>
      <c r="BR9" s="125">
        <f t="shared" si="3"/>
        <v>0</v>
      </c>
      <c r="BS9" s="125">
        <f t="shared" si="3"/>
        <v>0</v>
      </c>
      <c r="BT9" s="125">
        <f t="shared" si="20"/>
        <v>0</v>
      </c>
      <c r="BV9" s="122"/>
      <c r="BW9" s="122"/>
      <c r="BX9" s="122">
        <f t="shared" si="21"/>
        <v>0</v>
      </c>
      <c r="BY9" s="122">
        <f t="shared" si="4"/>
        <v>0</v>
      </c>
      <c r="BZ9" s="122">
        <f t="shared" si="4"/>
        <v>0</v>
      </c>
      <c r="CA9" s="122">
        <f t="shared" si="4"/>
        <v>0</v>
      </c>
      <c r="CB9" s="122">
        <f t="shared" si="22"/>
        <v>0</v>
      </c>
      <c r="CC9" s="122"/>
      <c r="CD9" s="122"/>
      <c r="CE9" s="122">
        <f t="shared" si="23"/>
        <v>0</v>
      </c>
      <c r="CF9" s="122">
        <f t="shared" si="5"/>
        <v>0</v>
      </c>
      <c r="CG9" s="122">
        <f t="shared" si="5"/>
        <v>0</v>
      </c>
      <c r="CH9" s="122">
        <f t="shared" si="5"/>
        <v>0</v>
      </c>
      <c r="CI9" s="122">
        <f t="shared" si="24"/>
        <v>0</v>
      </c>
      <c r="CJ9" s="122"/>
      <c r="CK9" s="122"/>
      <c r="CL9" s="122">
        <f t="shared" si="25"/>
        <v>0</v>
      </c>
      <c r="CM9" s="122">
        <f t="shared" si="6"/>
        <v>0</v>
      </c>
      <c r="CN9" s="122">
        <f t="shared" si="6"/>
        <v>0</v>
      </c>
      <c r="CO9" s="122">
        <f t="shared" si="6"/>
        <v>0</v>
      </c>
      <c r="CP9" s="122">
        <f t="shared" si="26"/>
        <v>0</v>
      </c>
      <c r="CQ9" s="122"/>
      <c r="CR9" s="122"/>
      <c r="CS9" s="122">
        <f t="shared" si="27"/>
        <v>0</v>
      </c>
      <c r="CT9" s="122">
        <f t="shared" si="7"/>
        <v>0</v>
      </c>
      <c r="CU9" s="122">
        <f t="shared" si="7"/>
        <v>0</v>
      </c>
      <c r="CV9" s="122">
        <f t="shared" si="7"/>
        <v>0</v>
      </c>
      <c r="CW9" s="122">
        <f t="shared" si="28"/>
        <v>0</v>
      </c>
      <c r="CX9" s="122"/>
      <c r="CY9" s="122"/>
      <c r="CZ9" s="122">
        <f t="shared" si="29"/>
        <v>0</v>
      </c>
      <c r="DA9" s="122">
        <f t="shared" si="8"/>
        <v>0</v>
      </c>
      <c r="DB9" s="122">
        <f t="shared" si="8"/>
        <v>0</v>
      </c>
      <c r="DC9" s="122">
        <f t="shared" si="8"/>
        <v>0</v>
      </c>
      <c r="DD9" s="122">
        <f t="shared" si="30"/>
        <v>0</v>
      </c>
      <c r="DF9" s="123">
        <f t="shared" si="31"/>
        <v>0</v>
      </c>
      <c r="DG9" s="123">
        <f t="shared" si="32"/>
        <v>0</v>
      </c>
      <c r="DH9" s="123">
        <f t="shared" si="33"/>
        <v>0</v>
      </c>
      <c r="DI9" s="123">
        <f t="shared" si="34"/>
        <v>0</v>
      </c>
      <c r="DJ9" s="123">
        <f t="shared" si="35"/>
        <v>0</v>
      </c>
      <c r="DK9" s="126">
        <f t="shared" si="9"/>
        <v>0</v>
      </c>
    </row>
    <row r="10" spans="1:115" ht="15.75" thickBot="1">
      <c r="A10" s="118"/>
      <c r="B10" s="33">
        <v>8</v>
      </c>
      <c r="C10" s="124">
        <v>0</v>
      </c>
      <c r="D10" s="124">
        <v>0</v>
      </c>
      <c r="E10" s="124">
        <v>0</v>
      </c>
      <c r="F10" s="124">
        <v>0</v>
      </c>
      <c r="G10" s="124">
        <v>0</v>
      </c>
      <c r="H10" s="118"/>
      <c r="I10" s="33">
        <v>8</v>
      </c>
      <c r="J10" s="124">
        <v>0</v>
      </c>
      <c r="K10" s="124">
        <v>0</v>
      </c>
      <c r="L10" s="124">
        <v>0</v>
      </c>
      <c r="M10" s="124">
        <v>0</v>
      </c>
      <c r="N10" s="124">
        <v>0</v>
      </c>
      <c r="O10" s="118"/>
      <c r="P10" s="33">
        <v>8</v>
      </c>
      <c r="Q10" s="124">
        <v>0</v>
      </c>
      <c r="R10" s="124">
        <v>0</v>
      </c>
      <c r="S10" s="124">
        <v>0</v>
      </c>
      <c r="T10" s="124">
        <v>0</v>
      </c>
      <c r="U10" s="124">
        <v>0</v>
      </c>
      <c r="V10" s="118"/>
      <c r="W10" s="33">
        <v>8</v>
      </c>
      <c r="X10" s="124">
        <v>0</v>
      </c>
      <c r="Y10" s="124">
        <v>0</v>
      </c>
      <c r="Z10" s="124">
        <v>0</v>
      </c>
      <c r="AA10" s="124">
        <v>0</v>
      </c>
      <c r="AB10" s="124">
        <v>0</v>
      </c>
      <c r="AC10" s="118"/>
      <c r="AD10" s="33">
        <v>8</v>
      </c>
      <c r="AE10" s="124">
        <v>0</v>
      </c>
      <c r="AF10" s="124">
        <v>0</v>
      </c>
      <c r="AG10" s="124">
        <v>0</v>
      </c>
      <c r="AH10" s="124">
        <v>0</v>
      </c>
      <c r="AI10" s="124">
        <v>0</v>
      </c>
      <c r="AJ10" s="33"/>
      <c r="AK10" s="33">
        <f t="shared" si="10"/>
        <v>10</v>
      </c>
      <c r="AM10" s="125"/>
      <c r="AN10" s="125">
        <f t="shared" si="11"/>
        <v>0</v>
      </c>
      <c r="AO10" s="125">
        <f t="shared" si="11"/>
        <v>0</v>
      </c>
      <c r="AP10" s="125">
        <f t="shared" si="11"/>
        <v>0</v>
      </c>
      <c r="AQ10" s="125">
        <f t="shared" si="11"/>
        <v>0</v>
      </c>
      <c r="AR10" s="125">
        <f t="shared" si="12"/>
        <v>0</v>
      </c>
      <c r="AS10" s="125"/>
      <c r="AT10" s="125"/>
      <c r="AU10" s="125">
        <f t="shared" si="13"/>
        <v>0</v>
      </c>
      <c r="AV10" s="125">
        <f t="shared" si="0"/>
        <v>0</v>
      </c>
      <c r="AW10" s="125">
        <f t="shared" si="0"/>
        <v>0</v>
      </c>
      <c r="AX10" s="125">
        <f t="shared" si="0"/>
        <v>0</v>
      </c>
      <c r="AY10" s="125">
        <f t="shared" si="14"/>
        <v>0</v>
      </c>
      <c r="AZ10" s="125"/>
      <c r="BA10" s="125"/>
      <c r="BB10" s="125">
        <f t="shared" si="15"/>
        <v>0</v>
      </c>
      <c r="BC10" s="125">
        <f t="shared" si="1"/>
        <v>0</v>
      </c>
      <c r="BD10" s="125">
        <f t="shared" si="1"/>
        <v>0</v>
      </c>
      <c r="BE10" s="125">
        <f t="shared" si="1"/>
        <v>0</v>
      </c>
      <c r="BF10" s="125">
        <f t="shared" si="16"/>
        <v>0</v>
      </c>
      <c r="BG10" s="125"/>
      <c r="BH10" s="125"/>
      <c r="BI10" s="125">
        <f t="shared" si="17"/>
        <v>0</v>
      </c>
      <c r="BJ10" s="125">
        <f t="shared" si="2"/>
        <v>0</v>
      </c>
      <c r="BK10" s="125">
        <f t="shared" si="2"/>
        <v>0</v>
      </c>
      <c r="BL10" s="125">
        <f t="shared" si="2"/>
        <v>0</v>
      </c>
      <c r="BM10" s="125">
        <f t="shared" si="18"/>
        <v>0</v>
      </c>
      <c r="BN10" s="125"/>
      <c r="BO10" s="125"/>
      <c r="BP10" s="125">
        <f t="shared" si="19"/>
        <v>0</v>
      </c>
      <c r="BQ10" s="125">
        <f t="shared" si="3"/>
        <v>0</v>
      </c>
      <c r="BR10" s="125">
        <f t="shared" si="3"/>
        <v>0</v>
      </c>
      <c r="BS10" s="125">
        <f t="shared" si="3"/>
        <v>0</v>
      </c>
      <c r="BT10" s="125">
        <f t="shared" si="20"/>
        <v>0</v>
      </c>
      <c r="BV10" s="122"/>
      <c r="BW10" s="122"/>
      <c r="BX10" s="122">
        <f t="shared" si="21"/>
        <v>0</v>
      </c>
      <c r="BY10" s="122">
        <f t="shared" si="4"/>
        <v>0</v>
      </c>
      <c r="BZ10" s="122">
        <f t="shared" si="4"/>
        <v>0</v>
      </c>
      <c r="CA10" s="122">
        <f t="shared" si="4"/>
        <v>0</v>
      </c>
      <c r="CB10" s="122">
        <f t="shared" si="22"/>
        <v>0</v>
      </c>
      <c r="CC10" s="122"/>
      <c r="CD10" s="122"/>
      <c r="CE10" s="122">
        <f t="shared" si="23"/>
        <v>0</v>
      </c>
      <c r="CF10" s="122">
        <f t="shared" si="5"/>
        <v>0</v>
      </c>
      <c r="CG10" s="122">
        <f t="shared" si="5"/>
        <v>0</v>
      </c>
      <c r="CH10" s="122">
        <f t="shared" si="5"/>
        <v>0</v>
      </c>
      <c r="CI10" s="122">
        <f t="shared" si="24"/>
        <v>0</v>
      </c>
      <c r="CJ10" s="122"/>
      <c r="CK10" s="122"/>
      <c r="CL10" s="122">
        <f t="shared" si="25"/>
        <v>0</v>
      </c>
      <c r="CM10" s="122">
        <f t="shared" si="6"/>
        <v>0</v>
      </c>
      <c r="CN10" s="122">
        <f t="shared" si="6"/>
        <v>0</v>
      </c>
      <c r="CO10" s="122">
        <f t="shared" si="6"/>
        <v>0</v>
      </c>
      <c r="CP10" s="122">
        <f t="shared" si="26"/>
        <v>0</v>
      </c>
      <c r="CQ10" s="122"/>
      <c r="CR10" s="122"/>
      <c r="CS10" s="122">
        <f t="shared" si="27"/>
        <v>0</v>
      </c>
      <c r="CT10" s="122">
        <f t="shared" si="7"/>
        <v>0</v>
      </c>
      <c r="CU10" s="122">
        <f t="shared" si="7"/>
        <v>0</v>
      </c>
      <c r="CV10" s="122">
        <f t="shared" si="7"/>
        <v>0</v>
      </c>
      <c r="CW10" s="122">
        <f t="shared" si="28"/>
        <v>0</v>
      </c>
      <c r="CX10" s="122"/>
      <c r="CY10" s="122"/>
      <c r="CZ10" s="122">
        <f t="shared" si="29"/>
        <v>0</v>
      </c>
      <c r="DA10" s="122">
        <f t="shared" si="8"/>
        <v>0</v>
      </c>
      <c r="DB10" s="122">
        <f t="shared" si="8"/>
        <v>0</v>
      </c>
      <c r="DC10" s="122">
        <f t="shared" si="8"/>
        <v>0</v>
      </c>
      <c r="DD10" s="122">
        <f t="shared" si="30"/>
        <v>0</v>
      </c>
      <c r="DF10" s="123">
        <f t="shared" si="31"/>
        <v>0</v>
      </c>
      <c r="DG10" s="123">
        <f t="shared" si="32"/>
        <v>0</v>
      </c>
      <c r="DH10" s="123">
        <f t="shared" si="33"/>
        <v>0</v>
      </c>
      <c r="DI10" s="123">
        <f t="shared" si="34"/>
        <v>0</v>
      </c>
      <c r="DJ10" s="123">
        <f t="shared" si="35"/>
        <v>0</v>
      </c>
      <c r="DK10" s="126">
        <f t="shared" si="9"/>
        <v>0</v>
      </c>
    </row>
    <row r="11" spans="1:115" ht="15.75" thickBot="1">
      <c r="A11" s="118"/>
      <c r="B11" s="33">
        <v>9</v>
      </c>
      <c r="C11" s="124">
        <v>0</v>
      </c>
      <c r="D11" s="124">
        <v>0</v>
      </c>
      <c r="E11" s="124">
        <v>0</v>
      </c>
      <c r="F11" s="124">
        <v>0</v>
      </c>
      <c r="G11" s="124">
        <v>0</v>
      </c>
      <c r="H11" s="118"/>
      <c r="I11" s="33">
        <v>9</v>
      </c>
      <c r="J11" s="124">
        <v>0</v>
      </c>
      <c r="K11" s="124">
        <v>0</v>
      </c>
      <c r="L11" s="124">
        <v>0</v>
      </c>
      <c r="M11" s="124">
        <v>0</v>
      </c>
      <c r="N11" s="124">
        <v>0</v>
      </c>
      <c r="O11" s="118"/>
      <c r="P11" s="33">
        <v>9</v>
      </c>
      <c r="Q11" s="124">
        <v>0</v>
      </c>
      <c r="R11" s="124">
        <v>0</v>
      </c>
      <c r="S11" s="124">
        <v>0</v>
      </c>
      <c r="T11" s="124">
        <v>0</v>
      </c>
      <c r="U11" s="124">
        <v>0</v>
      </c>
      <c r="V11" s="118"/>
      <c r="W11" s="33">
        <v>9</v>
      </c>
      <c r="X11" s="124">
        <v>0</v>
      </c>
      <c r="Y11" s="124">
        <v>0</v>
      </c>
      <c r="Z11" s="124">
        <v>0</v>
      </c>
      <c r="AA11" s="124">
        <v>0</v>
      </c>
      <c r="AB11" s="124">
        <v>0</v>
      </c>
      <c r="AC11" s="118"/>
      <c r="AD11" s="33">
        <v>9</v>
      </c>
      <c r="AE11" s="124">
        <v>0</v>
      </c>
      <c r="AF11" s="124">
        <v>0</v>
      </c>
      <c r="AG11" s="124">
        <v>0</v>
      </c>
      <c r="AH11" s="124">
        <v>0</v>
      </c>
      <c r="AI11" s="124">
        <v>0</v>
      </c>
      <c r="AJ11" s="33"/>
      <c r="AK11" s="33">
        <f t="shared" si="10"/>
        <v>10</v>
      </c>
      <c r="AM11" s="125"/>
      <c r="AN11" s="125">
        <f t="shared" si="11"/>
        <v>0</v>
      </c>
      <c r="AO11" s="125">
        <f t="shared" si="11"/>
        <v>0</v>
      </c>
      <c r="AP11" s="125">
        <f t="shared" si="11"/>
        <v>0</v>
      </c>
      <c r="AQ11" s="125">
        <f t="shared" si="11"/>
        <v>0</v>
      </c>
      <c r="AR11" s="125">
        <f t="shared" si="12"/>
        <v>0</v>
      </c>
      <c r="AS11" s="125"/>
      <c r="AT11" s="125"/>
      <c r="AU11" s="125">
        <f t="shared" si="13"/>
        <v>0</v>
      </c>
      <c r="AV11" s="125">
        <f t="shared" si="0"/>
        <v>0</v>
      </c>
      <c r="AW11" s="125">
        <f t="shared" si="0"/>
        <v>0</v>
      </c>
      <c r="AX11" s="125">
        <f t="shared" si="0"/>
        <v>0</v>
      </c>
      <c r="AY11" s="125">
        <f t="shared" si="14"/>
        <v>0</v>
      </c>
      <c r="AZ11" s="125"/>
      <c r="BA11" s="125"/>
      <c r="BB11" s="125">
        <f t="shared" si="15"/>
        <v>0</v>
      </c>
      <c r="BC11" s="125">
        <f t="shared" si="1"/>
        <v>0</v>
      </c>
      <c r="BD11" s="125">
        <f t="shared" si="1"/>
        <v>0</v>
      </c>
      <c r="BE11" s="125">
        <f t="shared" si="1"/>
        <v>0</v>
      </c>
      <c r="BF11" s="125">
        <f t="shared" si="16"/>
        <v>0</v>
      </c>
      <c r="BG11" s="125"/>
      <c r="BH11" s="125"/>
      <c r="BI11" s="125">
        <f t="shared" si="17"/>
        <v>0</v>
      </c>
      <c r="BJ11" s="125">
        <f t="shared" si="2"/>
        <v>0</v>
      </c>
      <c r="BK11" s="125">
        <f t="shared" si="2"/>
        <v>0</v>
      </c>
      <c r="BL11" s="125">
        <f t="shared" si="2"/>
        <v>0</v>
      </c>
      <c r="BM11" s="125">
        <f t="shared" si="18"/>
        <v>0</v>
      </c>
      <c r="BN11" s="125"/>
      <c r="BO11" s="125"/>
      <c r="BP11" s="125">
        <f t="shared" si="19"/>
        <v>0</v>
      </c>
      <c r="BQ11" s="125">
        <f t="shared" si="3"/>
        <v>0</v>
      </c>
      <c r="BR11" s="125">
        <f t="shared" si="3"/>
        <v>0</v>
      </c>
      <c r="BS11" s="125">
        <f t="shared" si="3"/>
        <v>0</v>
      </c>
      <c r="BT11" s="125">
        <f t="shared" si="20"/>
        <v>0</v>
      </c>
      <c r="BV11" s="122"/>
      <c r="BW11" s="122"/>
      <c r="BX11" s="122">
        <f t="shared" si="21"/>
        <v>0</v>
      </c>
      <c r="BY11" s="122">
        <f t="shared" si="4"/>
        <v>0</v>
      </c>
      <c r="BZ11" s="122">
        <f t="shared" si="4"/>
        <v>0</v>
      </c>
      <c r="CA11" s="122">
        <f t="shared" si="4"/>
        <v>0</v>
      </c>
      <c r="CB11" s="122">
        <f t="shared" si="22"/>
        <v>0</v>
      </c>
      <c r="CC11" s="122"/>
      <c r="CD11" s="122"/>
      <c r="CE11" s="122">
        <f t="shared" si="23"/>
        <v>0</v>
      </c>
      <c r="CF11" s="122">
        <f t="shared" si="5"/>
        <v>0</v>
      </c>
      <c r="CG11" s="122">
        <f t="shared" si="5"/>
        <v>0</v>
      </c>
      <c r="CH11" s="122">
        <f t="shared" si="5"/>
        <v>0</v>
      </c>
      <c r="CI11" s="122">
        <f t="shared" si="24"/>
        <v>0</v>
      </c>
      <c r="CJ11" s="122"/>
      <c r="CK11" s="122"/>
      <c r="CL11" s="122">
        <f t="shared" si="25"/>
        <v>0</v>
      </c>
      <c r="CM11" s="122">
        <f t="shared" si="6"/>
        <v>0</v>
      </c>
      <c r="CN11" s="122">
        <f t="shared" si="6"/>
        <v>0</v>
      </c>
      <c r="CO11" s="122">
        <f t="shared" si="6"/>
        <v>0</v>
      </c>
      <c r="CP11" s="122">
        <f t="shared" si="26"/>
        <v>0</v>
      </c>
      <c r="CQ11" s="122"/>
      <c r="CR11" s="122"/>
      <c r="CS11" s="122">
        <f t="shared" si="27"/>
        <v>0</v>
      </c>
      <c r="CT11" s="122">
        <f t="shared" si="7"/>
        <v>0</v>
      </c>
      <c r="CU11" s="122">
        <f t="shared" si="7"/>
        <v>0</v>
      </c>
      <c r="CV11" s="122">
        <f t="shared" si="7"/>
        <v>0</v>
      </c>
      <c r="CW11" s="122">
        <f t="shared" si="28"/>
        <v>0</v>
      </c>
      <c r="CX11" s="122"/>
      <c r="CY11" s="122"/>
      <c r="CZ11" s="122">
        <f t="shared" si="29"/>
        <v>0</v>
      </c>
      <c r="DA11" s="122">
        <f t="shared" si="8"/>
        <v>0</v>
      </c>
      <c r="DB11" s="122">
        <f t="shared" si="8"/>
        <v>0</v>
      </c>
      <c r="DC11" s="122">
        <f t="shared" si="8"/>
        <v>0</v>
      </c>
      <c r="DD11" s="122">
        <f t="shared" si="30"/>
        <v>0</v>
      </c>
      <c r="DF11" s="123">
        <f t="shared" si="31"/>
        <v>0</v>
      </c>
      <c r="DG11" s="123">
        <f t="shared" si="32"/>
        <v>0</v>
      </c>
      <c r="DH11" s="123">
        <f t="shared" si="33"/>
        <v>0</v>
      </c>
      <c r="DI11" s="123">
        <f t="shared" si="34"/>
        <v>0</v>
      </c>
      <c r="DJ11" s="123">
        <f t="shared" si="35"/>
        <v>0</v>
      </c>
      <c r="DK11" s="126">
        <f t="shared" si="9"/>
        <v>0</v>
      </c>
    </row>
    <row r="12" spans="1:115" ht="15.75" thickBot="1">
      <c r="A12" s="118"/>
      <c r="B12" s="33">
        <v>10</v>
      </c>
      <c r="C12" s="124">
        <v>0</v>
      </c>
      <c r="D12" s="124">
        <v>0</v>
      </c>
      <c r="E12" s="124">
        <v>0</v>
      </c>
      <c r="F12" s="124">
        <v>0</v>
      </c>
      <c r="G12" s="124">
        <v>0</v>
      </c>
      <c r="H12" s="118"/>
      <c r="I12" s="33">
        <v>10</v>
      </c>
      <c r="J12" s="124">
        <v>0</v>
      </c>
      <c r="K12" s="124">
        <v>0</v>
      </c>
      <c r="L12" s="124">
        <v>0</v>
      </c>
      <c r="M12" s="124">
        <v>0</v>
      </c>
      <c r="N12" s="124">
        <v>0</v>
      </c>
      <c r="O12" s="118"/>
      <c r="P12" s="33">
        <v>10</v>
      </c>
      <c r="Q12" s="124">
        <v>0</v>
      </c>
      <c r="R12" s="124">
        <v>0</v>
      </c>
      <c r="S12" s="124">
        <v>0</v>
      </c>
      <c r="T12" s="124">
        <v>0</v>
      </c>
      <c r="U12" s="124">
        <v>0</v>
      </c>
      <c r="V12" s="118"/>
      <c r="W12" s="33">
        <v>10</v>
      </c>
      <c r="X12" s="124">
        <v>0</v>
      </c>
      <c r="Y12" s="124">
        <v>0</v>
      </c>
      <c r="Z12" s="124">
        <v>0</v>
      </c>
      <c r="AA12" s="124">
        <v>0</v>
      </c>
      <c r="AB12" s="124">
        <v>0</v>
      </c>
      <c r="AC12" s="118"/>
      <c r="AD12" s="33">
        <v>10</v>
      </c>
      <c r="AE12" s="124">
        <v>0</v>
      </c>
      <c r="AF12" s="124">
        <v>0</v>
      </c>
      <c r="AG12" s="124">
        <v>0</v>
      </c>
      <c r="AH12" s="124">
        <v>0</v>
      </c>
      <c r="AI12" s="124">
        <v>0</v>
      </c>
      <c r="AJ12" s="33"/>
      <c r="AK12" s="33">
        <f t="shared" si="10"/>
        <v>10</v>
      </c>
      <c r="AM12" s="125"/>
      <c r="AN12" s="125">
        <f t="shared" si="11"/>
        <v>0</v>
      </c>
      <c r="AO12" s="125">
        <f t="shared" si="11"/>
        <v>0</v>
      </c>
      <c r="AP12" s="125">
        <f t="shared" si="11"/>
        <v>0</v>
      </c>
      <c r="AQ12" s="125">
        <f t="shared" si="11"/>
        <v>0</v>
      </c>
      <c r="AR12" s="125">
        <f t="shared" si="12"/>
        <v>0</v>
      </c>
      <c r="AS12" s="125"/>
      <c r="AT12" s="125"/>
      <c r="AU12" s="125">
        <f t="shared" si="13"/>
        <v>0</v>
      </c>
      <c r="AV12" s="125">
        <f t="shared" si="0"/>
        <v>0</v>
      </c>
      <c r="AW12" s="125">
        <f t="shared" si="0"/>
        <v>0</v>
      </c>
      <c r="AX12" s="125">
        <f t="shared" si="0"/>
        <v>0</v>
      </c>
      <c r="AY12" s="125">
        <f t="shared" si="14"/>
        <v>0</v>
      </c>
      <c r="AZ12" s="125"/>
      <c r="BA12" s="125"/>
      <c r="BB12" s="125">
        <f t="shared" si="15"/>
        <v>0</v>
      </c>
      <c r="BC12" s="125">
        <f t="shared" si="1"/>
        <v>0</v>
      </c>
      <c r="BD12" s="125">
        <f t="shared" si="1"/>
        <v>0</v>
      </c>
      <c r="BE12" s="125">
        <f t="shared" si="1"/>
        <v>0</v>
      </c>
      <c r="BF12" s="125">
        <f t="shared" si="16"/>
        <v>0</v>
      </c>
      <c r="BG12" s="125"/>
      <c r="BH12" s="125"/>
      <c r="BI12" s="125">
        <f t="shared" si="17"/>
        <v>0</v>
      </c>
      <c r="BJ12" s="125">
        <f t="shared" si="2"/>
        <v>0</v>
      </c>
      <c r="BK12" s="125">
        <f t="shared" si="2"/>
        <v>0</v>
      </c>
      <c r="BL12" s="125">
        <f t="shared" si="2"/>
        <v>0</v>
      </c>
      <c r="BM12" s="125">
        <f t="shared" si="18"/>
        <v>0</v>
      </c>
      <c r="BN12" s="125"/>
      <c r="BO12" s="125"/>
      <c r="BP12" s="125">
        <f t="shared" si="19"/>
        <v>0</v>
      </c>
      <c r="BQ12" s="125">
        <f t="shared" si="3"/>
        <v>0</v>
      </c>
      <c r="BR12" s="125">
        <f t="shared" si="3"/>
        <v>0</v>
      </c>
      <c r="BS12" s="125">
        <f t="shared" si="3"/>
        <v>0</v>
      </c>
      <c r="BT12" s="125">
        <f t="shared" si="20"/>
        <v>0</v>
      </c>
      <c r="BV12" s="122"/>
      <c r="BW12" s="122"/>
      <c r="BX12" s="122">
        <f t="shared" si="21"/>
        <v>0</v>
      </c>
      <c r="BY12" s="122">
        <f t="shared" si="4"/>
        <v>0</v>
      </c>
      <c r="BZ12" s="122">
        <f t="shared" si="4"/>
        <v>0</v>
      </c>
      <c r="CA12" s="122">
        <f t="shared" si="4"/>
        <v>0</v>
      </c>
      <c r="CB12" s="122">
        <f t="shared" si="22"/>
        <v>0</v>
      </c>
      <c r="CC12" s="122"/>
      <c r="CD12" s="122"/>
      <c r="CE12" s="122">
        <f t="shared" si="23"/>
        <v>0</v>
      </c>
      <c r="CF12" s="122">
        <f t="shared" si="5"/>
        <v>0</v>
      </c>
      <c r="CG12" s="122">
        <f t="shared" si="5"/>
        <v>0</v>
      </c>
      <c r="CH12" s="122">
        <f t="shared" si="5"/>
        <v>0</v>
      </c>
      <c r="CI12" s="122">
        <f t="shared" si="24"/>
        <v>0</v>
      </c>
      <c r="CJ12" s="122"/>
      <c r="CK12" s="122"/>
      <c r="CL12" s="122">
        <f t="shared" si="25"/>
        <v>0</v>
      </c>
      <c r="CM12" s="122">
        <f t="shared" si="6"/>
        <v>0</v>
      </c>
      <c r="CN12" s="122">
        <f t="shared" si="6"/>
        <v>0</v>
      </c>
      <c r="CO12" s="122">
        <f t="shared" si="6"/>
        <v>0</v>
      </c>
      <c r="CP12" s="122">
        <f t="shared" si="26"/>
        <v>0</v>
      </c>
      <c r="CQ12" s="122"/>
      <c r="CR12" s="122"/>
      <c r="CS12" s="122">
        <f t="shared" si="27"/>
        <v>0</v>
      </c>
      <c r="CT12" s="122">
        <f t="shared" si="7"/>
        <v>0</v>
      </c>
      <c r="CU12" s="122">
        <f t="shared" si="7"/>
        <v>0</v>
      </c>
      <c r="CV12" s="122">
        <f t="shared" si="7"/>
        <v>0</v>
      </c>
      <c r="CW12" s="122">
        <f t="shared" si="28"/>
        <v>0</v>
      </c>
      <c r="CX12" s="122"/>
      <c r="CY12" s="122"/>
      <c r="CZ12" s="122">
        <f t="shared" si="29"/>
        <v>0</v>
      </c>
      <c r="DA12" s="122">
        <f t="shared" si="8"/>
        <v>0</v>
      </c>
      <c r="DB12" s="122">
        <f t="shared" si="8"/>
        <v>0</v>
      </c>
      <c r="DC12" s="122">
        <f t="shared" si="8"/>
        <v>0</v>
      </c>
      <c r="DD12" s="122">
        <f t="shared" si="30"/>
        <v>0</v>
      </c>
      <c r="DF12" s="123">
        <f t="shared" si="31"/>
        <v>0</v>
      </c>
      <c r="DG12" s="123">
        <f t="shared" si="32"/>
        <v>0</v>
      </c>
      <c r="DH12" s="123">
        <f t="shared" si="33"/>
        <v>0</v>
      </c>
      <c r="DI12" s="123">
        <f t="shared" si="34"/>
        <v>0</v>
      </c>
      <c r="DJ12" s="123">
        <f t="shared" si="35"/>
        <v>0</v>
      </c>
      <c r="DK12" s="126">
        <f t="shared" si="9"/>
        <v>0</v>
      </c>
    </row>
    <row r="13" spans="1:115" ht="15.75" thickBot="1">
      <c r="A13" s="118"/>
      <c r="B13" s="33">
        <v>11</v>
      </c>
      <c r="C13" s="124">
        <v>0</v>
      </c>
      <c r="D13" s="124">
        <v>0</v>
      </c>
      <c r="E13" s="124">
        <v>0</v>
      </c>
      <c r="F13" s="124">
        <v>0</v>
      </c>
      <c r="G13" s="124">
        <v>0</v>
      </c>
      <c r="H13" s="118"/>
      <c r="I13" s="33">
        <v>11</v>
      </c>
      <c r="J13" s="124">
        <v>0</v>
      </c>
      <c r="K13" s="124">
        <v>0</v>
      </c>
      <c r="L13" s="124">
        <v>0</v>
      </c>
      <c r="M13" s="124">
        <v>0</v>
      </c>
      <c r="N13" s="124">
        <v>0</v>
      </c>
      <c r="O13" s="118"/>
      <c r="P13" s="33">
        <v>11</v>
      </c>
      <c r="Q13" s="124">
        <v>0</v>
      </c>
      <c r="R13" s="124">
        <v>0</v>
      </c>
      <c r="S13" s="124">
        <v>0</v>
      </c>
      <c r="T13" s="124">
        <v>0</v>
      </c>
      <c r="U13" s="124">
        <v>0</v>
      </c>
      <c r="V13" s="118"/>
      <c r="W13" s="33">
        <v>11</v>
      </c>
      <c r="X13" s="124">
        <v>0</v>
      </c>
      <c r="Y13" s="124">
        <v>0</v>
      </c>
      <c r="Z13" s="124">
        <v>0</v>
      </c>
      <c r="AA13" s="124">
        <v>0</v>
      </c>
      <c r="AB13" s="124">
        <v>0</v>
      </c>
      <c r="AC13" s="118"/>
      <c r="AD13" s="33">
        <v>11</v>
      </c>
      <c r="AE13" s="124">
        <v>0</v>
      </c>
      <c r="AF13" s="124">
        <v>0</v>
      </c>
      <c r="AG13" s="124">
        <v>0</v>
      </c>
      <c r="AH13" s="124">
        <v>0</v>
      </c>
      <c r="AI13" s="124">
        <v>0</v>
      </c>
      <c r="AJ13" s="33"/>
      <c r="AK13" s="33">
        <f t="shared" si="10"/>
        <v>10</v>
      </c>
      <c r="AM13" s="125"/>
      <c r="AN13" s="125">
        <f t="shared" si="11"/>
        <v>0</v>
      </c>
      <c r="AO13" s="125">
        <f t="shared" si="11"/>
        <v>0</v>
      </c>
      <c r="AP13" s="125">
        <f t="shared" si="11"/>
        <v>0</v>
      </c>
      <c r="AQ13" s="125">
        <f t="shared" si="11"/>
        <v>0</v>
      </c>
      <c r="AR13" s="125">
        <f t="shared" si="12"/>
        <v>0</v>
      </c>
      <c r="AS13" s="125"/>
      <c r="AT13" s="125"/>
      <c r="AU13" s="125">
        <f t="shared" si="13"/>
        <v>0</v>
      </c>
      <c r="AV13" s="125">
        <f t="shared" si="0"/>
        <v>0</v>
      </c>
      <c r="AW13" s="125">
        <f t="shared" si="0"/>
        <v>0</v>
      </c>
      <c r="AX13" s="125">
        <f t="shared" si="0"/>
        <v>0</v>
      </c>
      <c r="AY13" s="125">
        <f t="shared" si="14"/>
        <v>0</v>
      </c>
      <c r="AZ13" s="125"/>
      <c r="BA13" s="125"/>
      <c r="BB13" s="125">
        <f t="shared" si="15"/>
        <v>0</v>
      </c>
      <c r="BC13" s="125">
        <f t="shared" si="1"/>
        <v>0</v>
      </c>
      <c r="BD13" s="125">
        <f t="shared" si="1"/>
        <v>0</v>
      </c>
      <c r="BE13" s="125">
        <f t="shared" si="1"/>
        <v>0</v>
      </c>
      <c r="BF13" s="125">
        <f t="shared" si="16"/>
        <v>0</v>
      </c>
      <c r="BG13" s="125"/>
      <c r="BH13" s="125"/>
      <c r="BI13" s="125">
        <f t="shared" si="17"/>
        <v>0</v>
      </c>
      <c r="BJ13" s="125">
        <f t="shared" si="2"/>
        <v>0</v>
      </c>
      <c r="BK13" s="125">
        <f t="shared" si="2"/>
        <v>0</v>
      </c>
      <c r="BL13" s="125">
        <f t="shared" si="2"/>
        <v>0</v>
      </c>
      <c r="BM13" s="125">
        <f t="shared" si="18"/>
        <v>0</v>
      </c>
      <c r="BN13" s="125"/>
      <c r="BO13" s="125"/>
      <c r="BP13" s="125">
        <f t="shared" si="19"/>
        <v>0</v>
      </c>
      <c r="BQ13" s="125">
        <f t="shared" si="3"/>
        <v>0</v>
      </c>
      <c r="BR13" s="125">
        <f t="shared" si="3"/>
        <v>0</v>
      </c>
      <c r="BS13" s="125">
        <f t="shared" si="3"/>
        <v>0</v>
      </c>
      <c r="BT13" s="125">
        <f t="shared" si="20"/>
        <v>0</v>
      </c>
      <c r="BV13" s="122"/>
      <c r="BW13" s="122"/>
      <c r="BX13" s="122">
        <f t="shared" si="21"/>
        <v>0</v>
      </c>
      <c r="BY13" s="122">
        <f t="shared" si="4"/>
        <v>0</v>
      </c>
      <c r="BZ13" s="122">
        <f t="shared" si="4"/>
        <v>0</v>
      </c>
      <c r="CA13" s="122">
        <f t="shared" si="4"/>
        <v>0</v>
      </c>
      <c r="CB13" s="122">
        <f t="shared" si="22"/>
        <v>0</v>
      </c>
      <c r="CC13" s="122"/>
      <c r="CD13" s="122"/>
      <c r="CE13" s="122">
        <f t="shared" si="23"/>
        <v>0</v>
      </c>
      <c r="CF13" s="122">
        <f t="shared" si="5"/>
        <v>0</v>
      </c>
      <c r="CG13" s="122">
        <f t="shared" si="5"/>
        <v>0</v>
      </c>
      <c r="CH13" s="122">
        <f t="shared" si="5"/>
        <v>0</v>
      </c>
      <c r="CI13" s="122">
        <f t="shared" si="24"/>
        <v>0</v>
      </c>
      <c r="CJ13" s="122"/>
      <c r="CK13" s="122"/>
      <c r="CL13" s="122">
        <f t="shared" si="25"/>
        <v>0</v>
      </c>
      <c r="CM13" s="122">
        <f t="shared" si="6"/>
        <v>0</v>
      </c>
      <c r="CN13" s="122">
        <f t="shared" si="6"/>
        <v>0</v>
      </c>
      <c r="CO13" s="122">
        <f t="shared" si="6"/>
        <v>0</v>
      </c>
      <c r="CP13" s="122">
        <f t="shared" si="26"/>
        <v>0</v>
      </c>
      <c r="CQ13" s="122"/>
      <c r="CR13" s="122"/>
      <c r="CS13" s="122">
        <f t="shared" si="27"/>
        <v>0</v>
      </c>
      <c r="CT13" s="122">
        <f t="shared" si="7"/>
        <v>0</v>
      </c>
      <c r="CU13" s="122">
        <f t="shared" si="7"/>
        <v>0</v>
      </c>
      <c r="CV13" s="122">
        <f t="shared" si="7"/>
        <v>0</v>
      </c>
      <c r="CW13" s="122">
        <f t="shared" si="28"/>
        <v>0</v>
      </c>
      <c r="CX13" s="122"/>
      <c r="CY13" s="122"/>
      <c r="CZ13" s="122">
        <f t="shared" si="29"/>
        <v>0</v>
      </c>
      <c r="DA13" s="122">
        <f t="shared" si="8"/>
        <v>0</v>
      </c>
      <c r="DB13" s="122">
        <f t="shared" si="8"/>
        <v>0</v>
      </c>
      <c r="DC13" s="122">
        <f t="shared" si="8"/>
        <v>0</v>
      </c>
      <c r="DD13" s="122">
        <f t="shared" si="30"/>
        <v>0</v>
      </c>
      <c r="DF13" s="123">
        <f t="shared" si="31"/>
        <v>0</v>
      </c>
      <c r="DG13" s="123">
        <f t="shared" si="32"/>
        <v>0</v>
      </c>
      <c r="DH13" s="123">
        <f t="shared" si="33"/>
        <v>0</v>
      </c>
      <c r="DI13" s="123">
        <f t="shared" si="34"/>
        <v>0</v>
      </c>
      <c r="DJ13" s="123">
        <f t="shared" si="35"/>
        <v>0</v>
      </c>
      <c r="DK13" s="126">
        <f t="shared" si="9"/>
        <v>0</v>
      </c>
    </row>
    <row r="14" spans="1:115" ht="15.75" thickBot="1">
      <c r="A14" s="118"/>
      <c r="B14" s="33">
        <v>12</v>
      </c>
      <c r="C14" s="124">
        <v>0</v>
      </c>
      <c r="D14" s="124">
        <v>0</v>
      </c>
      <c r="E14" s="124">
        <v>0</v>
      </c>
      <c r="F14" s="124">
        <v>0</v>
      </c>
      <c r="G14" s="124">
        <v>0</v>
      </c>
      <c r="H14" s="118"/>
      <c r="I14" s="33">
        <v>12</v>
      </c>
      <c r="J14" s="124">
        <v>0</v>
      </c>
      <c r="K14" s="124">
        <v>0</v>
      </c>
      <c r="L14" s="124">
        <v>0</v>
      </c>
      <c r="M14" s="124">
        <v>0</v>
      </c>
      <c r="N14" s="124">
        <v>0</v>
      </c>
      <c r="O14" s="118"/>
      <c r="P14" s="33">
        <v>12</v>
      </c>
      <c r="Q14" s="124">
        <v>0</v>
      </c>
      <c r="R14" s="124">
        <v>0</v>
      </c>
      <c r="S14" s="124">
        <v>0</v>
      </c>
      <c r="T14" s="124">
        <v>0</v>
      </c>
      <c r="U14" s="124">
        <v>0</v>
      </c>
      <c r="V14" s="118"/>
      <c r="W14" s="33">
        <v>12</v>
      </c>
      <c r="X14" s="124">
        <v>0</v>
      </c>
      <c r="Y14" s="124">
        <v>0</v>
      </c>
      <c r="Z14" s="124">
        <v>0</v>
      </c>
      <c r="AA14" s="124">
        <v>0</v>
      </c>
      <c r="AB14" s="124">
        <v>0</v>
      </c>
      <c r="AC14" s="118"/>
      <c r="AD14" s="33">
        <v>12</v>
      </c>
      <c r="AE14" s="124">
        <v>0</v>
      </c>
      <c r="AF14" s="124">
        <v>0</v>
      </c>
      <c r="AG14" s="124">
        <v>0</v>
      </c>
      <c r="AH14" s="124">
        <v>0</v>
      </c>
      <c r="AI14" s="124">
        <v>0</v>
      </c>
      <c r="AJ14" s="33"/>
      <c r="AK14" s="33">
        <f t="shared" si="10"/>
        <v>10</v>
      </c>
      <c r="AM14" s="125"/>
      <c r="AN14" s="125">
        <f t="shared" si="11"/>
        <v>0</v>
      </c>
      <c r="AO14" s="125">
        <f t="shared" si="11"/>
        <v>0</v>
      </c>
      <c r="AP14" s="125">
        <f t="shared" si="11"/>
        <v>0</v>
      </c>
      <c r="AQ14" s="125">
        <f t="shared" si="11"/>
        <v>0</v>
      </c>
      <c r="AR14" s="125">
        <f t="shared" si="12"/>
        <v>0</v>
      </c>
      <c r="AS14" s="125"/>
      <c r="AT14" s="125"/>
      <c r="AU14" s="125">
        <f t="shared" si="13"/>
        <v>0</v>
      </c>
      <c r="AV14" s="125">
        <f t="shared" si="0"/>
        <v>0</v>
      </c>
      <c r="AW14" s="125">
        <f t="shared" si="0"/>
        <v>0</v>
      </c>
      <c r="AX14" s="125">
        <f t="shared" si="0"/>
        <v>0</v>
      </c>
      <c r="AY14" s="125">
        <f t="shared" si="14"/>
        <v>0</v>
      </c>
      <c r="AZ14" s="125"/>
      <c r="BA14" s="125"/>
      <c r="BB14" s="125">
        <f t="shared" si="15"/>
        <v>0</v>
      </c>
      <c r="BC14" s="125">
        <f t="shared" si="1"/>
        <v>0</v>
      </c>
      <c r="BD14" s="125">
        <f t="shared" si="1"/>
        <v>0</v>
      </c>
      <c r="BE14" s="125">
        <f t="shared" si="1"/>
        <v>0</v>
      </c>
      <c r="BF14" s="125">
        <f t="shared" si="16"/>
        <v>0</v>
      </c>
      <c r="BG14" s="125"/>
      <c r="BH14" s="125"/>
      <c r="BI14" s="125">
        <f t="shared" si="17"/>
        <v>0</v>
      </c>
      <c r="BJ14" s="125">
        <f t="shared" si="2"/>
        <v>0</v>
      </c>
      <c r="BK14" s="125">
        <f t="shared" si="2"/>
        <v>0</v>
      </c>
      <c r="BL14" s="125">
        <f t="shared" si="2"/>
        <v>0</v>
      </c>
      <c r="BM14" s="125">
        <f t="shared" si="18"/>
        <v>0</v>
      </c>
      <c r="BN14" s="125"/>
      <c r="BO14" s="125"/>
      <c r="BP14" s="125">
        <f t="shared" si="19"/>
        <v>0</v>
      </c>
      <c r="BQ14" s="125">
        <f t="shared" si="3"/>
        <v>0</v>
      </c>
      <c r="BR14" s="125">
        <f t="shared" si="3"/>
        <v>0</v>
      </c>
      <c r="BS14" s="125">
        <f t="shared" si="3"/>
        <v>0</v>
      </c>
      <c r="BT14" s="125">
        <f t="shared" si="20"/>
        <v>0</v>
      </c>
      <c r="BV14" s="122"/>
      <c r="BW14" s="122"/>
      <c r="BX14" s="122">
        <f t="shared" si="21"/>
        <v>0</v>
      </c>
      <c r="BY14" s="122">
        <f t="shared" si="4"/>
        <v>0</v>
      </c>
      <c r="BZ14" s="122">
        <f t="shared" si="4"/>
        <v>0</v>
      </c>
      <c r="CA14" s="122">
        <f t="shared" si="4"/>
        <v>0</v>
      </c>
      <c r="CB14" s="122">
        <f t="shared" si="22"/>
        <v>0</v>
      </c>
      <c r="CC14" s="122"/>
      <c r="CD14" s="122"/>
      <c r="CE14" s="122">
        <f t="shared" si="23"/>
        <v>0</v>
      </c>
      <c r="CF14" s="122">
        <f t="shared" si="5"/>
        <v>0</v>
      </c>
      <c r="CG14" s="122">
        <f t="shared" si="5"/>
        <v>0</v>
      </c>
      <c r="CH14" s="122">
        <f t="shared" si="5"/>
        <v>0</v>
      </c>
      <c r="CI14" s="122">
        <f t="shared" si="24"/>
        <v>0</v>
      </c>
      <c r="CJ14" s="122"/>
      <c r="CK14" s="122"/>
      <c r="CL14" s="122">
        <f t="shared" si="25"/>
        <v>0</v>
      </c>
      <c r="CM14" s="122">
        <f t="shared" si="6"/>
        <v>0</v>
      </c>
      <c r="CN14" s="122">
        <f t="shared" si="6"/>
        <v>0</v>
      </c>
      <c r="CO14" s="122">
        <f t="shared" si="6"/>
        <v>0</v>
      </c>
      <c r="CP14" s="122">
        <f t="shared" si="26"/>
        <v>0</v>
      </c>
      <c r="CQ14" s="122"/>
      <c r="CR14" s="122"/>
      <c r="CS14" s="122">
        <f t="shared" si="27"/>
        <v>0</v>
      </c>
      <c r="CT14" s="122">
        <f t="shared" si="7"/>
        <v>0</v>
      </c>
      <c r="CU14" s="122">
        <f t="shared" si="7"/>
        <v>0</v>
      </c>
      <c r="CV14" s="122">
        <f t="shared" si="7"/>
        <v>0</v>
      </c>
      <c r="CW14" s="122">
        <f t="shared" si="28"/>
        <v>0</v>
      </c>
      <c r="CX14" s="122"/>
      <c r="CY14" s="122"/>
      <c r="CZ14" s="122">
        <f t="shared" si="29"/>
        <v>0</v>
      </c>
      <c r="DA14" s="122">
        <f t="shared" si="8"/>
        <v>0</v>
      </c>
      <c r="DB14" s="122">
        <f t="shared" si="8"/>
        <v>0</v>
      </c>
      <c r="DC14" s="122">
        <f t="shared" si="8"/>
        <v>0</v>
      </c>
      <c r="DD14" s="122">
        <f t="shared" si="30"/>
        <v>0</v>
      </c>
      <c r="DF14" s="123">
        <f t="shared" si="31"/>
        <v>0</v>
      </c>
      <c r="DG14" s="123">
        <f t="shared" si="32"/>
        <v>0</v>
      </c>
      <c r="DH14" s="123">
        <f t="shared" si="33"/>
        <v>0</v>
      </c>
      <c r="DI14" s="123">
        <f t="shared" si="34"/>
        <v>0</v>
      </c>
      <c r="DJ14" s="123">
        <f t="shared" si="35"/>
        <v>0</v>
      </c>
      <c r="DK14" s="126">
        <f t="shared" si="9"/>
        <v>0</v>
      </c>
    </row>
    <row r="15" spans="1:115" ht="15.75" thickBot="1">
      <c r="A15" s="118"/>
      <c r="B15" s="33">
        <v>13</v>
      </c>
      <c r="C15" s="124">
        <v>0</v>
      </c>
      <c r="D15" s="124">
        <v>0</v>
      </c>
      <c r="E15" s="124">
        <v>0</v>
      </c>
      <c r="F15" s="124">
        <v>0</v>
      </c>
      <c r="G15" s="124">
        <v>0</v>
      </c>
      <c r="H15" s="118"/>
      <c r="I15" s="33">
        <v>13</v>
      </c>
      <c r="J15" s="124">
        <v>0</v>
      </c>
      <c r="K15" s="124">
        <v>0</v>
      </c>
      <c r="L15" s="124">
        <v>0</v>
      </c>
      <c r="M15" s="124">
        <v>0</v>
      </c>
      <c r="N15" s="124">
        <v>0</v>
      </c>
      <c r="O15" s="118"/>
      <c r="P15" s="33">
        <v>13</v>
      </c>
      <c r="Q15" s="124">
        <v>0</v>
      </c>
      <c r="R15" s="124">
        <v>0</v>
      </c>
      <c r="S15" s="124">
        <v>0</v>
      </c>
      <c r="T15" s="124">
        <v>0</v>
      </c>
      <c r="U15" s="124">
        <v>0</v>
      </c>
      <c r="V15" s="118"/>
      <c r="W15" s="33">
        <v>13</v>
      </c>
      <c r="X15" s="124">
        <v>0</v>
      </c>
      <c r="Y15" s="124">
        <v>0</v>
      </c>
      <c r="Z15" s="124">
        <v>0</v>
      </c>
      <c r="AA15" s="124">
        <v>0</v>
      </c>
      <c r="AB15" s="124">
        <v>0</v>
      </c>
      <c r="AC15" s="118"/>
      <c r="AD15" s="33">
        <v>13</v>
      </c>
      <c r="AE15" s="124">
        <v>0</v>
      </c>
      <c r="AF15" s="124">
        <v>0</v>
      </c>
      <c r="AG15" s="124">
        <v>0</v>
      </c>
      <c r="AH15" s="124">
        <v>0</v>
      </c>
      <c r="AI15" s="124">
        <v>0</v>
      </c>
      <c r="AJ15" s="33"/>
      <c r="AK15" s="33">
        <f t="shared" si="10"/>
        <v>10</v>
      </c>
      <c r="AM15" s="125"/>
      <c r="AN15" s="125">
        <f t="shared" si="11"/>
        <v>0</v>
      </c>
      <c r="AO15" s="125">
        <f t="shared" si="11"/>
        <v>0</v>
      </c>
      <c r="AP15" s="125">
        <f t="shared" si="11"/>
        <v>0</v>
      </c>
      <c r="AQ15" s="125">
        <f t="shared" si="11"/>
        <v>0</v>
      </c>
      <c r="AR15" s="125">
        <f t="shared" si="12"/>
        <v>0</v>
      </c>
      <c r="AS15" s="125"/>
      <c r="AT15" s="125"/>
      <c r="AU15" s="125">
        <f t="shared" si="13"/>
        <v>0</v>
      </c>
      <c r="AV15" s="125">
        <f t="shared" si="0"/>
        <v>0</v>
      </c>
      <c r="AW15" s="125">
        <f t="shared" si="0"/>
        <v>0</v>
      </c>
      <c r="AX15" s="125">
        <f t="shared" si="0"/>
        <v>0</v>
      </c>
      <c r="AY15" s="125">
        <f t="shared" si="14"/>
        <v>0</v>
      </c>
      <c r="AZ15" s="125"/>
      <c r="BA15" s="125"/>
      <c r="BB15" s="125">
        <f t="shared" si="15"/>
        <v>0</v>
      </c>
      <c r="BC15" s="125">
        <f t="shared" si="1"/>
        <v>0</v>
      </c>
      <c r="BD15" s="125">
        <f t="shared" si="1"/>
        <v>0</v>
      </c>
      <c r="BE15" s="125">
        <f t="shared" si="1"/>
        <v>0</v>
      </c>
      <c r="BF15" s="125">
        <f t="shared" si="16"/>
        <v>0</v>
      </c>
      <c r="BG15" s="125"/>
      <c r="BH15" s="125"/>
      <c r="BI15" s="125">
        <f t="shared" si="17"/>
        <v>0</v>
      </c>
      <c r="BJ15" s="125">
        <f t="shared" si="2"/>
        <v>0</v>
      </c>
      <c r="BK15" s="125">
        <f t="shared" si="2"/>
        <v>0</v>
      </c>
      <c r="BL15" s="125">
        <f t="shared" si="2"/>
        <v>0</v>
      </c>
      <c r="BM15" s="125">
        <f t="shared" si="18"/>
        <v>0</v>
      </c>
      <c r="BN15" s="125"/>
      <c r="BO15" s="125"/>
      <c r="BP15" s="125">
        <f t="shared" si="19"/>
        <v>0</v>
      </c>
      <c r="BQ15" s="125">
        <f t="shared" si="3"/>
        <v>0</v>
      </c>
      <c r="BR15" s="125">
        <f t="shared" si="3"/>
        <v>0</v>
      </c>
      <c r="BS15" s="125">
        <f t="shared" si="3"/>
        <v>0</v>
      </c>
      <c r="BT15" s="125">
        <f t="shared" si="20"/>
        <v>0</v>
      </c>
      <c r="BV15" s="122"/>
      <c r="BW15" s="122"/>
      <c r="BX15" s="122">
        <f t="shared" si="21"/>
        <v>0</v>
      </c>
      <c r="BY15" s="122">
        <f t="shared" si="4"/>
        <v>0</v>
      </c>
      <c r="BZ15" s="122">
        <f t="shared" si="4"/>
        <v>0</v>
      </c>
      <c r="CA15" s="122">
        <f t="shared" si="4"/>
        <v>0</v>
      </c>
      <c r="CB15" s="122">
        <f t="shared" si="22"/>
        <v>0</v>
      </c>
      <c r="CC15" s="122"/>
      <c r="CD15" s="122"/>
      <c r="CE15" s="122">
        <f t="shared" si="23"/>
        <v>0</v>
      </c>
      <c r="CF15" s="122">
        <f t="shared" si="5"/>
        <v>0</v>
      </c>
      <c r="CG15" s="122">
        <f t="shared" si="5"/>
        <v>0</v>
      </c>
      <c r="CH15" s="122">
        <f t="shared" si="5"/>
        <v>0</v>
      </c>
      <c r="CI15" s="122">
        <f t="shared" si="24"/>
        <v>0</v>
      </c>
      <c r="CJ15" s="122"/>
      <c r="CK15" s="122"/>
      <c r="CL15" s="122">
        <f t="shared" si="25"/>
        <v>0</v>
      </c>
      <c r="CM15" s="122">
        <f t="shared" si="6"/>
        <v>0</v>
      </c>
      <c r="CN15" s="122">
        <f t="shared" si="6"/>
        <v>0</v>
      </c>
      <c r="CO15" s="122">
        <f t="shared" si="6"/>
        <v>0</v>
      </c>
      <c r="CP15" s="122">
        <f t="shared" si="26"/>
        <v>0</v>
      </c>
      <c r="CQ15" s="122"/>
      <c r="CR15" s="122"/>
      <c r="CS15" s="122">
        <f t="shared" si="27"/>
        <v>0</v>
      </c>
      <c r="CT15" s="122">
        <f t="shared" si="7"/>
        <v>0</v>
      </c>
      <c r="CU15" s="122">
        <f t="shared" si="7"/>
        <v>0</v>
      </c>
      <c r="CV15" s="122">
        <f t="shared" si="7"/>
        <v>0</v>
      </c>
      <c r="CW15" s="122">
        <f t="shared" si="28"/>
        <v>0</v>
      </c>
      <c r="CX15" s="122"/>
      <c r="CY15" s="122"/>
      <c r="CZ15" s="122">
        <f t="shared" si="29"/>
        <v>0</v>
      </c>
      <c r="DA15" s="122">
        <f t="shared" si="8"/>
        <v>0</v>
      </c>
      <c r="DB15" s="122">
        <f t="shared" si="8"/>
        <v>0</v>
      </c>
      <c r="DC15" s="122">
        <f t="shared" si="8"/>
        <v>0</v>
      </c>
      <c r="DD15" s="122">
        <f t="shared" si="30"/>
        <v>0</v>
      </c>
      <c r="DF15" s="123">
        <f t="shared" si="31"/>
        <v>0</v>
      </c>
      <c r="DG15" s="123">
        <f t="shared" si="32"/>
        <v>0</v>
      </c>
      <c r="DH15" s="123">
        <f t="shared" si="33"/>
        <v>0</v>
      </c>
      <c r="DI15" s="123">
        <f t="shared" si="34"/>
        <v>0</v>
      </c>
      <c r="DJ15" s="123">
        <f t="shared" si="35"/>
        <v>0</v>
      </c>
      <c r="DK15" s="126">
        <f t="shared" si="9"/>
        <v>0</v>
      </c>
    </row>
    <row r="16" spans="1:115" ht="15.75" thickBot="1">
      <c r="A16" s="118"/>
      <c r="B16" s="33">
        <v>14</v>
      </c>
      <c r="C16" s="124">
        <v>0</v>
      </c>
      <c r="D16" s="124">
        <v>0</v>
      </c>
      <c r="E16" s="124">
        <v>0</v>
      </c>
      <c r="F16" s="124">
        <v>0</v>
      </c>
      <c r="G16" s="124">
        <v>0</v>
      </c>
      <c r="H16" s="118"/>
      <c r="I16" s="33">
        <v>14</v>
      </c>
      <c r="J16" s="124">
        <v>0</v>
      </c>
      <c r="K16" s="124">
        <v>0</v>
      </c>
      <c r="L16" s="124">
        <v>0</v>
      </c>
      <c r="M16" s="124">
        <v>0</v>
      </c>
      <c r="N16" s="124">
        <v>0</v>
      </c>
      <c r="O16" s="118"/>
      <c r="P16" s="33">
        <v>14</v>
      </c>
      <c r="Q16" s="124">
        <v>0</v>
      </c>
      <c r="R16" s="124">
        <v>0</v>
      </c>
      <c r="S16" s="124">
        <v>0</v>
      </c>
      <c r="T16" s="124">
        <v>0</v>
      </c>
      <c r="U16" s="124">
        <v>0</v>
      </c>
      <c r="V16" s="118"/>
      <c r="W16" s="33">
        <v>14</v>
      </c>
      <c r="X16" s="124">
        <v>0</v>
      </c>
      <c r="Y16" s="124">
        <v>0</v>
      </c>
      <c r="Z16" s="124">
        <v>0</v>
      </c>
      <c r="AA16" s="124">
        <v>0</v>
      </c>
      <c r="AB16" s="124">
        <v>0</v>
      </c>
      <c r="AC16" s="118"/>
      <c r="AD16" s="33">
        <v>14</v>
      </c>
      <c r="AE16" s="124">
        <v>0</v>
      </c>
      <c r="AF16" s="124">
        <v>0</v>
      </c>
      <c r="AG16" s="124">
        <v>0</v>
      </c>
      <c r="AH16" s="124">
        <v>0</v>
      </c>
      <c r="AI16" s="124">
        <v>0</v>
      </c>
      <c r="AJ16" s="33"/>
      <c r="AK16" s="33">
        <f t="shared" si="10"/>
        <v>10</v>
      </c>
      <c r="AM16" s="125"/>
      <c r="AN16" s="125">
        <f t="shared" si="11"/>
        <v>0</v>
      </c>
      <c r="AO16" s="125">
        <f t="shared" si="11"/>
        <v>0</v>
      </c>
      <c r="AP16" s="125">
        <f t="shared" si="11"/>
        <v>0</v>
      </c>
      <c r="AQ16" s="125">
        <f t="shared" si="11"/>
        <v>0</v>
      </c>
      <c r="AR16" s="125">
        <f t="shared" si="12"/>
        <v>0</v>
      </c>
      <c r="AS16" s="125"/>
      <c r="AT16" s="125"/>
      <c r="AU16" s="125">
        <f t="shared" si="13"/>
        <v>0</v>
      </c>
      <c r="AV16" s="125">
        <f t="shared" si="0"/>
        <v>0</v>
      </c>
      <c r="AW16" s="125">
        <f t="shared" si="0"/>
        <v>0</v>
      </c>
      <c r="AX16" s="125">
        <f t="shared" si="0"/>
        <v>0</v>
      </c>
      <c r="AY16" s="125">
        <f t="shared" si="14"/>
        <v>0</v>
      </c>
      <c r="AZ16" s="125"/>
      <c r="BA16" s="125"/>
      <c r="BB16" s="125">
        <f t="shared" si="15"/>
        <v>0</v>
      </c>
      <c r="BC16" s="125">
        <f t="shared" si="1"/>
        <v>0</v>
      </c>
      <c r="BD16" s="125">
        <f t="shared" si="1"/>
        <v>0</v>
      </c>
      <c r="BE16" s="125">
        <f t="shared" si="1"/>
        <v>0</v>
      </c>
      <c r="BF16" s="125">
        <f t="shared" si="16"/>
        <v>0</v>
      </c>
      <c r="BG16" s="125"/>
      <c r="BH16" s="125"/>
      <c r="BI16" s="125">
        <f t="shared" si="17"/>
        <v>0</v>
      </c>
      <c r="BJ16" s="125">
        <f t="shared" si="2"/>
        <v>0</v>
      </c>
      <c r="BK16" s="125">
        <f t="shared" si="2"/>
        <v>0</v>
      </c>
      <c r="BL16" s="125">
        <f t="shared" si="2"/>
        <v>0</v>
      </c>
      <c r="BM16" s="125">
        <f t="shared" si="18"/>
        <v>0</v>
      </c>
      <c r="BN16" s="125"/>
      <c r="BO16" s="125"/>
      <c r="BP16" s="125">
        <f t="shared" si="19"/>
        <v>0</v>
      </c>
      <c r="BQ16" s="125">
        <f t="shared" si="3"/>
        <v>0</v>
      </c>
      <c r="BR16" s="125">
        <f t="shared" si="3"/>
        <v>0</v>
      </c>
      <c r="BS16" s="125">
        <f t="shared" si="3"/>
        <v>0</v>
      </c>
      <c r="BT16" s="125">
        <f t="shared" si="20"/>
        <v>0</v>
      </c>
      <c r="BV16" s="122"/>
      <c r="BW16" s="122"/>
      <c r="BX16" s="122">
        <f t="shared" si="21"/>
        <v>0</v>
      </c>
      <c r="BY16" s="122">
        <f t="shared" si="4"/>
        <v>0</v>
      </c>
      <c r="BZ16" s="122">
        <f t="shared" si="4"/>
        <v>0</v>
      </c>
      <c r="CA16" s="122">
        <f t="shared" si="4"/>
        <v>0</v>
      </c>
      <c r="CB16" s="122">
        <f t="shared" si="22"/>
        <v>0</v>
      </c>
      <c r="CC16" s="122"/>
      <c r="CD16" s="122"/>
      <c r="CE16" s="122">
        <f t="shared" si="23"/>
        <v>0</v>
      </c>
      <c r="CF16" s="122">
        <f t="shared" si="5"/>
        <v>0</v>
      </c>
      <c r="CG16" s="122">
        <f t="shared" si="5"/>
        <v>0</v>
      </c>
      <c r="CH16" s="122">
        <f t="shared" si="5"/>
        <v>0</v>
      </c>
      <c r="CI16" s="122">
        <f t="shared" si="24"/>
        <v>0</v>
      </c>
      <c r="CJ16" s="122"/>
      <c r="CK16" s="122"/>
      <c r="CL16" s="122">
        <f t="shared" si="25"/>
        <v>0</v>
      </c>
      <c r="CM16" s="122">
        <f t="shared" si="6"/>
        <v>0</v>
      </c>
      <c r="CN16" s="122">
        <f t="shared" si="6"/>
        <v>0</v>
      </c>
      <c r="CO16" s="122">
        <f t="shared" si="6"/>
        <v>0</v>
      </c>
      <c r="CP16" s="122">
        <f t="shared" si="26"/>
        <v>0</v>
      </c>
      <c r="CQ16" s="122"/>
      <c r="CR16" s="122"/>
      <c r="CS16" s="122">
        <f t="shared" si="27"/>
        <v>0</v>
      </c>
      <c r="CT16" s="122">
        <f t="shared" si="7"/>
        <v>0</v>
      </c>
      <c r="CU16" s="122">
        <f t="shared" si="7"/>
        <v>0</v>
      </c>
      <c r="CV16" s="122">
        <f t="shared" si="7"/>
        <v>0</v>
      </c>
      <c r="CW16" s="122">
        <f t="shared" si="28"/>
        <v>0</v>
      </c>
      <c r="CX16" s="122"/>
      <c r="CY16" s="122"/>
      <c r="CZ16" s="122">
        <f t="shared" si="29"/>
        <v>0</v>
      </c>
      <c r="DA16" s="122">
        <f t="shared" si="8"/>
        <v>0</v>
      </c>
      <c r="DB16" s="122">
        <f t="shared" si="8"/>
        <v>0</v>
      </c>
      <c r="DC16" s="122">
        <f t="shared" si="8"/>
        <v>0</v>
      </c>
      <c r="DD16" s="122">
        <f t="shared" si="30"/>
        <v>0</v>
      </c>
      <c r="DF16" s="123">
        <f t="shared" si="31"/>
        <v>0</v>
      </c>
      <c r="DG16" s="123">
        <f t="shared" si="32"/>
        <v>0</v>
      </c>
      <c r="DH16" s="123">
        <f t="shared" si="33"/>
        <v>0</v>
      </c>
      <c r="DI16" s="123">
        <f t="shared" si="34"/>
        <v>0</v>
      </c>
      <c r="DJ16" s="123">
        <f t="shared" si="35"/>
        <v>0</v>
      </c>
      <c r="DK16" s="126">
        <f t="shared" si="9"/>
        <v>0</v>
      </c>
    </row>
    <row r="17" spans="1:115" ht="15.75" thickBot="1">
      <c r="A17" s="118"/>
      <c r="B17" s="33">
        <v>15</v>
      </c>
      <c r="C17" s="124">
        <v>0</v>
      </c>
      <c r="D17" s="124">
        <v>0</v>
      </c>
      <c r="E17" s="124">
        <v>0</v>
      </c>
      <c r="F17" s="124">
        <v>0</v>
      </c>
      <c r="G17" s="124">
        <v>0</v>
      </c>
      <c r="H17" s="118"/>
      <c r="I17" s="33">
        <v>15</v>
      </c>
      <c r="J17" s="124">
        <v>0</v>
      </c>
      <c r="K17" s="124">
        <v>0</v>
      </c>
      <c r="L17" s="124">
        <v>0</v>
      </c>
      <c r="M17" s="124">
        <v>0</v>
      </c>
      <c r="N17" s="124">
        <v>0</v>
      </c>
      <c r="O17" s="118"/>
      <c r="P17" s="33">
        <v>15</v>
      </c>
      <c r="Q17" s="124">
        <v>0</v>
      </c>
      <c r="R17" s="124">
        <v>0</v>
      </c>
      <c r="S17" s="124">
        <v>0</v>
      </c>
      <c r="T17" s="124">
        <v>0</v>
      </c>
      <c r="U17" s="124">
        <v>0</v>
      </c>
      <c r="V17" s="118"/>
      <c r="W17" s="33">
        <v>15</v>
      </c>
      <c r="X17" s="124">
        <v>0</v>
      </c>
      <c r="Y17" s="124">
        <v>0</v>
      </c>
      <c r="Z17" s="124">
        <v>0</v>
      </c>
      <c r="AA17" s="124">
        <v>0</v>
      </c>
      <c r="AB17" s="124">
        <v>0</v>
      </c>
      <c r="AC17" s="118"/>
      <c r="AD17" s="33">
        <v>15</v>
      </c>
      <c r="AE17" s="124">
        <v>0</v>
      </c>
      <c r="AF17" s="124">
        <v>0</v>
      </c>
      <c r="AG17" s="124">
        <v>0</v>
      </c>
      <c r="AH17" s="124">
        <v>0</v>
      </c>
      <c r="AI17" s="124">
        <v>0</v>
      </c>
      <c r="AJ17" s="33"/>
      <c r="AK17" s="33">
        <f t="shared" si="10"/>
        <v>10</v>
      </c>
      <c r="AM17" s="125"/>
      <c r="AN17" s="125">
        <f t="shared" si="11"/>
        <v>0</v>
      </c>
      <c r="AO17" s="125">
        <f t="shared" si="11"/>
        <v>0</v>
      </c>
      <c r="AP17" s="125">
        <f t="shared" si="11"/>
        <v>0</v>
      </c>
      <c r="AQ17" s="125">
        <f t="shared" si="11"/>
        <v>0</v>
      </c>
      <c r="AR17" s="125">
        <f t="shared" si="12"/>
        <v>0</v>
      </c>
      <c r="AS17" s="125"/>
      <c r="AT17" s="125"/>
      <c r="AU17" s="125">
        <f t="shared" si="13"/>
        <v>0</v>
      </c>
      <c r="AV17" s="125">
        <f t="shared" si="0"/>
        <v>0</v>
      </c>
      <c r="AW17" s="125">
        <f t="shared" si="0"/>
        <v>0</v>
      </c>
      <c r="AX17" s="125">
        <f t="shared" si="0"/>
        <v>0</v>
      </c>
      <c r="AY17" s="125">
        <f t="shared" si="14"/>
        <v>0</v>
      </c>
      <c r="AZ17" s="125"/>
      <c r="BA17" s="125"/>
      <c r="BB17" s="125">
        <f t="shared" si="15"/>
        <v>0</v>
      </c>
      <c r="BC17" s="125">
        <f t="shared" si="1"/>
        <v>0</v>
      </c>
      <c r="BD17" s="125">
        <f t="shared" si="1"/>
        <v>0</v>
      </c>
      <c r="BE17" s="125">
        <f t="shared" si="1"/>
        <v>0</v>
      </c>
      <c r="BF17" s="125">
        <f t="shared" si="16"/>
        <v>0</v>
      </c>
      <c r="BG17" s="125"/>
      <c r="BH17" s="125"/>
      <c r="BI17" s="125">
        <f t="shared" si="17"/>
        <v>0</v>
      </c>
      <c r="BJ17" s="125">
        <f t="shared" si="2"/>
        <v>0</v>
      </c>
      <c r="BK17" s="125">
        <f t="shared" si="2"/>
        <v>0</v>
      </c>
      <c r="BL17" s="125">
        <f t="shared" si="2"/>
        <v>0</v>
      </c>
      <c r="BM17" s="125">
        <f t="shared" si="18"/>
        <v>0</v>
      </c>
      <c r="BN17" s="125"/>
      <c r="BO17" s="125"/>
      <c r="BP17" s="125">
        <f t="shared" si="19"/>
        <v>0</v>
      </c>
      <c r="BQ17" s="125">
        <f t="shared" si="3"/>
        <v>0</v>
      </c>
      <c r="BR17" s="125">
        <f t="shared" si="3"/>
        <v>0</v>
      </c>
      <c r="BS17" s="125">
        <f t="shared" si="3"/>
        <v>0</v>
      </c>
      <c r="BT17" s="125">
        <f t="shared" si="20"/>
        <v>0</v>
      </c>
      <c r="BV17" s="122"/>
      <c r="BW17" s="122"/>
      <c r="BX17" s="122">
        <f t="shared" si="21"/>
        <v>0</v>
      </c>
      <c r="BY17" s="122">
        <f t="shared" si="4"/>
        <v>0</v>
      </c>
      <c r="BZ17" s="122">
        <f t="shared" si="4"/>
        <v>0</v>
      </c>
      <c r="CA17" s="122">
        <f t="shared" si="4"/>
        <v>0</v>
      </c>
      <c r="CB17" s="122">
        <f t="shared" si="22"/>
        <v>0</v>
      </c>
      <c r="CC17" s="122"/>
      <c r="CD17" s="122"/>
      <c r="CE17" s="122">
        <f t="shared" si="23"/>
        <v>0</v>
      </c>
      <c r="CF17" s="122">
        <f t="shared" si="5"/>
        <v>0</v>
      </c>
      <c r="CG17" s="122">
        <f t="shared" si="5"/>
        <v>0</v>
      </c>
      <c r="CH17" s="122">
        <f t="shared" si="5"/>
        <v>0</v>
      </c>
      <c r="CI17" s="122">
        <f t="shared" si="24"/>
        <v>0</v>
      </c>
      <c r="CJ17" s="122"/>
      <c r="CK17" s="122"/>
      <c r="CL17" s="122">
        <f t="shared" si="25"/>
        <v>0</v>
      </c>
      <c r="CM17" s="122">
        <f t="shared" si="6"/>
        <v>0</v>
      </c>
      <c r="CN17" s="122">
        <f t="shared" si="6"/>
        <v>0</v>
      </c>
      <c r="CO17" s="122">
        <f t="shared" si="6"/>
        <v>0</v>
      </c>
      <c r="CP17" s="122">
        <f t="shared" si="26"/>
        <v>0</v>
      </c>
      <c r="CQ17" s="122"/>
      <c r="CR17" s="122"/>
      <c r="CS17" s="122">
        <f t="shared" si="27"/>
        <v>0</v>
      </c>
      <c r="CT17" s="122">
        <f t="shared" si="7"/>
        <v>0</v>
      </c>
      <c r="CU17" s="122">
        <f t="shared" si="7"/>
        <v>0</v>
      </c>
      <c r="CV17" s="122">
        <f t="shared" si="7"/>
        <v>0</v>
      </c>
      <c r="CW17" s="122">
        <f t="shared" si="28"/>
        <v>0</v>
      </c>
      <c r="CX17" s="122"/>
      <c r="CY17" s="122"/>
      <c r="CZ17" s="122">
        <f t="shared" si="29"/>
        <v>0</v>
      </c>
      <c r="DA17" s="122">
        <f t="shared" si="8"/>
        <v>0</v>
      </c>
      <c r="DB17" s="122">
        <f t="shared" si="8"/>
        <v>0</v>
      </c>
      <c r="DC17" s="122">
        <f t="shared" si="8"/>
        <v>0</v>
      </c>
      <c r="DD17" s="122">
        <f t="shared" si="30"/>
        <v>0</v>
      </c>
      <c r="DF17" s="123">
        <f t="shared" si="31"/>
        <v>0</v>
      </c>
      <c r="DG17" s="123">
        <f t="shared" si="32"/>
        <v>0</v>
      </c>
      <c r="DH17" s="123">
        <f t="shared" si="33"/>
        <v>0</v>
      </c>
      <c r="DI17" s="123">
        <f t="shared" si="34"/>
        <v>0</v>
      </c>
      <c r="DJ17" s="123">
        <f t="shared" si="35"/>
        <v>0</v>
      </c>
      <c r="DK17" s="126">
        <f t="shared" si="9"/>
        <v>0</v>
      </c>
    </row>
    <row r="18" spans="1:115" ht="15.75" thickBot="1">
      <c r="A18" s="118"/>
      <c r="B18" s="33">
        <v>16</v>
      </c>
      <c r="C18" s="124">
        <v>0</v>
      </c>
      <c r="D18" s="124">
        <v>0</v>
      </c>
      <c r="E18" s="124">
        <v>0</v>
      </c>
      <c r="F18" s="124">
        <v>0</v>
      </c>
      <c r="G18" s="124">
        <v>0</v>
      </c>
      <c r="H18" s="118"/>
      <c r="I18" s="33">
        <v>16</v>
      </c>
      <c r="J18" s="124">
        <v>0</v>
      </c>
      <c r="K18" s="124">
        <v>0</v>
      </c>
      <c r="L18" s="124">
        <v>0</v>
      </c>
      <c r="M18" s="124">
        <v>0</v>
      </c>
      <c r="N18" s="124">
        <v>0</v>
      </c>
      <c r="O18" s="118"/>
      <c r="P18" s="33">
        <v>16</v>
      </c>
      <c r="Q18" s="124">
        <v>0</v>
      </c>
      <c r="R18" s="124">
        <v>0</v>
      </c>
      <c r="S18" s="124">
        <v>0</v>
      </c>
      <c r="T18" s="124">
        <v>0</v>
      </c>
      <c r="U18" s="124">
        <v>0</v>
      </c>
      <c r="V18" s="118"/>
      <c r="W18" s="33">
        <v>16</v>
      </c>
      <c r="X18" s="124">
        <v>0</v>
      </c>
      <c r="Y18" s="124">
        <v>0</v>
      </c>
      <c r="Z18" s="124">
        <v>0</v>
      </c>
      <c r="AA18" s="124">
        <v>0</v>
      </c>
      <c r="AB18" s="124">
        <v>0</v>
      </c>
      <c r="AC18" s="118"/>
      <c r="AD18" s="33">
        <v>16</v>
      </c>
      <c r="AE18" s="124">
        <v>0</v>
      </c>
      <c r="AF18" s="124">
        <v>0</v>
      </c>
      <c r="AG18" s="124">
        <v>0</v>
      </c>
      <c r="AH18" s="124">
        <v>0</v>
      </c>
      <c r="AI18" s="124">
        <v>0</v>
      </c>
      <c r="AJ18" s="33"/>
      <c r="AK18" s="33">
        <f t="shared" si="10"/>
        <v>10</v>
      </c>
      <c r="AM18" s="125"/>
      <c r="AN18" s="125">
        <f t="shared" si="11"/>
        <v>0</v>
      </c>
      <c r="AO18" s="125">
        <f t="shared" si="11"/>
        <v>0</v>
      </c>
      <c r="AP18" s="125">
        <f t="shared" si="11"/>
        <v>0</v>
      </c>
      <c r="AQ18" s="125">
        <f t="shared" si="11"/>
        <v>0</v>
      </c>
      <c r="AR18" s="125">
        <f t="shared" si="12"/>
        <v>0</v>
      </c>
      <c r="AS18" s="125"/>
      <c r="AT18" s="125"/>
      <c r="AU18" s="125">
        <f t="shared" si="13"/>
        <v>0</v>
      </c>
      <c r="AV18" s="125">
        <f t="shared" si="0"/>
        <v>0</v>
      </c>
      <c r="AW18" s="125">
        <f t="shared" si="0"/>
        <v>0</v>
      </c>
      <c r="AX18" s="125">
        <f t="shared" si="0"/>
        <v>0</v>
      </c>
      <c r="AY18" s="125">
        <f t="shared" si="14"/>
        <v>0</v>
      </c>
      <c r="AZ18" s="125"/>
      <c r="BA18" s="125"/>
      <c r="BB18" s="125">
        <f t="shared" si="15"/>
        <v>0</v>
      </c>
      <c r="BC18" s="125">
        <f t="shared" si="1"/>
        <v>0</v>
      </c>
      <c r="BD18" s="125">
        <f t="shared" si="1"/>
        <v>0</v>
      </c>
      <c r="BE18" s="125">
        <f t="shared" si="1"/>
        <v>0</v>
      </c>
      <c r="BF18" s="125">
        <f t="shared" si="16"/>
        <v>0</v>
      </c>
      <c r="BG18" s="125"/>
      <c r="BH18" s="125"/>
      <c r="BI18" s="125">
        <f t="shared" si="17"/>
        <v>0</v>
      </c>
      <c r="BJ18" s="125">
        <f t="shared" si="2"/>
        <v>0</v>
      </c>
      <c r="BK18" s="125">
        <f t="shared" si="2"/>
        <v>0</v>
      </c>
      <c r="BL18" s="125">
        <f t="shared" si="2"/>
        <v>0</v>
      </c>
      <c r="BM18" s="125">
        <f t="shared" si="18"/>
        <v>0</v>
      </c>
      <c r="BN18" s="125"/>
      <c r="BO18" s="125"/>
      <c r="BP18" s="125">
        <f t="shared" si="19"/>
        <v>0</v>
      </c>
      <c r="BQ18" s="125">
        <f t="shared" si="3"/>
        <v>0</v>
      </c>
      <c r="BR18" s="125">
        <f t="shared" si="3"/>
        <v>0</v>
      </c>
      <c r="BS18" s="125">
        <f t="shared" si="3"/>
        <v>0</v>
      </c>
      <c r="BT18" s="125">
        <f t="shared" si="20"/>
        <v>0</v>
      </c>
      <c r="BV18" s="122"/>
      <c r="BW18" s="122"/>
      <c r="BX18" s="122">
        <f t="shared" si="21"/>
        <v>0</v>
      </c>
      <c r="BY18" s="122">
        <f t="shared" si="4"/>
        <v>0</v>
      </c>
      <c r="BZ18" s="122">
        <f t="shared" si="4"/>
        <v>0</v>
      </c>
      <c r="CA18" s="122">
        <f t="shared" si="4"/>
        <v>0</v>
      </c>
      <c r="CB18" s="122">
        <f t="shared" si="22"/>
        <v>0</v>
      </c>
      <c r="CC18" s="122"/>
      <c r="CD18" s="122"/>
      <c r="CE18" s="122">
        <f t="shared" si="23"/>
        <v>0</v>
      </c>
      <c r="CF18" s="122">
        <f t="shared" si="5"/>
        <v>0</v>
      </c>
      <c r="CG18" s="122">
        <f t="shared" si="5"/>
        <v>0</v>
      </c>
      <c r="CH18" s="122">
        <f t="shared" si="5"/>
        <v>0</v>
      </c>
      <c r="CI18" s="122">
        <f t="shared" si="24"/>
        <v>0</v>
      </c>
      <c r="CJ18" s="122"/>
      <c r="CK18" s="122"/>
      <c r="CL18" s="122">
        <f t="shared" si="25"/>
        <v>0</v>
      </c>
      <c r="CM18" s="122">
        <f t="shared" si="6"/>
        <v>0</v>
      </c>
      <c r="CN18" s="122">
        <f t="shared" si="6"/>
        <v>0</v>
      </c>
      <c r="CO18" s="122">
        <f t="shared" si="6"/>
        <v>0</v>
      </c>
      <c r="CP18" s="122">
        <f t="shared" si="26"/>
        <v>0</v>
      </c>
      <c r="CQ18" s="122"/>
      <c r="CR18" s="122"/>
      <c r="CS18" s="122">
        <f t="shared" si="27"/>
        <v>0</v>
      </c>
      <c r="CT18" s="122">
        <f t="shared" si="7"/>
        <v>0</v>
      </c>
      <c r="CU18" s="122">
        <f t="shared" si="7"/>
        <v>0</v>
      </c>
      <c r="CV18" s="122">
        <f t="shared" si="7"/>
        <v>0</v>
      </c>
      <c r="CW18" s="122">
        <f t="shared" si="28"/>
        <v>0</v>
      </c>
      <c r="CX18" s="122"/>
      <c r="CY18" s="122"/>
      <c r="CZ18" s="122">
        <f t="shared" si="29"/>
        <v>0</v>
      </c>
      <c r="DA18" s="122">
        <f t="shared" si="8"/>
        <v>0</v>
      </c>
      <c r="DB18" s="122">
        <f t="shared" si="8"/>
        <v>0</v>
      </c>
      <c r="DC18" s="122">
        <f t="shared" si="8"/>
        <v>0</v>
      </c>
      <c r="DD18" s="122">
        <f t="shared" si="30"/>
        <v>0</v>
      </c>
      <c r="DF18" s="123">
        <f t="shared" si="31"/>
        <v>0</v>
      </c>
      <c r="DG18" s="123">
        <f t="shared" si="32"/>
        <v>0</v>
      </c>
      <c r="DH18" s="123">
        <f t="shared" si="33"/>
        <v>0</v>
      </c>
      <c r="DI18" s="123">
        <f t="shared" si="34"/>
        <v>0</v>
      </c>
      <c r="DJ18" s="123">
        <f t="shared" si="35"/>
        <v>0</v>
      </c>
      <c r="DK18" s="126">
        <f t="shared" si="9"/>
        <v>0</v>
      </c>
    </row>
    <row r="19" spans="1:115" ht="15.75" thickBot="1">
      <c r="A19" s="118"/>
      <c r="B19" s="33">
        <v>17</v>
      </c>
      <c r="C19" s="124">
        <v>0</v>
      </c>
      <c r="D19" s="124">
        <v>0</v>
      </c>
      <c r="E19" s="124">
        <v>0</v>
      </c>
      <c r="F19" s="124">
        <v>0</v>
      </c>
      <c r="G19" s="124">
        <v>0</v>
      </c>
      <c r="H19" s="118"/>
      <c r="I19" s="33">
        <v>17</v>
      </c>
      <c r="J19" s="124">
        <v>0</v>
      </c>
      <c r="K19" s="124">
        <v>0</v>
      </c>
      <c r="L19" s="124">
        <v>0</v>
      </c>
      <c r="M19" s="124">
        <v>0</v>
      </c>
      <c r="N19" s="124">
        <v>0</v>
      </c>
      <c r="O19" s="118"/>
      <c r="P19" s="33">
        <v>17</v>
      </c>
      <c r="Q19" s="124">
        <v>0</v>
      </c>
      <c r="R19" s="124">
        <v>0</v>
      </c>
      <c r="S19" s="124">
        <v>0</v>
      </c>
      <c r="T19" s="124">
        <v>0</v>
      </c>
      <c r="U19" s="124">
        <v>0</v>
      </c>
      <c r="V19" s="118"/>
      <c r="W19" s="33">
        <v>17</v>
      </c>
      <c r="X19" s="124">
        <v>0</v>
      </c>
      <c r="Y19" s="124">
        <v>0</v>
      </c>
      <c r="Z19" s="124">
        <v>0</v>
      </c>
      <c r="AA19" s="124">
        <v>0</v>
      </c>
      <c r="AB19" s="124">
        <v>0</v>
      </c>
      <c r="AC19" s="118"/>
      <c r="AD19" s="33">
        <v>17</v>
      </c>
      <c r="AE19" s="124">
        <v>0</v>
      </c>
      <c r="AF19" s="124">
        <v>0</v>
      </c>
      <c r="AG19" s="124">
        <v>0</v>
      </c>
      <c r="AH19" s="124">
        <v>0</v>
      </c>
      <c r="AI19" s="124">
        <v>0</v>
      </c>
      <c r="AJ19" s="33"/>
      <c r="AK19" s="33">
        <f t="shared" si="10"/>
        <v>10</v>
      </c>
      <c r="AM19" s="125"/>
      <c r="AN19" s="125">
        <f t="shared" si="11"/>
        <v>0</v>
      </c>
      <c r="AO19" s="125">
        <f t="shared" si="11"/>
        <v>0</v>
      </c>
      <c r="AP19" s="125">
        <f t="shared" si="11"/>
        <v>0</v>
      </c>
      <c r="AQ19" s="125">
        <f t="shared" si="11"/>
        <v>0</v>
      </c>
      <c r="AR19" s="125">
        <f t="shared" si="12"/>
        <v>0</v>
      </c>
      <c r="AS19" s="125"/>
      <c r="AT19" s="125"/>
      <c r="AU19" s="125">
        <f t="shared" si="13"/>
        <v>0</v>
      </c>
      <c r="AV19" s="125">
        <f t="shared" si="13"/>
        <v>0</v>
      </c>
      <c r="AW19" s="125">
        <f t="shared" si="13"/>
        <v>0</v>
      </c>
      <c r="AX19" s="125">
        <f t="shared" si="13"/>
        <v>0</v>
      </c>
      <c r="AY19" s="125">
        <f t="shared" si="14"/>
        <v>0</v>
      </c>
      <c r="AZ19" s="125"/>
      <c r="BA19" s="125"/>
      <c r="BB19" s="125">
        <f t="shared" si="15"/>
        <v>0</v>
      </c>
      <c r="BC19" s="125">
        <f t="shared" si="1"/>
        <v>0</v>
      </c>
      <c r="BD19" s="125">
        <f t="shared" si="1"/>
        <v>0</v>
      </c>
      <c r="BE19" s="125">
        <f t="shared" si="1"/>
        <v>0</v>
      </c>
      <c r="BF19" s="125">
        <f t="shared" si="16"/>
        <v>0</v>
      </c>
      <c r="BG19" s="125"/>
      <c r="BH19" s="125"/>
      <c r="BI19" s="125">
        <f t="shared" si="17"/>
        <v>0</v>
      </c>
      <c r="BJ19" s="125">
        <f t="shared" si="2"/>
        <v>0</v>
      </c>
      <c r="BK19" s="125">
        <f t="shared" si="2"/>
        <v>0</v>
      </c>
      <c r="BL19" s="125">
        <f t="shared" si="2"/>
        <v>0</v>
      </c>
      <c r="BM19" s="125">
        <f t="shared" si="18"/>
        <v>0</v>
      </c>
      <c r="BN19" s="125"/>
      <c r="BO19" s="125"/>
      <c r="BP19" s="125">
        <f t="shared" si="19"/>
        <v>0</v>
      </c>
      <c r="BQ19" s="125">
        <f t="shared" si="3"/>
        <v>0</v>
      </c>
      <c r="BR19" s="125">
        <f t="shared" si="3"/>
        <v>0</v>
      </c>
      <c r="BS19" s="125">
        <f t="shared" si="3"/>
        <v>0</v>
      </c>
      <c r="BT19" s="125">
        <f t="shared" si="20"/>
        <v>0</v>
      </c>
      <c r="BV19" s="122"/>
      <c r="BW19" s="122"/>
      <c r="BX19" s="122">
        <f t="shared" si="21"/>
        <v>0</v>
      </c>
      <c r="BY19" s="122">
        <f t="shared" si="21"/>
        <v>0</v>
      </c>
      <c r="BZ19" s="122">
        <f t="shared" si="21"/>
        <v>0</v>
      </c>
      <c r="CA19" s="122">
        <f t="shared" si="21"/>
        <v>0</v>
      </c>
      <c r="CB19" s="122">
        <f t="shared" si="22"/>
        <v>0</v>
      </c>
      <c r="CC19" s="122"/>
      <c r="CD19" s="122"/>
      <c r="CE19" s="122">
        <f t="shared" si="23"/>
        <v>0</v>
      </c>
      <c r="CF19" s="122">
        <f t="shared" si="5"/>
        <v>0</v>
      </c>
      <c r="CG19" s="122">
        <f t="shared" si="5"/>
        <v>0</v>
      </c>
      <c r="CH19" s="122">
        <f t="shared" si="5"/>
        <v>0</v>
      </c>
      <c r="CI19" s="122">
        <f t="shared" si="24"/>
        <v>0</v>
      </c>
      <c r="CJ19" s="122"/>
      <c r="CK19" s="122"/>
      <c r="CL19" s="122">
        <f t="shared" si="25"/>
        <v>0</v>
      </c>
      <c r="CM19" s="122">
        <f t="shared" si="6"/>
        <v>0</v>
      </c>
      <c r="CN19" s="122">
        <f t="shared" si="6"/>
        <v>0</v>
      </c>
      <c r="CO19" s="122">
        <f t="shared" si="6"/>
        <v>0</v>
      </c>
      <c r="CP19" s="122">
        <f t="shared" si="26"/>
        <v>0</v>
      </c>
      <c r="CQ19" s="122"/>
      <c r="CR19" s="122"/>
      <c r="CS19" s="122">
        <f t="shared" si="27"/>
        <v>0</v>
      </c>
      <c r="CT19" s="122">
        <f t="shared" si="7"/>
        <v>0</v>
      </c>
      <c r="CU19" s="122">
        <f t="shared" si="7"/>
        <v>0</v>
      </c>
      <c r="CV19" s="122">
        <f t="shared" si="7"/>
        <v>0</v>
      </c>
      <c r="CW19" s="122">
        <f t="shared" si="28"/>
        <v>0</v>
      </c>
      <c r="CX19" s="122"/>
      <c r="CY19" s="122"/>
      <c r="CZ19" s="122">
        <f t="shared" si="29"/>
        <v>0</v>
      </c>
      <c r="DA19" s="122">
        <f t="shared" si="8"/>
        <v>0</v>
      </c>
      <c r="DB19" s="122">
        <f t="shared" si="8"/>
        <v>0</v>
      </c>
      <c r="DC19" s="122">
        <f t="shared" si="8"/>
        <v>0</v>
      </c>
      <c r="DD19" s="122">
        <f t="shared" si="30"/>
        <v>0</v>
      </c>
      <c r="DF19" s="123">
        <f t="shared" si="31"/>
        <v>0</v>
      </c>
      <c r="DG19" s="123">
        <f t="shared" si="32"/>
        <v>0</v>
      </c>
      <c r="DH19" s="123">
        <f t="shared" si="33"/>
        <v>0</v>
      </c>
      <c r="DI19" s="123">
        <f t="shared" si="34"/>
        <v>0</v>
      </c>
      <c r="DJ19" s="123">
        <f t="shared" si="35"/>
        <v>0</v>
      </c>
      <c r="DK19" s="126">
        <f t="shared" si="9"/>
        <v>0</v>
      </c>
    </row>
    <row r="20" spans="1:115" ht="15.75" thickBot="1">
      <c r="A20" s="118"/>
      <c r="B20" s="33">
        <v>18</v>
      </c>
      <c r="C20" s="124">
        <v>-2</v>
      </c>
      <c r="D20" s="124">
        <v>0</v>
      </c>
      <c r="E20" s="124">
        <v>0</v>
      </c>
      <c r="F20" s="124">
        <v>0</v>
      </c>
      <c r="G20" s="124">
        <v>-2</v>
      </c>
      <c r="H20" s="118"/>
      <c r="I20" s="33">
        <v>18</v>
      </c>
      <c r="J20" s="124">
        <v>2</v>
      </c>
      <c r="K20" s="124">
        <v>0</v>
      </c>
      <c r="L20" s="124">
        <v>0</v>
      </c>
      <c r="M20" s="124">
        <v>0</v>
      </c>
      <c r="N20" s="124">
        <v>2</v>
      </c>
      <c r="O20" s="118"/>
      <c r="P20" s="33">
        <v>18</v>
      </c>
      <c r="Q20" s="124">
        <v>0</v>
      </c>
      <c r="R20" s="124">
        <v>0</v>
      </c>
      <c r="S20" s="124">
        <v>0</v>
      </c>
      <c r="T20" s="124">
        <v>0</v>
      </c>
      <c r="U20" s="124">
        <v>0</v>
      </c>
      <c r="V20" s="118"/>
      <c r="W20" s="33">
        <v>18</v>
      </c>
      <c r="X20" s="124">
        <v>0</v>
      </c>
      <c r="Y20" s="124">
        <v>0</v>
      </c>
      <c r="Z20" s="124">
        <v>0</v>
      </c>
      <c r="AA20" s="124">
        <v>0</v>
      </c>
      <c r="AB20" s="124">
        <v>0</v>
      </c>
      <c r="AC20" s="118"/>
      <c r="AD20" s="33">
        <v>18</v>
      </c>
      <c r="AE20" s="124">
        <v>0</v>
      </c>
      <c r="AF20" s="124">
        <v>0</v>
      </c>
      <c r="AG20" s="124">
        <v>0</v>
      </c>
      <c r="AH20" s="124">
        <v>0</v>
      </c>
      <c r="AI20" s="124">
        <v>0</v>
      </c>
      <c r="AJ20" s="33"/>
      <c r="AK20" s="33">
        <f t="shared" si="10"/>
        <v>10</v>
      </c>
      <c r="AM20" s="125"/>
      <c r="AN20" s="125">
        <f t="shared" si="11"/>
        <v>0</v>
      </c>
      <c r="AO20" s="125">
        <f t="shared" si="11"/>
        <v>0</v>
      </c>
      <c r="AP20" s="125">
        <f t="shared" si="11"/>
        <v>0</v>
      </c>
      <c r="AQ20" s="125">
        <f t="shared" si="11"/>
        <v>0</v>
      </c>
      <c r="AR20" s="125">
        <f t="shared" si="12"/>
        <v>0</v>
      </c>
      <c r="AS20" s="125"/>
      <c r="AT20" s="125"/>
      <c r="AU20" s="125">
        <f t="shared" si="13"/>
        <v>2</v>
      </c>
      <c r="AV20" s="125">
        <f t="shared" si="13"/>
        <v>0</v>
      </c>
      <c r="AW20" s="125">
        <f t="shared" si="13"/>
        <v>0</v>
      </c>
      <c r="AX20" s="125">
        <f t="shared" si="13"/>
        <v>0</v>
      </c>
      <c r="AY20" s="125">
        <f t="shared" si="14"/>
        <v>-2</v>
      </c>
      <c r="AZ20" s="125"/>
      <c r="BA20" s="125"/>
      <c r="BB20" s="125">
        <f t="shared" si="15"/>
        <v>0</v>
      </c>
      <c r="BC20" s="125">
        <f t="shared" si="1"/>
        <v>0</v>
      </c>
      <c r="BD20" s="125">
        <f t="shared" si="1"/>
        <v>0</v>
      </c>
      <c r="BE20" s="125">
        <f t="shared" si="1"/>
        <v>0</v>
      </c>
      <c r="BF20" s="125">
        <f t="shared" si="16"/>
        <v>0</v>
      </c>
      <c r="BG20" s="125"/>
      <c r="BH20" s="125"/>
      <c r="BI20" s="125">
        <f t="shared" si="17"/>
        <v>0</v>
      </c>
      <c r="BJ20" s="125">
        <f t="shared" si="2"/>
        <v>0</v>
      </c>
      <c r="BK20" s="125">
        <f t="shared" si="2"/>
        <v>0</v>
      </c>
      <c r="BL20" s="125">
        <f t="shared" si="2"/>
        <v>0</v>
      </c>
      <c r="BM20" s="125">
        <f t="shared" si="18"/>
        <v>0</v>
      </c>
      <c r="BN20" s="125"/>
      <c r="BO20" s="125"/>
      <c r="BP20" s="125">
        <f t="shared" si="19"/>
        <v>0</v>
      </c>
      <c r="BQ20" s="125">
        <f t="shared" si="3"/>
        <v>0</v>
      </c>
      <c r="BR20" s="125">
        <f t="shared" si="3"/>
        <v>0</v>
      </c>
      <c r="BS20" s="125">
        <f t="shared" si="3"/>
        <v>0</v>
      </c>
      <c r="BT20" s="125">
        <f t="shared" si="20"/>
        <v>0</v>
      </c>
      <c r="BV20" s="122"/>
      <c r="BW20" s="122"/>
      <c r="BX20" s="122">
        <f t="shared" si="21"/>
        <v>0</v>
      </c>
      <c r="BY20" s="122">
        <f t="shared" si="21"/>
        <v>0</v>
      </c>
      <c r="BZ20" s="122">
        <f t="shared" si="21"/>
        <v>0</v>
      </c>
      <c r="CA20" s="122">
        <f t="shared" si="21"/>
        <v>0</v>
      </c>
      <c r="CB20" s="122">
        <f t="shared" si="22"/>
        <v>0</v>
      </c>
      <c r="CC20" s="122"/>
      <c r="CD20" s="122"/>
      <c r="CE20" s="122">
        <f t="shared" si="23"/>
        <v>20</v>
      </c>
      <c r="CF20" s="122">
        <f t="shared" si="5"/>
        <v>0</v>
      </c>
      <c r="CG20" s="122">
        <f t="shared" si="5"/>
        <v>0</v>
      </c>
      <c r="CH20" s="122">
        <f t="shared" si="5"/>
        <v>0</v>
      </c>
      <c r="CI20" s="122">
        <f t="shared" si="24"/>
        <v>20</v>
      </c>
      <c r="CJ20" s="122"/>
      <c r="CK20" s="122"/>
      <c r="CL20" s="122">
        <f t="shared" si="25"/>
        <v>0</v>
      </c>
      <c r="CM20" s="122">
        <f t="shared" si="6"/>
        <v>0</v>
      </c>
      <c r="CN20" s="122">
        <f t="shared" si="6"/>
        <v>0</v>
      </c>
      <c r="CO20" s="122">
        <f t="shared" si="6"/>
        <v>0</v>
      </c>
      <c r="CP20" s="122">
        <f t="shared" si="26"/>
        <v>0</v>
      </c>
      <c r="CQ20" s="122"/>
      <c r="CR20" s="122"/>
      <c r="CS20" s="122">
        <f t="shared" si="27"/>
        <v>0</v>
      </c>
      <c r="CT20" s="122">
        <f t="shared" si="7"/>
        <v>0</v>
      </c>
      <c r="CU20" s="122">
        <f t="shared" si="7"/>
        <v>0</v>
      </c>
      <c r="CV20" s="122">
        <f t="shared" si="7"/>
        <v>0</v>
      </c>
      <c r="CW20" s="122">
        <f t="shared" si="28"/>
        <v>0</v>
      </c>
      <c r="CX20" s="122"/>
      <c r="CY20" s="122"/>
      <c r="CZ20" s="122">
        <f t="shared" si="29"/>
        <v>0</v>
      </c>
      <c r="DA20" s="122">
        <f t="shared" si="8"/>
        <v>0</v>
      </c>
      <c r="DB20" s="122">
        <f t="shared" si="8"/>
        <v>0</v>
      </c>
      <c r="DC20" s="122">
        <f t="shared" si="8"/>
        <v>0</v>
      </c>
      <c r="DD20" s="122">
        <f t="shared" si="30"/>
        <v>0</v>
      </c>
      <c r="DF20" s="123">
        <f t="shared" si="31"/>
        <v>2</v>
      </c>
      <c r="DG20" s="123">
        <f t="shared" si="32"/>
        <v>-2</v>
      </c>
      <c r="DH20" s="123">
        <f t="shared" si="33"/>
        <v>0</v>
      </c>
      <c r="DI20" s="123">
        <f t="shared" si="34"/>
        <v>0</v>
      </c>
      <c r="DJ20" s="123">
        <f t="shared" si="35"/>
        <v>0</v>
      </c>
      <c r="DK20" s="126">
        <f t="shared" si="9"/>
        <v>0</v>
      </c>
    </row>
    <row r="21" spans="1:115" ht="15.75" thickBot="1">
      <c r="A21" s="118"/>
      <c r="B21" s="33">
        <v>19</v>
      </c>
      <c r="C21" s="124">
        <v>-27</v>
      </c>
      <c r="D21" s="124">
        <v>0</v>
      </c>
      <c r="E21" s="124">
        <v>0</v>
      </c>
      <c r="F21" s="124">
        <v>0</v>
      </c>
      <c r="G21" s="124">
        <v>-27</v>
      </c>
      <c r="H21" s="118"/>
      <c r="I21" s="33">
        <v>19</v>
      </c>
      <c r="J21" s="124">
        <v>27</v>
      </c>
      <c r="K21" s="124">
        <v>0</v>
      </c>
      <c r="L21" s="124">
        <v>0</v>
      </c>
      <c r="M21" s="124">
        <v>0</v>
      </c>
      <c r="N21" s="124">
        <v>27</v>
      </c>
      <c r="O21" s="118"/>
      <c r="P21" s="33">
        <v>19</v>
      </c>
      <c r="Q21" s="124">
        <v>0</v>
      </c>
      <c r="R21" s="124">
        <v>0</v>
      </c>
      <c r="S21" s="124">
        <v>0</v>
      </c>
      <c r="T21" s="124">
        <v>0</v>
      </c>
      <c r="U21" s="124">
        <v>0</v>
      </c>
      <c r="V21" s="118"/>
      <c r="W21" s="33">
        <v>19</v>
      </c>
      <c r="X21" s="124">
        <v>0</v>
      </c>
      <c r="Y21" s="124">
        <v>0</v>
      </c>
      <c r="Z21" s="124">
        <v>0</v>
      </c>
      <c r="AA21" s="124">
        <v>0</v>
      </c>
      <c r="AB21" s="124">
        <v>0</v>
      </c>
      <c r="AC21" s="118"/>
      <c r="AD21" s="33">
        <v>19</v>
      </c>
      <c r="AE21" s="124">
        <v>0</v>
      </c>
      <c r="AF21" s="124">
        <v>0</v>
      </c>
      <c r="AG21" s="124">
        <v>0</v>
      </c>
      <c r="AH21" s="124">
        <v>0</v>
      </c>
      <c r="AI21" s="124">
        <v>0</v>
      </c>
      <c r="AJ21" s="33"/>
      <c r="AK21" s="33">
        <f t="shared" si="10"/>
        <v>10</v>
      </c>
      <c r="AM21" s="125"/>
      <c r="AN21" s="125">
        <f t="shared" si="11"/>
        <v>0</v>
      </c>
      <c r="AO21" s="125">
        <f t="shared" si="11"/>
        <v>0</v>
      </c>
      <c r="AP21" s="125">
        <f t="shared" si="11"/>
        <v>0</v>
      </c>
      <c r="AQ21" s="125">
        <f t="shared" si="11"/>
        <v>0</v>
      </c>
      <c r="AR21" s="125">
        <f t="shared" si="12"/>
        <v>0</v>
      </c>
      <c r="AS21" s="125"/>
      <c r="AT21" s="125"/>
      <c r="AU21" s="125">
        <f t="shared" si="13"/>
        <v>27</v>
      </c>
      <c r="AV21" s="125">
        <f t="shared" si="13"/>
        <v>0</v>
      </c>
      <c r="AW21" s="125">
        <f t="shared" si="13"/>
        <v>0</v>
      </c>
      <c r="AX21" s="125">
        <f t="shared" si="13"/>
        <v>0</v>
      </c>
      <c r="AY21" s="125">
        <f t="shared" si="14"/>
        <v>-27</v>
      </c>
      <c r="AZ21" s="125"/>
      <c r="BA21" s="125"/>
      <c r="BB21" s="125">
        <f t="shared" si="15"/>
        <v>0</v>
      </c>
      <c r="BC21" s="125">
        <f t="shared" si="1"/>
        <v>0</v>
      </c>
      <c r="BD21" s="125">
        <f t="shared" si="1"/>
        <v>0</v>
      </c>
      <c r="BE21" s="125">
        <f t="shared" si="1"/>
        <v>0</v>
      </c>
      <c r="BF21" s="125">
        <f t="shared" si="16"/>
        <v>0</v>
      </c>
      <c r="BG21" s="125"/>
      <c r="BH21" s="125"/>
      <c r="BI21" s="125">
        <f t="shared" si="17"/>
        <v>0</v>
      </c>
      <c r="BJ21" s="125">
        <f t="shared" si="2"/>
        <v>0</v>
      </c>
      <c r="BK21" s="125">
        <f t="shared" si="2"/>
        <v>0</v>
      </c>
      <c r="BL21" s="125">
        <f t="shared" si="2"/>
        <v>0</v>
      </c>
      <c r="BM21" s="125">
        <f t="shared" si="18"/>
        <v>0</v>
      </c>
      <c r="BN21" s="125"/>
      <c r="BO21" s="125"/>
      <c r="BP21" s="125">
        <f t="shared" si="19"/>
        <v>0</v>
      </c>
      <c r="BQ21" s="125">
        <f t="shared" si="3"/>
        <v>0</v>
      </c>
      <c r="BR21" s="125">
        <f t="shared" si="3"/>
        <v>0</v>
      </c>
      <c r="BS21" s="125">
        <f t="shared" si="3"/>
        <v>0</v>
      </c>
      <c r="BT21" s="125">
        <f t="shared" si="20"/>
        <v>0</v>
      </c>
      <c r="BV21" s="122"/>
      <c r="BW21" s="122"/>
      <c r="BX21" s="122">
        <f t="shared" si="21"/>
        <v>0</v>
      </c>
      <c r="BY21" s="122">
        <f t="shared" si="21"/>
        <v>0</v>
      </c>
      <c r="BZ21" s="122">
        <f t="shared" si="21"/>
        <v>0</v>
      </c>
      <c r="CA21" s="122">
        <f t="shared" si="21"/>
        <v>0</v>
      </c>
      <c r="CB21" s="122">
        <f t="shared" si="22"/>
        <v>0</v>
      </c>
      <c r="CC21" s="122"/>
      <c r="CD21" s="122"/>
      <c r="CE21" s="122">
        <f t="shared" si="23"/>
        <v>270</v>
      </c>
      <c r="CF21" s="122">
        <f t="shared" si="5"/>
        <v>0</v>
      </c>
      <c r="CG21" s="122">
        <f t="shared" si="5"/>
        <v>0</v>
      </c>
      <c r="CH21" s="122">
        <f t="shared" si="5"/>
        <v>0</v>
      </c>
      <c r="CI21" s="122">
        <f t="shared" si="24"/>
        <v>270</v>
      </c>
      <c r="CJ21" s="122"/>
      <c r="CK21" s="122"/>
      <c r="CL21" s="122">
        <f t="shared" si="25"/>
        <v>0</v>
      </c>
      <c r="CM21" s="122">
        <f t="shared" si="6"/>
        <v>0</v>
      </c>
      <c r="CN21" s="122">
        <f t="shared" si="6"/>
        <v>0</v>
      </c>
      <c r="CO21" s="122">
        <f t="shared" si="6"/>
        <v>0</v>
      </c>
      <c r="CP21" s="122">
        <f t="shared" si="26"/>
        <v>0</v>
      </c>
      <c r="CQ21" s="122"/>
      <c r="CR21" s="122"/>
      <c r="CS21" s="122">
        <f t="shared" si="27"/>
        <v>0</v>
      </c>
      <c r="CT21" s="122">
        <f t="shared" si="7"/>
        <v>0</v>
      </c>
      <c r="CU21" s="122">
        <f t="shared" si="7"/>
        <v>0</v>
      </c>
      <c r="CV21" s="122">
        <f t="shared" si="7"/>
        <v>0</v>
      </c>
      <c r="CW21" s="122">
        <f t="shared" si="28"/>
        <v>0</v>
      </c>
      <c r="CX21" s="122"/>
      <c r="CY21" s="122"/>
      <c r="CZ21" s="122">
        <f t="shared" si="29"/>
        <v>0</v>
      </c>
      <c r="DA21" s="122">
        <f t="shared" si="8"/>
        <v>0</v>
      </c>
      <c r="DB21" s="122">
        <f t="shared" si="8"/>
        <v>0</v>
      </c>
      <c r="DC21" s="122">
        <f t="shared" si="8"/>
        <v>0</v>
      </c>
      <c r="DD21" s="122">
        <f t="shared" si="30"/>
        <v>0</v>
      </c>
      <c r="DF21" s="123">
        <f t="shared" si="31"/>
        <v>27</v>
      </c>
      <c r="DG21" s="123">
        <f t="shared" si="32"/>
        <v>-27</v>
      </c>
      <c r="DH21" s="123">
        <f t="shared" si="33"/>
        <v>0</v>
      </c>
      <c r="DI21" s="123">
        <f t="shared" si="34"/>
        <v>0</v>
      </c>
      <c r="DJ21" s="123">
        <f t="shared" si="35"/>
        <v>0</v>
      </c>
      <c r="DK21" s="126">
        <f t="shared" si="9"/>
        <v>0</v>
      </c>
    </row>
    <row r="22" spans="1:115" ht="15.75" thickBot="1">
      <c r="A22" s="118"/>
      <c r="B22" s="33">
        <v>20</v>
      </c>
      <c r="C22" s="124">
        <v>-48</v>
      </c>
      <c r="D22" s="124">
        <v>0</v>
      </c>
      <c r="E22" s="124">
        <v>0</v>
      </c>
      <c r="F22" s="124">
        <v>0</v>
      </c>
      <c r="G22" s="124">
        <v>-48</v>
      </c>
      <c r="H22" s="118"/>
      <c r="I22" s="33">
        <v>20</v>
      </c>
      <c r="J22" s="124">
        <v>48</v>
      </c>
      <c r="K22" s="124">
        <v>0</v>
      </c>
      <c r="L22" s="124">
        <v>0</v>
      </c>
      <c r="M22" s="124">
        <v>0</v>
      </c>
      <c r="N22" s="124">
        <v>48</v>
      </c>
      <c r="O22" s="118"/>
      <c r="P22" s="33">
        <v>20</v>
      </c>
      <c r="Q22" s="124">
        <v>0</v>
      </c>
      <c r="R22" s="124">
        <v>0</v>
      </c>
      <c r="S22" s="124">
        <v>0</v>
      </c>
      <c r="T22" s="124">
        <v>0</v>
      </c>
      <c r="U22" s="124">
        <v>0</v>
      </c>
      <c r="V22" s="118"/>
      <c r="W22" s="33">
        <v>20</v>
      </c>
      <c r="X22" s="124">
        <v>0</v>
      </c>
      <c r="Y22" s="124">
        <v>0</v>
      </c>
      <c r="Z22" s="124">
        <v>0</v>
      </c>
      <c r="AA22" s="124">
        <v>0</v>
      </c>
      <c r="AB22" s="124">
        <v>0</v>
      </c>
      <c r="AC22" s="118"/>
      <c r="AD22" s="33">
        <v>20</v>
      </c>
      <c r="AE22" s="124">
        <v>0</v>
      </c>
      <c r="AF22" s="124">
        <v>0</v>
      </c>
      <c r="AG22" s="124">
        <v>0</v>
      </c>
      <c r="AH22" s="124">
        <v>0</v>
      </c>
      <c r="AI22" s="124">
        <v>0</v>
      </c>
      <c r="AJ22" s="33"/>
      <c r="AK22" s="33">
        <f t="shared" si="10"/>
        <v>10</v>
      </c>
      <c r="AM22" s="125"/>
      <c r="AN22" s="125">
        <f t="shared" si="11"/>
        <v>0</v>
      </c>
      <c r="AO22" s="125">
        <f t="shared" si="11"/>
        <v>0</v>
      </c>
      <c r="AP22" s="125">
        <f t="shared" si="11"/>
        <v>0</v>
      </c>
      <c r="AQ22" s="125">
        <f t="shared" si="11"/>
        <v>0</v>
      </c>
      <c r="AR22" s="125">
        <f t="shared" si="12"/>
        <v>0</v>
      </c>
      <c r="AS22" s="125"/>
      <c r="AT22" s="125"/>
      <c r="AU22" s="125">
        <f t="shared" si="13"/>
        <v>48</v>
      </c>
      <c r="AV22" s="125">
        <f t="shared" si="13"/>
        <v>0</v>
      </c>
      <c r="AW22" s="125">
        <f t="shared" si="13"/>
        <v>0</v>
      </c>
      <c r="AX22" s="125">
        <f t="shared" si="13"/>
        <v>0</v>
      </c>
      <c r="AY22" s="125">
        <f t="shared" si="14"/>
        <v>-48</v>
      </c>
      <c r="AZ22" s="125"/>
      <c r="BA22" s="125"/>
      <c r="BB22" s="125">
        <f t="shared" si="15"/>
        <v>0</v>
      </c>
      <c r="BC22" s="125">
        <f t="shared" si="1"/>
        <v>0</v>
      </c>
      <c r="BD22" s="125">
        <f t="shared" si="1"/>
        <v>0</v>
      </c>
      <c r="BE22" s="125">
        <f t="shared" si="1"/>
        <v>0</v>
      </c>
      <c r="BF22" s="125">
        <f t="shared" si="16"/>
        <v>0</v>
      </c>
      <c r="BG22" s="125"/>
      <c r="BH22" s="125"/>
      <c r="BI22" s="125">
        <f t="shared" si="17"/>
        <v>0</v>
      </c>
      <c r="BJ22" s="125">
        <f t="shared" si="2"/>
        <v>0</v>
      </c>
      <c r="BK22" s="125">
        <f t="shared" si="2"/>
        <v>0</v>
      </c>
      <c r="BL22" s="125">
        <f t="shared" si="2"/>
        <v>0</v>
      </c>
      <c r="BM22" s="125">
        <f t="shared" si="18"/>
        <v>0</v>
      </c>
      <c r="BN22" s="125"/>
      <c r="BO22" s="125"/>
      <c r="BP22" s="125">
        <f t="shared" si="19"/>
        <v>0</v>
      </c>
      <c r="BQ22" s="125">
        <f t="shared" si="3"/>
        <v>0</v>
      </c>
      <c r="BR22" s="125">
        <f t="shared" si="3"/>
        <v>0</v>
      </c>
      <c r="BS22" s="125">
        <f t="shared" si="3"/>
        <v>0</v>
      </c>
      <c r="BT22" s="125">
        <f t="shared" si="20"/>
        <v>0</v>
      </c>
      <c r="BV22" s="122"/>
      <c r="BW22" s="122"/>
      <c r="BX22" s="122">
        <f t="shared" si="21"/>
        <v>0</v>
      </c>
      <c r="BY22" s="122">
        <f t="shared" si="21"/>
        <v>0</v>
      </c>
      <c r="BZ22" s="122">
        <f t="shared" si="21"/>
        <v>0</v>
      </c>
      <c r="CA22" s="122">
        <f t="shared" si="21"/>
        <v>0</v>
      </c>
      <c r="CB22" s="122">
        <f t="shared" si="22"/>
        <v>0</v>
      </c>
      <c r="CC22" s="122"/>
      <c r="CD22" s="122"/>
      <c r="CE22" s="122">
        <f t="shared" si="23"/>
        <v>480</v>
      </c>
      <c r="CF22" s="122">
        <f t="shared" si="5"/>
        <v>0</v>
      </c>
      <c r="CG22" s="122">
        <f t="shared" si="5"/>
        <v>0</v>
      </c>
      <c r="CH22" s="122">
        <f t="shared" si="5"/>
        <v>0</v>
      </c>
      <c r="CI22" s="122">
        <f t="shared" si="24"/>
        <v>480</v>
      </c>
      <c r="CJ22" s="122"/>
      <c r="CK22" s="122"/>
      <c r="CL22" s="122">
        <f t="shared" si="25"/>
        <v>0</v>
      </c>
      <c r="CM22" s="122">
        <f t="shared" si="6"/>
        <v>0</v>
      </c>
      <c r="CN22" s="122">
        <f t="shared" si="6"/>
        <v>0</v>
      </c>
      <c r="CO22" s="122">
        <f t="shared" si="6"/>
        <v>0</v>
      </c>
      <c r="CP22" s="122">
        <f t="shared" si="26"/>
        <v>0</v>
      </c>
      <c r="CQ22" s="122"/>
      <c r="CR22" s="122"/>
      <c r="CS22" s="122">
        <f t="shared" si="27"/>
        <v>0</v>
      </c>
      <c r="CT22" s="122">
        <f t="shared" si="7"/>
        <v>0</v>
      </c>
      <c r="CU22" s="122">
        <f t="shared" si="7"/>
        <v>0</v>
      </c>
      <c r="CV22" s="122">
        <f t="shared" si="7"/>
        <v>0</v>
      </c>
      <c r="CW22" s="122">
        <f t="shared" si="28"/>
        <v>0</v>
      </c>
      <c r="CX22" s="122"/>
      <c r="CY22" s="122"/>
      <c r="CZ22" s="122">
        <f t="shared" si="29"/>
        <v>0</v>
      </c>
      <c r="DA22" s="122">
        <f t="shared" si="8"/>
        <v>0</v>
      </c>
      <c r="DB22" s="122">
        <f t="shared" si="8"/>
        <v>0</v>
      </c>
      <c r="DC22" s="122">
        <f t="shared" si="8"/>
        <v>0</v>
      </c>
      <c r="DD22" s="122">
        <f t="shared" si="30"/>
        <v>0</v>
      </c>
      <c r="DF22" s="123">
        <f t="shared" si="31"/>
        <v>48</v>
      </c>
      <c r="DG22" s="123">
        <f t="shared" si="32"/>
        <v>-48</v>
      </c>
      <c r="DH22" s="123">
        <f t="shared" si="33"/>
        <v>0</v>
      </c>
      <c r="DI22" s="123">
        <f t="shared" si="34"/>
        <v>0</v>
      </c>
      <c r="DJ22" s="123">
        <f t="shared" si="35"/>
        <v>0</v>
      </c>
      <c r="DK22" s="126">
        <f t="shared" si="9"/>
        <v>0</v>
      </c>
    </row>
    <row r="23" spans="1:115" ht="15.75" thickBot="1">
      <c r="A23" s="118"/>
      <c r="B23" s="33">
        <v>21</v>
      </c>
      <c r="C23" s="124">
        <v>-95</v>
      </c>
      <c r="D23" s="124">
        <v>0</v>
      </c>
      <c r="E23" s="124">
        <v>0</v>
      </c>
      <c r="F23" s="124">
        <v>0</v>
      </c>
      <c r="G23" s="124">
        <v>-95</v>
      </c>
      <c r="H23" s="118"/>
      <c r="I23" s="33">
        <v>21</v>
      </c>
      <c r="J23" s="124">
        <v>95</v>
      </c>
      <c r="K23" s="124">
        <v>0</v>
      </c>
      <c r="L23" s="124">
        <v>0</v>
      </c>
      <c r="M23" s="124">
        <v>0</v>
      </c>
      <c r="N23" s="124">
        <v>95</v>
      </c>
      <c r="O23" s="118"/>
      <c r="P23" s="33">
        <v>21</v>
      </c>
      <c r="Q23" s="124">
        <v>0</v>
      </c>
      <c r="R23" s="124">
        <v>0</v>
      </c>
      <c r="S23" s="124">
        <v>0</v>
      </c>
      <c r="T23" s="124">
        <v>0</v>
      </c>
      <c r="U23" s="124">
        <v>0</v>
      </c>
      <c r="V23" s="118"/>
      <c r="W23" s="33">
        <v>21</v>
      </c>
      <c r="X23" s="124">
        <v>0</v>
      </c>
      <c r="Y23" s="124">
        <v>0</v>
      </c>
      <c r="Z23" s="124">
        <v>0</v>
      </c>
      <c r="AA23" s="124">
        <v>0</v>
      </c>
      <c r="AB23" s="124">
        <v>0</v>
      </c>
      <c r="AC23" s="118"/>
      <c r="AD23" s="33">
        <v>21</v>
      </c>
      <c r="AE23" s="124">
        <v>0</v>
      </c>
      <c r="AF23" s="124">
        <v>0</v>
      </c>
      <c r="AG23" s="124">
        <v>0</v>
      </c>
      <c r="AH23" s="124">
        <v>0</v>
      </c>
      <c r="AI23" s="124">
        <v>0</v>
      </c>
      <c r="AJ23" s="33"/>
      <c r="AK23" s="33">
        <f t="shared" si="10"/>
        <v>10</v>
      </c>
      <c r="AM23" s="125"/>
      <c r="AN23" s="125">
        <f t="shared" si="11"/>
        <v>0</v>
      </c>
      <c r="AO23" s="125">
        <f t="shared" si="11"/>
        <v>0</v>
      </c>
      <c r="AP23" s="125">
        <f t="shared" si="11"/>
        <v>0</v>
      </c>
      <c r="AQ23" s="125">
        <f t="shared" si="11"/>
        <v>0</v>
      </c>
      <c r="AR23" s="125">
        <f t="shared" si="12"/>
        <v>0</v>
      </c>
      <c r="AS23" s="125"/>
      <c r="AT23" s="125"/>
      <c r="AU23" s="125">
        <f t="shared" si="13"/>
        <v>95</v>
      </c>
      <c r="AV23" s="125">
        <f t="shared" si="13"/>
        <v>0</v>
      </c>
      <c r="AW23" s="125">
        <f t="shared" si="13"/>
        <v>0</v>
      </c>
      <c r="AX23" s="125">
        <f t="shared" si="13"/>
        <v>0</v>
      </c>
      <c r="AY23" s="125">
        <f t="shared" si="14"/>
        <v>-95</v>
      </c>
      <c r="AZ23" s="125"/>
      <c r="BA23" s="125"/>
      <c r="BB23" s="125">
        <f t="shared" si="15"/>
        <v>0</v>
      </c>
      <c r="BC23" s="125">
        <f t="shared" si="1"/>
        <v>0</v>
      </c>
      <c r="BD23" s="125">
        <f t="shared" si="1"/>
        <v>0</v>
      </c>
      <c r="BE23" s="125">
        <f t="shared" si="1"/>
        <v>0</v>
      </c>
      <c r="BF23" s="125">
        <f t="shared" si="16"/>
        <v>0</v>
      </c>
      <c r="BG23" s="125"/>
      <c r="BH23" s="125"/>
      <c r="BI23" s="125">
        <f t="shared" si="17"/>
        <v>0</v>
      </c>
      <c r="BJ23" s="125">
        <f t="shared" si="2"/>
        <v>0</v>
      </c>
      <c r="BK23" s="125">
        <f t="shared" si="2"/>
        <v>0</v>
      </c>
      <c r="BL23" s="125">
        <f t="shared" si="2"/>
        <v>0</v>
      </c>
      <c r="BM23" s="125">
        <f t="shared" si="18"/>
        <v>0</v>
      </c>
      <c r="BN23" s="125"/>
      <c r="BO23" s="125"/>
      <c r="BP23" s="125">
        <f t="shared" si="19"/>
        <v>0</v>
      </c>
      <c r="BQ23" s="125">
        <f t="shared" si="3"/>
        <v>0</v>
      </c>
      <c r="BR23" s="125">
        <f t="shared" si="3"/>
        <v>0</v>
      </c>
      <c r="BS23" s="125">
        <f t="shared" si="3"/>
        <v>0</v>
      </c>
      <c r="BT23" s="125">
        <f t="shared" si="20"/>
        <v>0</v>
      </c>
      <c r="BV23" s="122"/>
      <c r="BW23" s="122"/>
      <c r="BX23" s="122">
        <f t="shared" si="21"/>
        <v>0</v>
      </c>
      <c r="BY23" s="122">
        <f t="shared" si="21"/>
        <v>0</v>
      </c>
      <c r="BZ23" s="122">
        <f t="shared" si="21"/>
        <v>0</v>
      </c>
      <c r="CA23" s="122">
        <f t="shared" si="21"/>
        <v>0</v>
      </c>
      <c r="CB23" s="122">
        <f t="shared" si="22"/>
        <v>0</v>
      </c>
      <c r="CC23" s="122"/>
      <c r="CD23" s="122"/>
      <c r="CE23" s="122">
        <f t="shared" si="23"/>
        <v>950</v>
      </c>
      <c r="CF23" s="122">
        <f t="shared" si="5"/>
        <v>0</v>
      </c>
      <c r="CG23" s="122">
        <f t="shared" si="5"/>
        <v>0</v>
      </c>
      <c r="CH23" s="122">
        <f t="shared" si="5"/>
        <v>0</v>
      </c>
      <c r="CI23" s="122">
        <f t="shared" si="24"/>
        <v>950</v>
      </c>
      <c r="CJ23" s="122"/>
      <c r="CK23" s="122"/>
      <c r="CL23" s="122">
        <f t="shared" si="25"/>
        <v>0</v>
      </c>
      <c r="CM23" s="122">
        <f t="shared" si="6"/>
        <v>0</v>
      </c>
      <c r="CN23" s="122">
        <f t="shared" si="6"/>
        <v>0</v>
      </c>
      <c r="CO23" s="122">
        <f t="shared" si="6"/>
        <v>0</v>
      </c>
      <c r="CP23" s="122">
        <f t="shared" si="26"/>
        <v>0</v>
      </c>
      <c r="CQ23" s="122"/>
      <c r="CR23" s="122"/>
      <c r="CS23" s="122">
        <f t="shared" si="27"/>
        <v>0</v>
      </c>
      <c r="CT23" s="122">
        <f t="shared" si="7"/>
        <v>0</v>
      </c>
      <c r="CU23" s="122">
        <f t="shared" si="7"/>
        <v>0</v>
      </c>
      <c r="CV23" s="122">
        <f t="shared" si="7"/>
        <v>0</v>
      </c>
      <c r="CW23" s="122">
        <f t="shared" si="28"/>
        <v>0</v>
      </c>
      <c r="CX23" s="122"/>
      <c r="CY23" s="122"/>
      <c r="CZ23" s="122">
        <f t="shared" si="29"/>
        <v>0</v>
      </c>
      <c r="DA23" s="122">
        <f t="shared" si="8"/>
        <v>0</v>
      </c>
      <c r="DB23" s="122">
        <f t="shared" si="8"/>
        <v>0</v>
      </c>
      <c r="DC23" s="122">
        <f t="shared" si="8"/>
        <v>0</v>
      </c>
      <c r="DD23" s="122">
        <f t="shared" si="30"/>
        <v>0</v>
      </c>
      <c r="DF23" s="123">
        <f t="shared" si="31"/>
        <v>95</v>
      </c>
      <c r="DG23" s="123">
        <f t="shared" si="32"/>
        <v>-95</v>
      </c>
      <c r="DH23" s="123">
        <f t="shared" si="33"/>
        <v>0</v>
      </c>
      <c r="DI23" s="123">
        <f t="shared" si="34"/>
        <v>0</v>
      </c>
      <c r="DJ23" s="123">
        <f t="shared" si="35"/>
        <v>0</v>
      </c>
      <c r="DK23" s="126">
        <f t="shared" si="9"/>
        <v>0</v>
      </c>
    </row>
    <row r="24" spans="1:115" ht="15.75" thickBot="1">
      <c r="A24" s="118"/>
      <c r="B24" s="33">
        <v>22</v>
      </c>
      <c r="C24" s="124">
        <v>-120</v>
      </c>
      <c r="D24" s="124">
        <v>0</v>
      </c>
      <c r="E24" s="124">
        <v>0</v>
      </c>
      <c r="F24" s="124">
        <v>0</v>
      </c>
      <c r="G24" s="124">
        <v>-120</v>
      </c>
      <c r="H24" s="118"/>
      <c r="I24" s="33">
        <v>22</v>
      </c>
      <c r="J24" s="124">
        <v>120</v>
      </c>
      <c r="K24" s="124">
        <v>0</v>
      </c>
      <c r="L24" s="124">
        <v>0</v>
      </c>
      <c r="M24" s="124">
        <v>0</v>
      </c>
      <c r="N24" s="124">
        <v>120</v>
      </c>
      <c r="O24" s="118"/>
      <c r="P24" s="33">
        <v>22</v>
      </c>
      <c r="Q24" s="124">
        <v>0</v>
      </c>
      <c r="R24" s="124">
        <v>0</v>
      </c>
      <c r="S24" s="124">
        <v>0</v>
      </c>
      <c r="T24" s="124">
        <v>0</v>
      </c>
      <c r="U24" s="124">
        <v>0</v>
      </c>
      <c r="V24" s="118"/>
      <c r="W24" s="33">
        <v>22</v>
      </c>
      <c r="X24" s="124">
        <v>0</v>
      </c>
      <c r="Y24" s="124">
        <v>0</v>
      </c>
      <c r="Z24" s="124">
        <v>0</v>
      </c>
      <c r="AA24" s="124">
        <v>0</v>
      </c>
      <c r="AB24" s="124">
        <v>0</v>
      </c>
      <c r="AC24" s="118"/>
      <c r="AD24" s="33">
        <v>22</v>
      </c>
      <c r="AE24" s="124">
        <v>0</v>
      </c>
      <c r="AF24" s="124">
        <v>0</v>
      </c>
      <c r="AG24" s="124">
        <v>0</v>
      </c>
      <c r="AH24" s="124">
        <v>0</v>
      </c>
      <c r="AI24" s="124">
        <v>0</v>
      </c>
      <c r="AJ24" s="33"/>
      <c r="AK24" s="33">
        <f t="shared" si="10"/>
        <v>10</v>
      </c>
      <c r="AM24" s="125"/>
      <c r="AN24" s="125">
        <f t="shared" si="11"/>
        <v>0</v>
      </c>
      <c r="AO24" s="125">
        <f t="shared" si="11"/>
        <v>0</v>
      </c>
      <c r="AP24" s="125">
        <f t="shared" si="11"/>
        <v>0</v>
      </c>
      <c r="AQ24" s="125">
        <f t="shared" si="11"/>
        <v>0</v>
      </c>
      <c r="AR24" s="125">
        <f t="shared" si="12"/>
        <v>0</v>
      </c>
      <c r="AS24" s="125"/>
      <c r="AT24" s="125"/>
      <c r="AU24" s="125">
        <f t="shared" si="13"/>
        <v>120</v>
      </c>
      <c r="AV24" s="125">
        <f t="shared" si="13"/>
        <v>0</v>
      </c>
      <c r="AW24" s="125">
        <f t="shared" si="13"/>
        <v>0</v>
      </c>
      <c r="AX24" s="125">
        <f t="shared" si="13"/>
        <v>0</v>
      </c>
      <c r="AY24" s="125">
        <f t="shared" si="14"/>
        <v>-120</v>
      </c>
      <c r="AZ24" s="125"/>
      <c r="BA24" s="125"/>
      <c r="BB24" s="125">
        <f t="shared" si="15"/>
        <v>0</v>
      </c>
      <c r="BC24" s="125">
        <f t="shared" si="1"/>
        <v>0</v>
      </c>
      <c r="BD24" s="125">
        <f t="shared" si="1"/>
        <v>0</v>
      </c>
      <c r="BE24" s="125">
        <f t="shared" si="1"/>
        <v>0</v>
      </c>
      <c r="BF24" s="125">
        <f t="shared" si="16"/>
        <v>0</v>
      </c>
      <c r="BG24" s="125"/>
      <c r="BH24" s="125"/>
      <c r="BI24" s="125">
        <f t="shared" si="17"/>
        <v>0</v>
      </c>
      <c r="BJ24" s="125">
        <f t="shared" si="2"/>
        <v>0</v>
      </c>
      <c r="BK24" s="125">
        <f t="shared" si="2"/>
        <v>0</v>
      </c>
      <c r="BL24" s="125">
        <f t="shared" si="2"/>
        <v>0</v>
      </c>
      <c r="BM24" s="125">
        <f t="shared" si="18"/>
        <v>0</v>
      </c>
      <c r="BN24" s="125"/>
      <c r="BO24" s="125"/>
      <c r="BP24" s="125">
        <f t="shared" si="19"/>
        <v>0</v>
      </c>
      <c r="BQ24" s="125">
        <f t="shared" si="3"/>
        <v>0</v>
      </c>
      <c r="BR24" s="125">
        <f t="shared" si="3"/>
        <v>0</v>
      </c>
      <c r="BS24" s="125">
        <f t="shared" si="3"/>
        <v>0</v>
      </c>
      <c r="BT24" s="125">
        <f t="shared" si="20"/>
        <v>0</v>
      </c>
      <c r="BV24" s="122"/>
      <c r="BW24" s="122"/>
      <c r="BX24" s="122">
        <f t="shared" si="21"/>
        <v>0</v>
      </c>
      <c r="BY24" s="122">
        <f t="shared" si="21"/>
        <v>0</v>
      </c>
      <c r="BZ24" s="122">
        <f t="shared" si="21"/>
        <v>0</v>
      </c>
      <c r="CA24" s="122">
        <f t="shared" si="21"/>
        <v>0</v>
      </c>
      <c r="CB24" s="122">
        <f t="shared" si="22"/>
        <v>0</v>
      </c>
      <c r="CC24" s="122"/>
      <c r="CD24" s="122"/>
      <c r="CE24" s="122">
        <f t="shared" si="23"/>
        <v>1200</v>
      </c>
      <c r="CF24" s="122">
        <f t="shared" si="5"/>
        <v>0</v>
      </c>
      <c r="CG24" s="122">
        <f t="shared" si="5"/>
        <v>0</v>
      </c>
      <c r="CH24" s="122">
        <f t="shared" si="5"/>
        <v>0</v>
      </c>
      <c r="CI24" s="122">
        <f t="shared" si="24"/>
        <v>1200</v>
      </c>
      <c r="CJ24" s="122"/>
      <c r="CK24" s="122"/>
      <c r="CL24" s="122">
        <f t="shared" si="25"/>
        <v>0</v>
      </c>
      <c r="CM24" s="122">
        <f t="shared" si="6"/>
        <v>0</v>
      </c>
      <c r="CN24" s="122">
        <f t="shared" si="6"/>
        <v>0</v>
      </c>
      <c r="CO24" s="122">
        <f t="shared" si="6"/>
        <v>0</v>
      </c>
      <c r="CP24" s="122">
        <f t="shared" si="26"/>
        <v>0</v>
      </c>
      <c r="CQ24" s="122"/>
      <c r="CR24" s="122"/>
      <c r="CS24" s="122">
        <f t="shared" si="27"/>
        <v>0</v>
      </c>
      <c r="CT24" s="122">
        <f t="shared" si="7"/>
        <v>0</v>
      </c>
      <c r="CU24" s="122">
        <f t="shared" si="7"/>
        <v>0</v>
      </c>
      <c r="CV24" s="122">
        <f t="shared" si="7"/>
        <v>0</v>
      </c>
      <c r="CW24" s="122">
        <f t="shared" si="28"/>
        <v>0</v>
      </c>
      <c r="CX24" s="122"/>
      <c r="CY24" s="122"/>
      <c r="CZ24" s="122">
        <f t="shared" si="29"/>
        <v>0</v>
      </c>
      <c r="DA24" s="122">
        <f t="shared" si="8"/>
        <v>0</v>
      </c>
      <c r="DB24" s="122">
        <f t="shared" si="8"/>
        <v>0</v>
      </c>
      <c r="DC24" s="122">
        <f t="shared" si="8"/>
        <v>0</v>
      </c>
      <c r="DD24" s="122">
        <f t="shared" si="30"/>
        <v>0</v>
      </c>
      <c r="DF24" s="123">
        <f t="shared" si="31"/>
        <v>120</v>
      </c>
      <c r="DG24" s="123">
        <f t="shared" si="32"/>
        <v>-120</v>
      </c>
      <c r="DH24" s="123">
        <f t="shared" si="33"/>
        <v>0</v>
      </c>
      <c r="DI24" s="123">
        <f t="shared" si="34"/>
        <v>0</v>
      </c>
      <c r="DJ24" s="123">
        <f t="shared" si="35"/>
        <v>0</v>
      </c>
      <c r="DK24" s="126">
        <f t="shared" si="9"/>
        <v>0</v>
      </c>
    </row>
    <row r="25" spans="1:115" ht="15.75" thickBot="1">
      <c r="A25" s="118"/>
      <c r="B25" s="33">
        <v>23</v>
      </c>
      <c r="C25" s="124">
        <v>-151</v>
      </c>
      <c r="D25" s="124">
        <v>0</v>
      </c>
      <c r="E25" s="124">
        <v>0</v>
      </c>
      <c r="F25" s="124">
        <v>0</v>
      </c>
      <c r="G25" s="124">
        <v>-151</v>
      </c>
      <c r="H25" s="118"/>
      <c r="I25" s="33">
        <v>23</v>
      </c>
      <c r="J25" s="124">
        <v>151</v>
      </c>
      <c r="K25" s="124">
        <v>0</v>
      </c>
      <c r="L25" s="124">
        <v>0</v>
      </c>
      <c r="M25" s="124">
        <v>0</v>
      </c>
      <c r="N25" s="124">
        <v>151</v>
      </c>
      <c r="O25" s="118"/>
      <c r="P25" s="33">
        <v>23</v>
      </c>
      <c r="Q25" s="124">
        <v>0</v>
      </c>
      <c r="R25" s="124">
        <v>0</v>
      </c>
      <c r="S25" s="124">
        <v>0</v>
      </c>
      <c r="T25" s="124">
        <v>0</v>
      </c>
      <c r="U25" s="124">
        <v>0</v>
      </c>
      <c r="V25" s="118"/>
      <c r="W25" s="33">
        <v>23</v>
      </c>
      <c r="X25" s="124">
        <v>0</v>
      </c>
      <c r="Y25" s="124">
        <v>0</v>
      </c>
      <c r="Z25" s="124">
        <v>0</v>
      </c>
      <c r="AA25" s="124">
        <v>0</v>
      </c>
      <c r="AB25" s="124">
        <v>0</v>
      </c>
      <c r="AC25" s="118"/>
      <c r="AD25" s="33">
        <v>23</v>
      </c>
      <c r="AE25" s="124">
        <v>0</v>
      </c>
      <c r="AF25" s="124">
        <v>0</v>
      </c>
      <c r="AG25" s="124">
        <v>0</v>
      </c>
      <c r="AH25" s="124">
        <v>0</v>
      </c>
      <c r="AI25" s="124">
        <v>0</v>
      </c>
      <c r="AJ25" s="33"/>
      <c r="AK25" s="33">
        <f t="shared" si="10"/>
        <v>10</v>
      </c>
      <c r="AM25" s="125"/>
      <c r="AN25" s="125">
        <f t="shared" si="11"/>
        <v>0</v>
      </c>
      <c r="AO25" s="125">
        <f t="shared" si="11"/>
        <v>0</v>
      </c>
      <c r="AP25" s="125">
        <f t="shared" si="11"/>
        <v>0</v>
      </c>
      <c r="AQ25" s="125">
        <f t="shared" si="11"/>
        <v>0</v>
      </c>
      <c r="AR25" s="125">
        <f t="shared" si="12"/>
        <v>0</v>
      </c>
      <c r="AS25" s="125"/>
      <c r="AT25" s="125"/>
      <c r="AU25" s="125">
        <f t="shared" si="13"/>
        <v>151</v>
      </c>
      <c r="AV25" s="125">
        <f t="shared" si="13"/>
        <v>0</v>
      </c>
      <c r="AW25" s="125">
        <f t="shared" si="13"/>
        <v>0</v>
      </c>
      <c r="AX25" s="125">
        <f t="shared" si="13"/>
        <v>0</v>
      </c>
      <c r="AY25" s="125">
        <f t="shared" si="14"/>
        <v>-151</v>
      </c>
      <c r="AZ25" s="125"/>
      <c r="BA25" s="125"/>
      <c r="BB25" s="125">
        <f t="shared" si="15"/>
        <v>0</v>
      </c>
      <c r="BC25" s="125">
        <f t="shared" si="1"/>
        <v>0</v>
      </c>
      <c r="BD25" s="125">
        <f t="shared" si="1"/>
        <v>0</v>
      </c>
      <c r="BE25" s="125">
        <f t="shared" si="1"/>
        <v>0</v>
      </c>
      <c r="BF25" s="125">
        <f t="shared" si="16"/>
        <v>0</v>
      </c>
      <c r="BG25" s="125"/>
      <c r="BH25" s="125"/>
      <c r="BI25" s="125">
        <f t="shared" si="17"/>
        <v>0</v>
      </c>
      <c r="BJ25" s="125">
        <f t="shared" si="2"/>
        <v>0</v>
      </c>
      <c r="BK25" s="125">
        <f t="shared" si="2"/>
        <v>0</v>
      </c>
      <c r="BL25" s="125">
        <f t="shared" si="2"/>
        <v>0</v>
      </c>
      <c r="BM25" s="125">
        <f t="shared" si="18"/>
        <v>0</v>
      </c>
      <c r="BN25" s="125"/>
      <c r="BO25" s="125"/>
      <c r="BP25" s="125">
        <f t="shared" si="19"/>
        <v>0</v>
      </c>
      <c r="BQ25" s="125">
        <f t="shared" si="3"/>
        <v>0</v>
      </c>
      <c r="BR25" s="125">
        <f t="shared" si="3"/>
        <v>0</v>
      </c>
      <c r="BS25" s="125">
        <f t="shared" si="3"/>
        <v>0</v>
      </c>
      <c r="BT25" s="125">
        <f t="shared" si="20"/>
        <v>0</v>
      </c>
      <c r="BV25" s="122"/>
      <c r="BW25" s="122"/>
      <c r="BX25" s="122">
        <f t="shared" si="21"/>
        <v>0</v>
      </c>
      <c r="BY25" s="122">
        <f t="shared" si="21"/>
        <v>0</v>
      </c>
      <c r="BZ25" s="122">
        <f t="shared" si="21"/>
        <v>0</v>
      </c>
      <c r="CA25" s="122">
        <f t="shared" si="21"/>
        <v>0</v>
      </c>
      <c r="CB25" s="122">
        <f t="shared" si="22"/>
        <v>0</v>
      </c>
      <c r="CC25" s="122"/>
      <c r="CD25" s="122"/>
      <c r="CE25" s="122">
        <f t="shared" si="23"/>
        <v>1510</v>
      </c>
      <c r="CF25" s="122">
        <f t="shared" si="5"/>
        <v>0</v>
      </c>
      <c r="CG25" s="122">
        <f t="shared" si="5"/>
        <v>0</v>
      </c>
      <c r="CH25" s="122">
        <f t="shared" si="5"/>
        <v>0</v>
      </c>
      <c r="CI25" s="122">
        <f t="shared" si="24"/>
        <v>1510</v>
      </c>
      <c r="CJ25" s="122"/>
      <c r="CK25" s="122"/>
      <c r="CL25" s="122">
        <f t="shared" si="25"/>
        <v>0</v>
      </c>
      <c r="CM25" s="122">
        <f t="shared" si="6"/>
        <v>0</v>
      </c>
      <c r="CN25" s="122">
        <f t="shared" si="6"/>
        <v>0</v>
      </c>
      <c r="CO25" s="122">
        <f t="shared" si="6"/>
        <v>0</v>
      </c>
      <c r="CP25" s="122">
        <f t="shared" si="26"/>
        <v>0</v>
      </c>
      <c r="CQ25" s="122"/>
      <c r="CR25" s="122"/>
      <c r="CS25" s="122">
        <f t="shared" si="27"/>
        <v>0</v>
      </c>
      <c r="CT25" s="122">
        <f t="shared" si="7"/>
        <v>0</v>
      </c>
      <c r="CU25" s="122">
        <f t="shared" si="7"/>
        <v>0</v>
      </c>
      <c r="CV25" s="122">
        <f t="shared" si="7"/>
        <v>0</v>
      </c>
      <c r="CW25" s="122">
        <f t="shared" si="28"/>
        <v>0</v>
      </c>
      <c r="CX25" s="122"/>
      <c r="CY25" s="122"/>
      <c r="CZ25" s="122">
        <f t="shared" si="29"/>
        <v>0</v>
      </c>
      <c r="DA25" s="122">
        <f t="shared" si="8"/>
        <v>0</v>
      </c>
      <c r="DB25" s="122">
        <f t="shared" si="8"/>
        <v>0</v>
      </c>
      <c r="DC25" s="122">
        <f t="shared" si="8"/>
        <v>0</v>
      </c>
      <c r="DD25" s="122">
        <f t="shared" si="30"/>
        <v>0</v>
      </c>
      <c r="DF25" s="123">
        <f t="shared" si="31"/>
        <v>151</v>
      </c>
      <c r="DG25" s="123">
        <f t="shared" si="32"/>
        <v>-151</v>
      </c>
      <c r="DH25" s="123">
        <f t="shared" si="33"/>
        <v>0</v>
      </c>
      <c r="DI25" s="123">
        <f t="shared" si="34"/>
        <v>0</v>
      </c>
      <c r="DJ25" s="123">
        <f t="shared" si="35"/>
        <v>0</v>
      </c>
      <c r="DK25" s="126">
        <f t="shared" si="9"/>
        <v>0</v>
      </c>
    </row>
    <row r="26" spans="1:115" ht="15.75" thickBot="1">
      <c r="A26" s="118"/>
      <c r="B26" s="33">
        <v>24</v>
      </c>
      <c r="C26" s="124">
        <v>-114</v>
      </c>
      <c r="D26" s="124">
        <v>0</v>
      </c>
      <c r="E26" s="124">
        <v>0</v>
      </c>
      <c r="F26" s="124">
        <v>0</v>
      </c>
      <c r="G26" s="124">
        <v>-114</v>
      </c>
      <c r="H26" s="118"/>
      <c r="I26" s="33">
        <v>24</v>
      </c>
      <c r="J26" s="124">
        <v>114</v>
      </c>
      <c r="K26" s="124">
        <v>0</v>
      </c>
      <c r="L26" s="124">
        <v>0</v>
      </c>
      <c r="M26" s="124">
        <v>0</v>
      </c>
      <c r="N26" s="124">
        <v>114</v>
      </c>
      <c r="O26" s="118"/>
      <c r="P26" s="33">
        <v>24</v>
      </c>
      <c r="Q26" s="124">
        <v>0</v>
      </c>
      <c r="R26" s="124">
        <v>0</v>
      </c>
      <c r="S26" s="124">
        <v>0</v>
      </c>
      <c r="T26" s="124">
        <v>0</v>
      </c>
      <c r="U26" s="124">
        <v>0</v>
      </c>
      <c r="V26" s="118"/>
      <c r="W26" s="33">
        <v>24</v>
      </c>
      <c r="X26" s="124">
        <v>0</v>
      </c>
      <c r="Y26" s="124">
        <v>0</v>
      </c>
      <c r="Z26" s="124">
        <v>0</v>
      </c>
      <c r="AA26" s="124">
        <v>0</v>
      </c>
      <c r="AB26" s="124">
        <v>0</v>
      </c>
      <c r="AC26" s="118"/>
      <c r="AD26" s="33">
        <v>24</v>
      </c>
      <c r="AE26" s="124">
        <v>0</v>
      </c>
      <c r="AF26" s="124">
        <v>0</v>
      </c>
      <c r="AG26" s="124">
        <v>0</v>
      </c>
      <c r="AH26" s="124">
        <v>0</v>
      </c>
      <c r="AI26" s="124">
        <v>0</v>
      </c>
      <c r="AJ26" s="33"/>
      <c r="AK26" s="33">
        <f t="shared" si="10"/>
        <v>10</v>
      </c>
      <c r="AM26" s="125"/>
      <c r="AN26" s="125">
        <f t="shared" si="11"/>
        <v>0</v>
      </c>
      <c r="AO26" s="125">
        <f t="shared" si="11"/>
        <v>0</v>
      </c>
      <c r="AP26" s="125">
        <f t="shared" si="11"/>
        <v>0</v>
      </c>
      <c r="AQ26" s="125">
        <f t="shared" si="11"/>
        <v>0</v>
      </c>
      <c r="AR26" s="125">
        <f t="shared" si="12"/>
        <v>0</v>
      </c>
      <c r="AS26" s="125"/>
      <c r="AT26" s="125"/>
      <c r="AU26" s="125">
        <f t="shared" si="13"/>
        <v>114</v>
      </c>
      <c r="AV26" s="125">
        <f t="shared" si="13"/>
        <v>0</v>
      </c>
      <c r="AW26" s="125">
        <f t="shared" si="13"/>
        <v>0</v>
      </c>
      <c r="AX26" s="125">
        <f t="shared" si="13"/>
        <v>0</v>
      </c>
      <c r="AY26" s="125">
        <f t="shared" si="14"/>
        <v>-114</v>
      </c>
      <c r="AZ26" s="125"/>
      <c r="BA26" s="125"/>
      <c r="BB26" s="125">
        <f t="shared" si="15"/>
        <v>0</v>
      </c>
      <c r="BC26" s="125">
        <f t="shared" si="1"/>
        <v>0</v>
      </c>
      <c r="BD26" s="125">
        <f t="shared" si="1"/>
        <v>0</v>
      </c>
      <c r="BE26" s="125">
        <f t="shared" si="1"/>
        <v>0</v>
      </c>
      <c r="BF26" s="125">
        <f t="shared" si="16"/>
        <v>0</v>
      </c>
      <c r="BG26" s="125"/>
      <c r="BH26" s="125"/>
      <c r="BI26" s="125">
        <f t="shared" si="17"/>
        <v>0</v>
      </c>
      <c r="BJ26" s="125">
        <f t="shared" si="2"/>
        <v>0</v>
      </c>
      <c r="BK26" s="125">
        <f t="shared" si="2"/>
        <v>0</v>
      </c>
      <c r="BL26" s="125">
        <f t="shared" si="2"/>
        <v>0</v>
      </c>
      <c r="BM26" s="125">
        <f t="shared" si="18"/>
        <v>0</v>
      </c>
      <c r="BN26" s="125"/>
      <c r="BO26" s="125"/>
      <c r="BP26" s="125">
        <f t="shared" si="19"/>
        <v>0</v>
      </c>
      <c r="BQ26" s="125">
        <f t="shared" si="3"/>
        <v>0</v>
      </c>
      <c r="BR26" s="125">
        <f t="shared" si="3"/>
        <v>0</v>
      </c>
      <c r="BS26" s="125">
        <f t="shared" si="3"/>
        <v>0</v>
      </c>
      <c r="BT26" s="125">
        <f t="shared" si="20"/>
        <v>0</v>
      </c>
      <c r="BV26" s="122"/>
      <c r="BW26" s="122"/>
      <c r="BX26" s="122">
        <f t="shared" si="21"/>
        <v>0</v>
      </c>
      <c r="BY26" s="122">
        <f t="shared" si="21"/>
        <v>0</v>
      </c>
      <c r="BZ26" s="122">
        <f t="shared" si="21"/>
        <v>0</v>
      </c>
      <c r="CA26" s="122">
        <f t="shared" si="21"/>
        <v>0</v>
      </c>
      <c r="CB26" s="122">
        <f t="shared" si="22"/>
        <v>0</v>
      </c>
      <c r="CC26" s="122"/>
      <c r="CD26" s="122"/>
      <c r="CE26" s="122">
        <f t="shared" si="23"/>
        <v>1140</v>
      </c>
      <c r="CF26" s="122">
        <f t="shared" si="5"/>
        <v>0</v>
      </c>
      <c r="CG26" s="122">
        <f t="shared" si="5"/>
        <v>0</v>
      </c>
      <c r="CH26" s="122">
        <f t="shared" si="5"/>
        <v>0</v>
      </c>
      <c r="CI26" s="122">
        <f t="shared" si="24"/>
        <v>1140</v>
      </c>
      <c r="CJ26" s="122"/>
      <c r="CK26" s="122"/>
      <c r="CL26" s="122">
        <f t="shared" si="25"/>
        <v>0</v>
      </c>
      <c r="CM26" s="122">
        <f t="shared" si="6"/>
        <v>0</v>
      </c>
      <c r="CN26" s="122">
        <f t="shared" si="6"/>
        <v>0</v>
      </c>
      <c r="CO26" s="122">
        <f t="shared" si="6"/>
        <v>0</v>
      </c>
      <c r="CP26" s="122">
        <f t="shared" si="26"/>
        <v>0</v>
      </c>
      <c r="CQ26" s="122"/>
      <c r="CR26" s="122"/>
      <c r="CS26" s="122">
        <f t="shared" si="27"/>
        <v>0</v>
      </c>
      <c r="CT26" s="122">
        <f t="shared" si="7"/>
        <v>0</v>
      </c>
      <c r="CU26" s="122">
        <f t="shared" si="7"/>
        <v>0</v>
      </c>
      <c r="CV26" s="122">
        <f t="shared" si="7"/>
        <v>0</v>
      </c>
      <c r="CW26" s="122">
        <f t="shared" si="28"/>
        <v>0</v>
      </c>
      <c r="CX26" s="122"/>
      <c r="CY26" s="122"/>
      <c r="CZ26" s="122">
        <f t="shared" si="29"/>
        <v>0</v>
      </c>
      <c r="DA26" s="122">
        <f t="shared" si="8"/>
        <v>0</v>
      </c>
      <c r="DB26" s="122">
        <f t="shared" si="8"/>
        <v>0</v>
      </c>
      <c r="DC26" s="122">
        <f t="shared" si="8"/>
        <v>0</v>
      </c>
      <c r="DD26" s="122">
        <f t="shared" si="30"/>
        <v>0</v>
      </c>
      <c r="DF26" s="123">
        <f t="shared" si="31"/>
        <v>114</v>
      </c>
      <c r="DG26" s="123">
        <f t="shared" si="32"/>
        <v>-114</v>
      </c>
      <c r="DH26" s="123">
        <f t="shared" si="33"/>
        <v>0</v>
      </c>
      <c r="DI26" s="123">
        <f t="shared" si="34"/>
        <v>0</v>
      </c>
      <c r="DJ26" s="123">
        <f t="shared" si="35"/>
        <v>0</v>
      </c>
      <c r="DK26" s="126">
        <f t="shared" si="9"/>
        <v>0</v>
      </c>
    </row>
    <row r="27" spans="1:115" ht="15.75" thickBot="1">
      <c r="A27" s="118"/>
      <c r="B27" s="33">
        <v>25</v>
      </c>
      <c r="C27" s="124">
        <v>-64</v>
      </c>
      <c r="D27" s="124">
        <v>0</v>
      </c>
      <c r="E27" s="124">
        <v>0</v>
      </c>
      <c r="F27" s="124">
        <v>0</v>
      </c>
      <c r="G27" s="124">
        <v>-64</v>
      </c>
      <c r="H27" s="118"/>
      <c r="I27" s="33">
        <v>25</v>
      </c>
      <c r="J27" s="124">
        <v>64</v>
      </c>
      <c r="K27" s="124">
        <v>0</v>
      </c>
      <c r="L27" s="124">
        <v>0</v>
      </c>
      <c r="M27" s="124">
        <v>0</v>
      </c>
      <c r="N27" s="124">
        <v>64</v>
      </c>
      <c r="O27" s="118"/>
      <c r="P27" s="33">
        <v>25</v>
      </c>
      <c r="Q27" s="124">
        <v>0</v>
      </c>
      <c r="R27" s="124">
        <v>0</v>
      </c>
      <c r="S27" s="124">
        <v>0</v>
      </c>
      <c r="T27" s="124">
        <v>0</v>
      </c>
      <c r="U27" s="124">
        <v>0</v>
      </c>
      <c r="V27" s="118"/>
      <c r="W27" s="33">
        <v>25</v>
      </c>
      <c r="X27" s="124">
        <v>0</v>
      </c>
      <c r="Y27" s="124">
        <v>0</v>
      </c>
      <c r="Z27" s="124">
        <v>0</v>
      </c>
      <c r="AA27" s="124">
        <v>0</v>
      </c>
      <c r="AB27" s="124">
        <v>0</v>
      </c>
      <c r="AC27" s="118"/>
      <c r="AD27" s="33">
        <v>25</v>
      </c>
      <c r="AE27" s="124">
        <v>0</v>
      </c>
      <c r="AF27" s="124">
        <v>0</v>
      </c>
      <c r="AG27" s="124">
        <v>0</v>
      </c>
      <c r="AH27" s="124">
        <v>0</v>
      </c>
      <c r="AI27" s="124">
        <v>0</v>
      </c>
      <c r="AJ27" s="33"/>
      <c r="AK27" s="33">
        <f t="shared" si="10"/>
        <v>10</v>
      </c>
      <c r="AM27" s="125"/>
      <c r="AN27" s="125">
        <f t="shared" si="11"/>
        <v>0</v>
      </c>
      <c r="AO27" s="125">
        <f t="shared" si="11"/>
        <v>0</v>
      </c>
      <c r="AP27" s="125">
        <f t="shared" si="11"/>
        <v>0</v>
      </c>
      <c r="AQ27" s="125">
        <f t="shared" si="11"/>
        <v>0</v>
      </c>
      <c r="AR27" s="125">
        <f t="shared" si="12"/>
        <v>0</v>
      </c>
      <c r="AS27" s="125"/>
      <c r="AT27" s="125"/>
      <c r="AU27" s="125">
        <f t="shared" si="13"/>
        <v>64</v>
      </c>
      <c r="AV27" s="125">
        <f t="shared" si="13"/>
        <v>0</v>
      </c>
      <c r="AW27" s="125">
        <f t="shared" si="13"/>
        <v>0</v>
      </c>
      <c r="AX27" s="125">
        <f t="shared" si="13"/>
        <v>0</v>
      </c>
      <c r="AY27" s="125">
        <f t="shared" si="14"/>
        <v>-64</v>
      </c>
      <c r="AZ27" s="125"/>
      <c r="BA27" s="125"/>
      <c r="BB27" s="125">
        <f t="shared" si="15"/>
        <v>0</v>
      </c>
      <c r="BC27" s="125">
        <f t="shared" si="1"/>
        <v>0</v>
      </c>
      <c r="BD27" s="125">
        <f t="shared" si="1"/>
        <v>0</v>
      </c>
      <c r="BE27" s="125">
        <f t="shared" si="1"/>
        <v>0</v>
      </c>
      <c r="BF27" s="125">
        <f t="shared" si="16"/>
        <v>0</v>
      </c>
      <c r="BG27" s="125"/>
      <c r="BH27" s="125"/>
      <c r="BI27" s="125">
        <f t="shared" si="17"/>
        <v>0</v>
      </c>
      <c r="BJ27" s="125">
        <f t="shared" si="2"/>
        <v>0</v>
      </c>
      <c r="BK27" s="125">
        <f t="shared" si="2"/>
        <v>0</v>
      </c>
      <c r="BL27" s="125">
        <f t="shared" si="2"/>
        <v>0</v>
      </c>
      <c r="BM27" s="125">
        <f t="shared" si="18"/>
        <v>0</v>
      </c>
      <c r="BN27" s="125"/>
      <c r="BO27" s="125"/>
      <c r="BP27" s="125">
        <f t="shared" si="19"/>
        <v>0</v>
      </c>
      <c r="BQ27" s="125">
        <f t="shared" si="3"/>
        <v>0</v>
      </c>
      <c r="BR27" s="125">
        <f t="shared" si="3"/>
        <v>0</v>
      </c>
      <c r="BS27" s="125">
        <f t="shared" si="3"/>
        <v>0</v>
      </c>
      <c r="BT27" s="125">
        <f t="shared" si="20"/>
        <v>0</v>
      </c>
      <c r="BV27" s="122"/>
      <c r="BW27" s="122"/>
      <c r="BX27" s="122">
        <f t="shared" si="21"/>
        <v>0</v>
      </c>
      <c r="BY27" s="122">
        <f t="shared" si="21"/>
        <v>0</v>
      </c>
      <c r="BZ27" s="122">
        <f t="shared" si="21"/>
        <v>0</v>
      </c>
      <c r="CA27" s="122">
        <f t="shared" si="21"/>
        <v>0</v>
      </c>
      <c r="CB27" s="122">
        <f t="shared" si="22"/>
        <v>0</v>
      </c>
      <c r="CC27" s="122"/>
      <c r="CD27" s="122"/>
      <c r="CE27" s="122">
        <f t="shared" si="23"/>
        <v>640</v>
      </c>
      <c r="CF27" s="122">
        <f t="shared" si="5"/>
        <v>0</v>
      </c>
      <c r="CG27" s="122">
        <f t="shared" si="5"/>
        <v>0</v>
      </c>
      <c r="CH27" s="122">
        <f t="shared" si="5"/>
        <v>0</v>
      </c>
      <c r="CI27" s="122">
        <f t="shared" si="24"/>
        <v>640</v>
      </c>
      <c r="CJ27" s="122"/>
      <c r="CK27" s="122"/>
      <c r="CL27" s="122">
        <f t="shared" si="25"/>
        <v>0</v>
      </c>
      <c r="CM27" s="122">
        <f t="shared" si="6"/>
        <v>0</v>
      </c>
      <c r="CN27" s="122">
        <f t="shared" si="6"/>
        <v>0</v>
      </c>
      <c r="CO27" s="122">
        <f t="shared" si="6"/>
        <v>0</v>
      </c>
      <c r="CP27" s="122">
        <f t="shared" si="26"/>
        <v>0</v>
      </c>
      <c r="CQ27" s="122"/>
      <c r="CR27" s="122"/>
      <c r="CS27" s="122">
        <f t="shared" si="27"/>
        <v>0</v>
      </c>
      <c r="CT27" s="122">
        <f t="shared" si="7"/>
        <v>0</v>
      </c>
      <c r="CU27" s="122">
        <f t="shared" si="7"/>
        <v>0</v>
      </c>
      <c r="CV27" s="122">
        <f t="shared" si="7"/>
        <v>0</v>
      </c>
      <c r="CW27" s="122">
        <f t="shared" si="28"/>
        <v>0</v>
      </c>
      <c r="CX27" s="122"/>
      <c r="CY27" s="122"/>
      <c r="CZ27" s="122">
        <f t="shared" si="29"/>
        <v>0</v>
      </c>
      <c r="DA27" s="122">
        <f t="shared" si="8"/>
        <v>0</v>
      </c>
      <c r="DB27" s="122">
        <f t="shared" si="8"/>
        <v>0</v>
      </c>
      <c r="DC27" s="122">
        <f t="shared" si="8"/>
        <v>0</v>
      </c>
      <c r="DD27" s="122">
        <f t="shared" si="30"/>
        <v>0</v>
      </c>
      <c r="DF27" s="123">
        <f t="shared" si="31"/>
        <v>64</v>
      </c>
      <c r="DG27" s="123">
        <f t="shared" si="32"/>
        <v>-64</v>
      </c>
      <c r="DH27" s="123">
        <f t="shared" si="33"/>
        <v>0</v>
      </c>
      <c r="DI27" s="123">
        <f t="shared" si="34"/>
        <v>0</v>
      </c>
      <c r="DJ27" s="123">
        <f t="shared" si="35"/>
        <v>0</v>
      </c>
      <c r="DK27" s="126">
        <f t="shared" si="9"/>
        <v>0</v>
      </c>
    </row>
    <row r="28" spans="1:115" ht="15.75" thickBot="1">
      <c r="A28" s="118"/>
      <c r="B28" s="33">
        <v>26</v>
      </c>
      <c r="C28" s="124">
        <v>-29.286000000000001</v>
      </c>
      <c r="D28" s="124">
        <v>0</v>
      </c>
      <c r="E28" s="124">
        <v>0</v>
      </c>
      <c r="F28" s="124">
        <v>0</v>
      </c>
      <c r="G28" s="124">
        <v>-29.286000000000001</v>
      </c>
      <c r="H28" s="118"/>
      <c r="I28" s="33">
        <v>26</v>
      </c>
      <c r="J28" s="124">
        <v>29.286000000000001</v>
      </c>
      <c r="K28" s="124">
        <v>0</v>
      </c>
      <c r="L28" s="124">
        <v>0</v>
      </c>
      <c r="M28" s="124">
        <v>24.713999999999999</v>
      </c>
      <c r="N28" s="124">
        <v>54</v>
      </c>
      <c r="O28" s="118"/>
      <c r="P28" s="33">
        <v>26</v>
      </c>
      <c r="Q28" s="124">
        <v>0</v>
      </c>
      <c r="R28" s="124">
        <v>0</v>
      </c>
      <c r="S28" s="124">
        <v>0</v>
      </c>
      <c r="T28" s="124">
        <v>0</v>
      </c>
      <c r="U28" s="124">
        <v>0</v>
      </c>
      <c r="V28" s="118"/>
      <c r="W28" s="33">
        <v>26</v>
      </c>
      <c r="X28" s="124">
        <v>0</v>
      </c>
      <c r="Y28" s="124">
        <v>0</v>
      </c>
      <c r="Z28" s="124">
        <v>0</v>
      </c>
      <c r="AA28" s="124">
        <v>0</v>
      </c>
      <c r="AB28" s="124">
        <v>0</v>
      </c>
      <c r="AC28" s="118"/>
      <c r="AD28" s="33">
        <v>26</v>
      </c>
      <c r="AE28" s="124">
        <v>0</v>
      </c>
      <c r="AF28" s="124">
        <v>-24.713999999999999</v>
      </c>
      <c r="AG28" s="124">
        <v>0</v>
      </c>
      <c r="AH28" s="124">
        <v>0</v>
      </c>
      <c r="AI28" s="124">
        <v>-24.713999999999999</v>
      </c>
      <c r="AJ28" s="33"/>
      <c r="AK28" s="33">
        <f t="shared" si="10"/>
        <v>10</v>
      </c>
      <c r="AM28" s="125"/>
      <c r="AN28" s="125">
        <f t="shared" si="11"/>
        <v>0</v>
      </c>
      <c r="AO28" s="125">
        <f t="shared" si="11"/>
        <v>0</v>
      </c>
      <c r="AP28" s="125">
        <f t="shared" si="11"/>
        <v>0</v>
      </c>
      <c r="AQ28" s="125">
        <f t="shared" si="11"/>
        <v>0</v>
      </c>
      <c r="AR28" s="125">
        <f t="shared" si="12"/>
        <v>0</v>
      </c>
      <c r="AS28" s="125"/>
      <c r="AT28" s="125"/>
      <c r="AU28" s="125">
        <f t="shared" si="13"/>
        <v>29.286000000000001</v>
      </c>
      <c r="AV28" s="125">
        <f t="shared" si="13"/>
        <v>0</v>
      </c>
      <c r="AW28" s="125">
        <f t="shared" si="13"/>
        <v>0</v>
      </c>
      <c r="AX28" s="125">
        <f t="shared" si="13"/>
        <v>24.713999999999999</v>
      </c>
      <c r="AY28" s="125">
        <f t="shared" si="14"/>
        <v>-54</v>
      </c>
      <c r="AZ28" s="125"/>
      <c r="BA28" s="125"/>
      <c r="BB28" s="125">
        <f t="shared" si="15"/>
        <v>0</v>
      </c>
      <c r="BC28" s="125">
        <f t="shared" si="1"/>
        <v>0</v>
      </c>
      <c r="BD28" s="125">
        <f t="shared" si="1"/>
        <v>0</v>
      </c>
      <c r="BE28" s="125">
        <f t="shared" si="1"/>
        <v>0</v>
      </c>
      <c r="BF28" s="125">
        <f t="shared" si="16"/>
        <v>0</v>
      </c>
      <c r="BG28" s="125"/>
      <c r="BH28" s="125"/>
      <c r="BI28" s="125">
        <f t="shared" si="17"/>
        <v>0</v>
      </c>
      <c r="BJ28" s="125">
        <f t="shared" si="2"/>
        <v>0</v>
      </c>
      <c r="BK28" s="125">
        <f t="shared" si="2"/>
        <v>0</v>
      </c>
      <c r="BL28" s="125">
        <f t="shared" si="2"/>
        <v>0</v>
      </c>
      <c r="BM28" s="125">
        <f t="shared" si="18"/>
        <v>0</v>
      </c>
      <c r="BN28" s="125"/>
      <c r="BO28" s="125"/>
      <c r="BP28" s="125">
        <f t="shared" si="19"/>
        <v>0</v>
      </c>
      <c r="BQ28" s="125">
        <f t="shared" si="3"/>
        <v>0</v>
      </c>
      <c r="BR28" s="125">
        <f t="shared" si="3"/>
        <v>0</v>
      </c>
      <c r="BS28" s="125">
        <f t="shared" si="3"/>
        <v>0</v>
      </c>
      <c r="BT28" s="125">
        <f t="shared" si="20"/>
        <v>0</v>
      </c>
      <c r="BV28" s="122"/>
      <c r="BW28" s="122"/>
      <c r="BX28" s="122">
        <f t="shared" si="21"/>
        <v>0</v>
      </c>
      <c r="BY28" s="122">
        <f t="shared" si="21"/>
        <v>0</v>
      </c>
      <c r="BZ28" s="122">
        <f t="shared" si="21"/>
        <v>0</v>
      </c>
      <c r="CA28" s="122">
        <f t="shared" si="21"/>
        <v>0</v>
      </c>
      <c r="CB28" s="122">
        <f t="shared" si="22"/>
        <v>0</v>
      </c>
      <c r="CC28" s="122"/>
      <c r="CD28" s="122"/>
      <c r="CE28" s="122">
        <f t="shared" si="23"/>
        <v>292.86</v>
      </c>
      <c r="CF28" s="122">
        <f t="shared" si="5"/>
        <v>0</v>
      </c>
      <c r="CG28" s="122">
        <f t="shared" si="5"/>
        <v>0</v>
      </c>
      <c r="CH28" s="122">
        <f t="shared" si="5"/>
        <v>247.14</v>
      </c>
      <c r="CI28" s="122">
        <f t="shared" si="24"/>
        <v>540</v>
      </c>
      <c r="CJ28" s="122"/>
      <c r="CK28" s="122"/>
      <c r="CL28" s="122">
        <f t="shared" si="25"/>
        <v>0</v>
      </c>
      <c r="CM28" s="122">
        <f t="shared" si="6"/>
        <v>0</v>
      </c>
      <c r="CN28" s="122">
        <f t="shared" si="6"/>
        <v>0</v>
      </c>
      <c r="CO28" s="122">
        <f t="shared" si="6"/>
        <v>0</v>
      </c>
      <c r="CP28" s="122">
        <f t="shared" si="26"/>
        <v>0</v>
      </c>
      <c r="CQ28" s="122"/>
      <c r="CR28" s="122"/>
      <c r="CS28" s="122">
        <f t="shared" si="27"/>
        <v>0</v>
      </c>
      <c r="CT28" s="122">
        <f t="shared" si="7"/>
        <v>0</v>
      </c>
      <c r="CU28" s="122">
        <f t="shared" si="7"/>
        <v>0</v>
      </c>
      <c r="CV28" s="122">
        <f t="shared" si="7"/>
        <v>0</v>
      </c>
      <c r="CW28" s="122">
        <f t="shared" si="28"/>
        <v>0</v>
      </c>
      <c r="CX28" s="122"/>
      <c r="CY28" s="122"/>
      <c r="CZ28" s="122">
        <f t="shared" si="29"/>
        <v>0</v>
      </c>
      <c r="DA28" s="122">
        <f t="shared" si="8"/>
        <v>0</v>
      </c>
      <c r="DB28" s="122">
        <f t="shared" si="8"/>
        <v>0</v>
      </c>
      <c r="DC28" s="122">
        <f t="shared" si="8"/>
        <v>0</v>
      </c>
      <c r="DD28" s="122">
        <f t="shared" si="30"/>
        <v>0</v>
      </c>
      <c r="DF28" s="123">
        <f t="shared" si="31"/>
        <v>29.286000000000001</v>
      </c>
      <c r="DG28" s="123">
        <f t="shared" si="32"/>
        <v>-54</v>
      </c>
      <c r="DH28" s="123">
        <f t="shared" si="33"/>
        <v>0</v>
      </c>
      <c r="DI28" s="123">
        <f t="shared" si="34"/>
        <v>0</v>
      </c>
      <c r="DJ28" s="123">
        <f t="shared" si="35"/>
        <v>24.713999999999999</v>
      </c>
      <c r="DK28" s="126">
        <f t="shared" si="9"/>
        <v>0</v>
      </c>
    </row>
    <row r="29" spans="1:115" ht="15.75" thickBot="1">
      <c r="A29" s="118"/>
      <c r="B29" s="33">
        <v>27</v>
      </c>
      <c r="C29" s="124">
        <v>-7.593</v>
      </c>
      <c r="D29" s="124">
        <v>0</v>
      </c>
      <c r="E29" s="124">
        <v>0</v>
      </c>
      <c r="F29" s="124">
        <v>0</v>
      </c>
      <c r="G29" s="124">
        <v>-7.593</v>
      </c>
      <c r="H29" s="118"/>
      <c r="I29" s="33">
        <v>27</v>
      </c>
      <c r="J29" s="124">
        <v>7.593</v>
      </c>
      <c r="K29" s="124">
        <v>0</v>
      </c>
      <c r="L29" s="124">
        <v>0</v>
      </c>
      <c r="M29" s="124">
        <v>6.407</v>
      </c>
      <c r="N29" s="124">
        <v>14</v>
      </c>
      <c r="O29" s="118"/>
      <c r="P29" s="33">
        <v>27</v>
      </c>
      <c r="Q29" s="124">
        <v>0</v>
      </c>
      <c r="R29" s="124">
        <v>0</v>
      </c>
      <c r="S29" s="124">
        <v>0</v>
      </c>
      <c r="T29" s="124">
        <v>0</v>
      </c>
      <c r="U29" s="124">
        <v>0</v>
      </c>
      <c r="V29" s="118"/>
      <c r="W29" s="33">
        <v>27</v>
      </c>
      <c r="X29" s="124">
        <v>0</v>
      </c>
      <c r="Y29" s="124">
        <v>0</v>
      </c>
      <c r="Z29" s="124">
        <v>0</v>
      </c>
      <c r="AA29" s="124">
        <v>0</v>
      </c>
      <c r="AB29" s="124">
        <v>0</v>
      </c>
      <c r="AC29" s="118"/>
      <c r="AD29" s="33">
        <v>27</v>
      </c>
      <c r="AE29" s="124">
        <v>0</v>
      </c>
      <c r="AF29" s="124">
        <v>-6.407</v>
      </c>
      <c r="AG29" s="124">
        <v>0</v>
      </c>
      <c r="AH29" s="124">
        <v>0</v>
      </c>
      <c r="AI29" s="124">
        <v>-6.407</v>
      </c>
      <c r="AJ29" s="33"/>
      <c r="AK29" s="33">
        <f t="shared" si="10"/>
        <v>10</v>
      </c>
      <c r="AM29" s="125"/>
      <c r="AN29" s="125">
        <f t="shared" si="11"/>
        <v>0</v>
      </c>
      <c r="AO29" s="125">
        <f t="shared" si="11"/>
        <v>0</v>
      </c>
      <c r="AP29" s="125">
        <f t="shared" si="11"/>
        <v>0</v>
      </c>
      <c r="AQ29" s="125">
        <f t="shared" si="11"/>
        <v>0</v>
      </c>
      <c r="AR29" s="125">
        <f t="shared" si="12"/>
        <v>0</v>
      </c>
      <c r="AS29" s="125"/>
      <c r="AT29" s="125"/>
      <c r="AU29" s="125">
        <f t="shared" si="13"/>
        <v>7.593</v>
      </c>
      <c r="AV29" s="125">
        <f t="shared" si="13"/>
        <v>0</v>
      </c>
      <c r="AW29" s="125">
        <f t="shared" si="13"/>
        <v>0</v>
      </c>
      <c r="AX29" s="125">
        <f t="shared" si="13"/>
        <v>6.407</v>
      </c>
      <c r="AY29" s="125">
        <f t="shared" si="14"/>
        <v>-14</v>
      </c>
      <c r="AZ29" s="125"/>
      <c r="BA29" s="125"/>
      <c r="BB29" s="125">
        <f t="shared" si="15"/>
        <v>0</v>
      </c>
      <c r="BC29" s="125">
        <f t="shared" si="1"/>
        <v>0</v>
      </c>
      <c r="BD29" s="125">
        <f t="shared" si="1"/>
        <v>0</v>
      </c>
      <c r="BE29" s="125">
        <f t="shared" si="1"/>
        <v>0</v>
      </c>
      <c r="BF29" s="125">
        <f t="shared" si="16"/>
        <v>0</v>
      </c>
      <c r="BG29" s="125"/>
      <c r="BH29" s="125"/>
      <c r="BI29" s="125">
        <f t="shared" si="17"/>
        <v>0</v>
      </c>
      <c r="BJ29" s="125">
        <f t="shared" si="2"/>
        <v>0</v>
      </c>
      <c r="BK29" s="125">
        <f t="shared" si="2"/>
        <v>0</v>
      </c>
      <c r="BL29" s="125">
        <f t="shared" si="2"/>
        <v>0</v>
      </c>
      <c r="BM29" s="125">
        <f t="shared" si="18"/>
        <v>0</v>
      </c>
      <c r="BN29" s="125"/>
      <c r="BO29" s="125"/>
      <c r="BP29" s="125">
        <f t="shared" si="19"/>
        <v>0</v>
      </c>
      <c r="BQ29" s="125">
        <f t="shared" si="3"/>
        <v>0</v>
      </c>
      <c r="BR29" s="125">
        <f t="shared" si="3"/>
        <v>0</v>
      </c>
      <c r="BS29" s="125">
        <f t="shared" si="3"/>
        <v>0</v>
      </c>
      <c r="BT29" s="125">
        <f t="shared" si="20"/>
        <v>0</v>
      </c>
      <c r="BV29" s="122"/>
      <c r="BW29" s="122"/>
      <c r="BX29" s="122">
        <f t="shared" si="21"/>
        <v>0</v>
      </c>
      <c r="BY29" s="122">
        <f t="shared" si="21"/>
        <v>0</v>
      </c>
      <c r="BZ29" s="122">
        <f t="shared" si="21"/>
        <v>0</v>
      </c>
      <c r="CA29" s="122">
        <f t="shared" si="21"/>
        <v>0</v>
      </c>
      <c r="CB29" s="122">
        <f t="shared" si="22"/>
        <v>0</v>
      </c>
      <c r="CC29" s="122"/>
      <c r="CD29" s="122"/>
      <c r="CE29" s="122">
        <f t="shared" si="23"/>
        <v>75.930000000000007</v>
      </c>
      <c r="CF29" s="122">
        <f t="shared" si="5"/>
        <v>0</v>
      </c>
      <c r="CG29" s="122">
        <f t="shared" si="5"/>
        <v>0</v>
      </c>
      <c r="CH29" s="122">
        <f t="shared" si="5"/>
        <v>64.069999999999993</v>
      </c>
      <c r="CI29" s="122">
        <f t="shared" si="24"/>
        <v>140</v>
      </c>
      <c r="CJ29" s="122"/>
      <c r="CK29" s="122"/>
      <c r="CL29" s="122">
        <f t="shared" si="25"/>
        <v>0</v>
      </c>
      <c r="CM29" s="122">
        <f t="shared" si="6"/>
        <v>0</v>
      </c>
      <c r="CN29" s="122">
        <f t="shared" si="6"/>
        <v>0</v>
      </c>
      <c r="CO29" s="122">
        <f t="shared" si="6"/>
        <v>0</v>
      </c>
      <c r="CP29" s="122">
        <f t="shared" si="26"/>
        <v>0</v>
      </c>
      <c r="CQ29" s="122"/>
      <c r="CR29" s="122"/>
      <c r="CS29" s="122">
        <f t="shared" si="27"/>
        <v>0</v>
      </c>
      <c r="CT29" s="122">
        <f t="shared" si="7"/>
        <v>0</v>
      </c>
      <c r="CU29" s="122">
        <f t="shared" si="7"/>
        <v>0</v>
      </c>
      <c r="CV29" s="122">
        <f t="shared" si="7"/>
        <v>0</v>
      </c>
      <c r="CW29" s="122">
        <f t="shared" si="28"/>
        <v>0</v>
      </c>
      <c r="CX29" s="122"/>
      <c r="CY29" s="122"/>
      <c r="CZ29" s="122">
        <f t="shared" si="29"/>
        <v>0</v>
      </c>
      <c r="DA29" s="122">
        <f t="shared" si="8"/>
        <v>0</v>
      </c>
      <c r="DB29" s="122">
        <f t="shared" si="8"/>
        <v>0</v>
      </c>
      <c r="DC29" s="122">
        <f t="shared" si="8"/>
        <v>0</v>
      </c>
      <c r="DD29" s="122">
        <f t="shared" si="30"/>
        <v>0</v>
      </c>
      <c r="DF29" s="123">
        <f t="shared" si="31"/>
        <v>7.593</v>
      </c>
      <c r="DG29" s="123">
        <f t="shared" si="32"/>
        <v>-14</v>
      </c>
      <c r="DH29" s="123">
        <f t="shared" si="33"/>
        <v>0</v>
      </c>
      <c r="DI29" s="123">
        <f t="shared" si="34"/>
        <v>0</v>
      </c>
      <c r="DJ29" s="123">
        <f t="shared" si="35"/>
        <v>6.407</v>
      </c>
      <c r="DK29" s="126">
        <f t="shared" si="9"/>
        <v>0</v>
      </c>
    </row>
    <row r="30" spans="1:115" ht="15.75" thickBot="1">
      <c r="A30" s="118"/>
      <c r="B30" s="33">
        <v>28</v>
      </c>
      <c r="C30" s="124">
        <v>-13.558</v>
      </c>
      <c r="D30" s="124">
        <v>0</v>
      </c>
      <c r="E30" s="124">
        <v>0</v>
      </c>
      <c r="F30" s="124">
        <v>0</v>
      </c>
      <c r="G30" s="124">
        <v>-13.558</v>
      </c>
      <c r="H30" s="118"/>
      <c r="I30" s="33">
        <v>28</v>
      </c>
      <c r="J30" s="124">
        <v>13.558</v>
      </c>
      <c r="K30" s="124">
        <v>0</v>
      </c>
      <c r="L30" s="124">
        <v>0</v>
      </c>
      <c r="M30" s="124">
        <v>11.442</v>
      </c>
      <c r="N30" s="124">
        <v>25</v>
      </c>
      <c r="O30" s="118"/>
      <c r="P30" s="33">
        <v>28</v>
      </c>
      <c r="Q30" s="124">
        <v>0</v>
      </c>
      <c r="R30" s="124">
        <v>0</v>
      </c>
      <c r="S30" s="124">
        <v>0</v>
      </c>
      <c r="T30" s="124">
        <v>0</v>
      </c>
      <c r="U30" s="124">
        <v>0</v>
      </c>
      <c r="V30" s="118"/>
      <c r="W30" s="33">
        <v>28</v>
      </c>
      <c r="X30" s="124">
        <v>0</v>
      </c>
      <c r="Y30" s="124">
        <v>0</v>
      </c>
      <c r="Z30" s="124">
        <v>0</v>
      </c>
      <c r="AA30" s="124">
        <v>0</v>
      </c>
      <c r="AB30" s="124">
        <v>0</v>
      </c>
      <c r="AC30" s="118"/>
      <c r="AD30" s="33">
        <v>28</v>
      </c>
      <c r="AE30" s="124">
        <v>0</v>
      </c>
      <c r="AF30" s="124">
        <v>-11.442</v>
      </c>
      <c r="AG30" s="124">
        <v>0</v>
      </c>
      <c r="AH30" s="124">
        <v>0</v>
      </c>
      <c r="AI30" s="124">
        <v>-11.442</v>
      </c>
      <c r="AJ30" s="33"/>
      <c r="AK30" s="33">
        <f t="shared" si="10"/>
        <v>10</v>
      </c>
      <c r="AM30" s="125"/>
      <c r="AN30" s="125">
        <f t="shared" si="11"/>
        <v>0</v>
      </c>
      <c r="AO30" s="125">
        <f t="shared" si="11"/>
        <v>0</v>
      </c>
      <c r="AP30" s="125">
        <f t="shared" si="11"/>
        <v>0</v>
      </c>
      <c r="AQ30" s="125">
        <f t="shared" si="11"/>
        <v>0</v>
      </c>
      <c r="AR30" s="125">
        <f t="shared" si="12"/>
        <v>0</v>
      </c>
      <c r="AS30" s="125"/>
      <c r="AT30" s="125"/>
      <c r="AU30" s="125">
        <f t="shared" si="13"/>
        <v>13.558</v>
      </c>
      <c r="AV30" s="125">
        <f t="shared" si="13"/>
        <v>0</v>
      </c>
      <c r="AW30" s="125">
        <f t="shared" si="13"/>
        <v>0</v>
      </c>
      <c r="AX30" s="125">
        <f t="shared" si="13"/>
        <v>11.442</v>
      </c>
      <c r="AY30" s="125">
        <f t="shared" si="14"/>
        <v>-25</v>
      </c>
      <c r="AZ30" s="125"/>
      <c r="BA30" s="125"/>
      <c r="BB30" s="125">
        <f t="shared" si="15"/>
        <v>0</v>
      </c>
      <c r="BC30" s="125">
        <f t="shared" si="1"/>
        <v>0</v>
      </c>
      <c r="BD30" s="125">
        <f t="shared" si="1"/>
        <v>0</v>
      </c>
      <c r="BE30" s="125">
        <f t="shared" si="1"/>
        <v>0</v>
      </c>
      <c r="BF30" s="125">
        <f t="shared" si="16"/>
        <v>0</v>
      </c>
      <c r="BG30" s="125"/>
      <c r="BH30" s="125"/>
      <c r="BI30" s="125">
        <f t="shared" si="17"/>
        <v>0</v>
      </c>
      <c r="BJ30" s="125">
        <f t="shared" si="2"/>
        <v>0</v>
      </c>
      <c r="BK30" s="125">
        <f t="shared" si="2"/>
        <v>0</v>
      </c>
      <c r="BL30" s="125">
        <f t="shared" si="2"/>
        <v>0</v>
      </c>
      <c r="BM30" s="125">
        <f t="shared" si="18"/>
        <v>0</v>
      </c>
      <c r="BN30" s="125"/>
      <c r="BO30" s="125"/>
      <c r="BP30" s="125">
        <f t="shared" si="19"/>
        <v>0</v>
      </c>
      <c r="BQ30" s="125">
        <f t="shared" si="3"/>
        <v>0</v>
      </c>
      <c r="BR30" s="125">
        <f t="shared" si="3"/>
        <v>0</v>
      </c>
      <c r="BS30" s="125">
        <f t="shared" si="3"/>
        <v>0</v>
      </c>
      <c r="BT30" s="125">
        <f t="shared" si="20"/>
        <v>0</v>
      </c>
      <c r="BV30" s="122"/>
      <c r="BW30" s="122"/>
      <c r="BX30" s="122">
        <f t="shared" si="21"/>
        <v>0</v>
      </c>
      <c r="BY30" s="122">
        <f t="shared" si="21"/>
        <v>0</v>
      </c>
      <c r="BZ30" s="122">
        <f t="shared" si="21"/>
        <v>0</v>
      </c>
      <c r="CA30" s="122">
        <f t="shared" si="21"/>
        <v>0</v>
      </c>
      <c r="CB30" s="122">
        <f t="shared" si="22"/>
        <v>0</v>
      </c>
      <c r="CC30" s="122"/>
      <c r="CD30" s="122"/>
      <c r="CE30" s="122">
        <f t="shared" si="23"/>
        <v>135.57999999999998</v>
      </c>
      <c r="CF30" s="122">
        <f t="shared" si="5"/>
        <v>0</v>
      </c>
      <c r="CG30" s="122">
        <f t="shared" si="5"/>
        <v>0</v>
      </c>
      <c r="CH30" s="122">
        <f t="shared" si="5"/>
        <v>114.42</v>
      </c>
      <c r="CI30" s="122">
        <f t="shared" si="24"/>
        <v>250</v>
      </c>
      <c r="CJ30" s="122"/>
      <c r="CK30" s="122"/>
      <c r="CL30" s="122">
        <f t="shared" si="25"/>
        <v>0</v>
      </c>
      <c r="CM30" s="122">
        <f t="shared" si="6"/>
        <v>0</v>
      </c>
      <c r="CN30" s="122">
        <f t="shared" si="6"/>
        <v>0</v>
      </c>
      <c r="CO30" s="122">
        <f t="shared" si="6"/>
        <v>0</v>
      </c>
      <c r="CP30" s="122">
        <f t="shared" si="26"/>
        <v>0</v>
      </c>
      <c r="CQ30" s="122"/>
      <c r="CR30" s="122"/>
      <c r="CS30" s="122">
        <f t="shared" si="27"/>
        <v>0</v>
      </c>
      <c r="CT30" s="122">
        <f t="shared" si="7"/>
        <v>0</v>
      </c>
      <c r="CU30" s="122">
        <f t="shared" si="7"/>
        <v>0</v>
      </c>
      <c r="CV30" s="122">
        <f t="shared" si="7"/>
        <v>0</v>
      </c>
      <c r="CW30" s="122">
        <f t="shared" si="28"/>
        <v>0</v>
      </c>
      <c r="CX30" s="122"/>
      <c r="CY30" s="122"/>
      <c r="CZ30" s="122">
        <f t="shared" si="29"/>
        <v>0</v>
      </c>
      <c r="DA30" s="122">
        <f t="shared" si="8"/>
        <v>0</v>
      </c>
      <c r="DB30" s="122">
        <f t="shared" si="8"/>
        <v>0</v>
      </c>
      <c r="DC30" s="122">
        <f t="shared" si="8"/>
        <v>0</v>
      </c>
      <c r="DD30" s="122">
        <f t="shared" si="30"/>
        <v>0</v>
      </c>
      <c r="DF30" s="123">
        <f t="shared" si="31"/>
        <v>13.558</v>
      </c>
      <c r="DG30" s="123">
        <f t="shared" si="32"/>
        <v>-25</v>
      </c>
      <c r="DH30" s="123">
        <f t="shared" si="33"/>
        <v>0</v>
      </c>
      <c r="DI30" s="123">
        <f t="shared" si="34"/>
        <v>0</v>
      </c>
      <c r="DJ30" s="123">
        <f t="shared" si="35"/>
        <v>11.442</v>
      </c>
      <c r="DK30" s="126">
        <f t="shared" si="9"/>
        <v>0</v>
      </c>
    </row>
    <row r="31" spans="1:115" ht="15.75" thickBot="1">
      <c r="A31" s="118"/>
      <c r="B31" s="33">
        <v>29</v>
      </c>
      <c r="C31" s="124">
        <v>-8.1349999999999998</v>
      </c>
      <c r="D31" s="124">
        <v>0</v>
      </c>
      <c r="E31" s="124">
        <v>0</v>
      </c>
      <c r="F31" s="124">
        <v>0</v>
      </c>
      <c r="G31" s="124">
        <v>-8.1349999999999998</v>
      </c>
      <c r="H31" s="118"/>
      <c r="I31" s="33">
        <v>29</v>
      </c>
      <c r="J31" s="124">
        <v>8.1349999999999998</v>
      </c>
      <c r="K31" s="124">
        <v>0</v>
      </c>
      <c r="L31" s="124">
        <v>0</v>
      </c>
      <c r="M31" s="124">
        <v>6.8650000000000002</v>
      </c>
      <c r="N31" s="124">
        <v>15</v>
      </c>
      <c r="O31" s="118"/>
      <c r="P31" s="33">
        <v>29</v>
      </c>
      <c r="Q31" s="124">
        <v>0</v>
      </c>
      <c r="R31" s="124">
        <v>0</v>
      </c>
      <c r="S31" s="124">
        <v>0</v>
      </c>
      <c r="T31" s="124">
        <v>0</v>
      </c>
      <c r="U31" s="124">
        <v>0</v>
      </c>
      <c r="V31" s="118"/>
      <c r="W31" s="33">
        <v>29</v>
      </c>
      <c r="X31" s="124">
        <v>0</v>
      </c>
      <c r="Y31" s="124">
        <v>0</v>
      </c>
      <c r="Z31" s="124">
        <v>0</v>
      </c>
      <c r="AA31" s="124">
        <v>0</v>
      </c>
      <c r="AB31" s="124">
        <v>0</v>
      </c>
      <c r="AC31" s="118"/>
      <c r="AD31" s="33">
        <v>29</v>
      </c>
      <c r="AE31" s="124">
        <v>0</v>
      </c>
      <c r="AF31" s="124">
        <v>-6.8650000000000002</v>
      </c>
      <c r="AG31" s="124">
        <v>0</v>
      </c>
      <c r="AH31" s="124">
        <v>0</v>
      </c>
      <c r="AI31" s="124">
        <v>-6.8650000000000002</v>
      </c>
      <c r="AJ31" s="33"/>
      <c r="AK31" s="33">
        <f t="shared" si="10"/>
        <v>10</v>
      </c>
      <c r="AM31" s="125"/>
      <c r="AN31" s="125">
        <f t="shared" si="11"/>
        <v>0</v>
      </c>
      <c r="AO31" s="125">
        <f t="shared" si="11"/>
        <v>0</v>
      </c>
      <c r="AP31" s="125">
        <f t="shared" si="11"/>
        <v>0</v>
      </c>
      <c r="AQ31" s="125">
        <f t="shared" si="11"/>
        <v>0</v>
      </c>
      <c r="AR31" s="125">
        <f t="shared" si="12"/>
        <v>0</v>
      </c>
      <c r="AS31" s="125"/>
      <c r="AT31" s="125"/>
      <c r="AU31" s="125">
        <f t="shared" si="13"/>
        <v>8.1349999999999998</v>
      </c>
      <c r="AV31" s="125">
        <f t="shared" si="13"/>
        <v>0</v>
      </c>
      <c r="AW31" s="125">
        <f t="shared" si="13"/>
        <v>0</v>
      </c>
      <c r="AX31" s="125">
        <f t="shared" si="13"/>
        <v>6.8650000000000002</v>
      </c>
      <c r="AY31" s="125">
        <f t="shared" si="14"/>
        <v>-15</v>
      </c>
      <c r="AZ31" s="125"/>
      <c r="BA31" s="125"/>
      <c r="BB31" s="125">
        <f t="shared" si="15"/>
        <v>0</v>
      </c>
      <c r="BC31" s="125">
        <f t="shared" si="1"/>
        <v>0</v>
      </c>
      <c r="BD31" s="125">
        <f t="shared" si="1"/>
        <v>0</v>
      </c>
      <c r="BE31" s="125">
        <f t="shared" si="1"/>
        <v>0</v>
      </c>
      <c r="BF31" s="125">
        <f t="shared" si="16"/>
        <v>0</v>
      </c>
      <c r="BG31" s="125"/>
      <c r="BH31" s="125"/>
      <c r="BI31" s="125">
        <f t="shared" si="17"/>
        <v>0</v>
      </c>
      <c r="BJ31" s="125">
        <f t="shared" si="2"/>
        <v>0</v>
      </c>
      <c r="BK31" s="125">
        <f t="shared" si="2"/>
        <v>0</v>
      </c>
      <c r="BL31" s="125">
        <f t="shared" si="2"/>
        <v>0</v>
      </c>
      <c r="BM31" s="125">
        <f t="shared" si="18"/>
        <v>0</v>
      </c>
      <c r="BN31" s="125"/>
      <c r="BO31" s="125"/>
      <c r="BP31" s="125">
        <f t="shared" si="19"/>
        <v>0</v>
      </c>
      <c r="BQ31" s="125">
        <f t="shared" si="3"/>
        <v>0</v>
      </c>
      <c r="BR31" s="125">
        <f t="shared" si="3"/>
        <v>0</v>
      </c>
      <c r="BS31" s="125">
        <f t="shared" si="3"/>
        <v>0</v>
      </c>
      <c r="BT31" s="125">
        <f t="shared" si="20"/>
        <v>0</v>
      </c>
      <c r="BV31" s="122"/>
      <c r="BW31" s="122"/>
      <c r="BX31" s="122">
        <f t="shared" si="21"/>
        <v>0</v>
      </c>
      <c r="BY31" s="122">
        <f t="shared" si="21"/>
        <v>0</v>
      </c>
      <c r="BZ31" s="122">
        <f t="shared" si="21"/>
        <v>0</v>
      </c>
      <c r="CA31" s="122">
        <f t="shared" si="21"/>
        <v>0</v>
      </c>
      <c r="CB31" s="122">
        <f t="shared" si="22"/>
        <v>0</v>
      </c>
      <c r="CC31" s="122"/>
      <c r="CD31" s="122"/>
      <c r="CE31" s="122">
        <f t="shared" si="23"/>
        <v>81.349999999999994</v>
      </c>
      <c r="CF31" s="122">
        <f t="shared" si="5"/>
        <v>0</v>
      </c>
      <c r="CG31" s="122">
        <f t="shared" si="5"/>
        <v>0</v>
      </c>
      <c r="CH31" s="122">
        <f t="shared" si="5"/>
        <v>68.650000000000006</v>
      </c>
      <c r="CI31" s="122">
        <f t="shared" si="24"/>
        <v>150</v>
      </c>
      <c r="CJ31" s="122"/>
      <c r="CK31" s="122"/>
      <c r="CL31" s="122">
        <f t="shared" si="25"/>
        <v>0</v>
      </c>
      <c r="CM31" s="122">
        <f t="shared" si="6"/>
        <v>0</v>
      </c>
      <c r="CN31" s="122">
        <f t="shared" si="6"/>
        <v>0</v>
      </c>
      <c r="CO31" s="122">
        <f t="shared" si="6"/>
        <v>0</v>
      </c>
      <c r="CP31" s="122">
        <f t="shared" si="26"/>
        <v>0</v>
      </c>
      <c r="CQ31" s="122"/>
      <c r="CR31" s="122"/>
      <c r="CS31" s="122">
        <f t="shared" si="27"/>
        <v>0</v>
      </c>
      <c r="CT31" s="122">
        <f t="shared" si="7"/>
        <v>0</v>
      </c>
      <c r="CU31" s="122">
        <f t="shared" si="7"/>
        <v>0</v>
      </c>
      <c r="CV31" s="122">
        <f t="shared" si="7"/>
        <v>0</v>
      </c>
      <c r="CW31" s="122">
        <f t="shared" si="28"/>
        <v>0</v>
      </c>
      <c r="CX31" s="122"/>
      <c r="CY31" s="122"/>
      <c r="CZ31" s="122">
        <f t="shared" si="29"/>
        <v>0</v>
      </c>
      <c r="DA31" s="122">
        <f t="shared" si="8"/>
        <v>0</v>
      </c>
      <c r="DB31" s="122">
        <f t="shared" si="8"/>
        <v>0</v>
      </c>
      <c r="DC31" s="122">
        <f t="shared" si="8"/>
        <v>0</v>
      </c>
      <c r="DD31" s="122">
        <f t="shared" si="30"/>
        <v>0</v>
      </c>
      <c r="DF31" s="123">
        <f t="shared" si="31"/>
        <v>8.1349999999999998</v>
      </c>
      <c r="DG31" s="123">
        <f t="shared" si="32"/>
        <v>-15</v>
      </c>
      <c r="DH31" s="123">
        <f t="shared" si="33"/>
        <v>0</v>
      </c>
      <c r="DI31" s="123">
        <f t="shared" si="34"/>
        <v>0</v>
      </c>
      <c r="DJ31" s="123">
        <f t="shared" si="35"/>
        <v>6.8650000000000002</v>
      </c>
      <c r="DK31" s="126">
        <f t="shared" si="9"/>
        <v>0</v>
      </c>
    </row>
    <row r="32" spans="1:115" ht="15.75" thickBot="1">
      <c r="A32" s="118"/>
      <c r="B32" s="33">
        <v>30</v>
      </c>
      <c r="C32" s="124">
        <v>-10.847</v>
      </c>
      <c r="D32" s="124">
        <v>0</v>
      </c>
      <c r="E32" s="124">
        <v>0</v>
      </c>
      <c r="F32" s="124">
        <v>0</v>
      </c>
      <c r="G32" s="124">
        <v>-10.847</v>
      </c>
      <c r="H32" s="118"/>
      <c r="I32" s="33">
        <v>30</v>
      </c>
      <c r="J32" s="124">
        <v>10.847</v>
      </c>
      <c r="K32" s="124">
        <v>0</v>
      </c>
      <c r="L32" s="124">
        <v>0</v>
      </c>
      <c r="M32" s="124">
        <v>9.1530000000000005</v>
      </c>
      <c r="N32" s="124">
        <v>20</v>
      </c>
      <c r="O32" s="118"/>
      <c r="P32" s="33">
        <v>30</v>
      </c>
      <c r="Q32" s="124">
        <v>0</v>
      </c>
      <c r="R32" s="124">
        <v>0</v>
      </c>
      <c r="S32" s="124">
        <v>0</v>
      </c>
      <c r="T32" s="124">
        <v>0</v>
      </c>
      <c r="U32" s="124">
        <v>0</v>
      </c>
      <c r="V32" s="118"/>
      <c r="W32" s="33">
        <v>30</v>
      </c>
      <c r="X32" s="124">
        <v>0</v>
      </c>
      <c r="Y32" s="124">
        <v>0</v>
      </c>
      <c r="Z32" s="124">
        <v>0</v>
      </c>
      <c r="AA32" s="124">
        <v>0</v>
      </c>
      <c r="AB32" s="124">
        <v>0</v>
      </c>
      <c r="AC32" s="118"/>
      <c r="AD32" s="33">
        <v>30</v>
      </c>
      <c r="AE32" s="124">
        <v>0</v>
      </c>
      <c r="AF32" s="124">
        <v>-9.1530000000000005</v>
      </c>
      <c r="AG32" s="124">
        <v>0</v>
      </c>
      <c r="AH32" s="124">
        <v>0</v>
      </c>
      <c r="AI32" s="124">
        <v>-9.1530000000000005</v>
      </c>
      <c r="AJ32" s="33"/>
      <c r="AK32" s="33">
        <f t="shared" si="10"/>
        <v>10</v>
      </c>
      <c r="AM32" s="125"/>
      <c r="AN32" s="125">
        <f t="shared" si="11"/>
        <v>0</v>
      </c>
      <c r="AO32" s="125">
        <f t="shared" si="11"/>
        <v>0</v>
      </c>
      <c r="AP32" s="125">
        <f t="shared" si="11"/>
        <v>0</v>
      </c>
      <c r="AQ32" s="125">
        <f t="shared" si="11"/>
        <v>0</v>
      </c>
      <c r="AR32" s="125">
        <f t="shared" si="12"/>
        <v>0</v>
      </c>
      <c r="AS32" s="125"/>
      <c r="AT32" s="125"/>
      <c r="AU32" s="125">
        <f t="shared" si="13"/>
        <v>10.847</v>
      </c>
      <c r="AV32" s="125">
        <f t="shared" si="13"/>
        <v>0</v>
      </c>
      <c r="AW32" s="125">
        <f t="shared" si="13"/>
        <v>0</v>
      </c>
      <c r="AX32" s="125">
        <f t="shared" si="13"/>
        <v>9.1530000000000005</v>
      </c>
      <c r="AY32" s="125">
        <f t="shared" si="14"/>
        <v>-20</v>
      </c>
      <c r="AZ32" s="125"/>
      <c r="BA32" s="125"/>
      <c r="BB32" s="125">
        <f t="shared" si="15"/>
        <v>0</v>
      </c>
      <c r="BC32" s="125">
        <f t="shared" si="1"/>
        <v>0</v>
      </c>
      <c r="BD32" s="125">
        <f t="shared" si="1"/>
        <v>0</v>
      </c>
      <c r="BE32" s="125">
        <f t="shared" si="1"/>
        <v>0</v>
      </c>
      <c r="BF32" s="125">
        <f t="shared" si="16"/>
        <v>0</v>
      </c>
      <c r="BG32" s="125"/>
      <c r="BH32" s="125"/>
      <c r="BI32" s="125">
        <f t="shared" si="17"/>
        <v>0</v>
      </c>
      <c r="BJ32" s="125">
        <f t="shared" si="2"/>
        <v>0</v>
      </c>
      <c r="BK32" s="125">
        <f t="shared" si="2"/>
        <v>0</v>
      </c>
      <c r="BL32" s="125">
        <f t="shared" si="2"/>
        <v>0</v>
      </c>
      <c r="BM32" s="125">
        <f t="shared" si="18"/>
        <v>0</v>
      </c>
      <c r="BN32" s="125"/>
      <c r="BO32" s="125"/>
      <c r="BP32" s="125">
        <f t="shared" si="19"/>
        <v>0</v>
      </c>
      <c r="BQ32" s="125">
        <f t="shared" si="3"/>
        <v>0</v>
      </c>
      <c r="BR32" s="125">
        <f t="shared" si="3"/>
        <v>0</v>
      </c>
      <c r="BS32" s="125">
        <f t="shared" si="3"/>
        <v>0</v>
      </c>
      <c r="BT32" s="125">
        <f t="shared" si="20"/>
        <v>0</v>
      </c>
      <c r="BV32" s="122"/>
      <c r="BW32" s="122"/>
      <c r="BX32" s="122">
        <f t="shared" si="21"/>
        <v>0</v>
      </c>
      <c r="BY32" s="122">
        <f t="shared" si="21"/>
        <v>0</v>
      </c>
      <c r="BZ32" s="122">
        <f t="shared" si="21"/>
        <v>0</v>
      </c>
      <c r="CA32" s="122">
        <f t="shared" si="21"/>
        <v>0</v>
      </c>
      <c r="CB32" s="122">
        <f t="shared" si="22"/>
        <v>0</v>
      </c>
      <c r="CC32" s="122"/>
      <c r="CD32" s="122"/>
      <c r="CE32" s="122">
        <f t="shared" si="23"/>
        <v>108.47</v>
      </c>
      <c r="CF32" s="122">
        <f t="shared" si="5"/>
        <v>0</v>
      </c>
      <c r="CG32" s="122">
        <f t="shared" si="5"/>
        <v>0</v>
      </c>
      <c r="CH32" s="122">
        <f t="shared" si="5"/>
        <v>91.53</v>
      </c>
      <c r="CI32" s="122">
        <f t="shared" si="24"/>
        <v>200</v>
      </c>
      <c r="CJ32" s="122"/>
      <c r="CK32" s="122"/>
      <c r="CL32" s="122">
        <f t="shared" si="25"/>
        <v>0</v>
      </c>
      <c r="CM32" s="122">
        <f t="shared" si="6"/>
        <v>0</v>
      </c>
      <c r="CN32" s="122">
        <f t="shared" si="6"/>
        <v>0</v>
      </c>
      <c r="CO32" s="122">
        <f t="shared" si="6"/>
        <v>0</v>
      </c>
      <c r="CP32" s="122">
        <f t="shared" si="26"/>
        <v>0</v>
      </c>
      <c r="CQ32" s="122"/>
      <c r="CR32" s="122"/>
      <c r="CS32" s="122">
        <f t="shared" si="27"/>
        <v>0</v>
      </c>
      <c r="CT32" s="122">
        <f t="shared" si="7"/>
        <v>0</v>
      </c>
      <c r="CU32" s="122">
        <f t="shared" si="7"/>
        <v>0</v>
      </c>
      <c r="CV32" s="122">
        <f t="shared" si="7"/>
        <v>0</v>
      </c>
      <c r="CW32" s="122">
        <f t="shared" si="28"/>
        <v>0</v>
      </c>
      <c r="CX32" s="122"/>
      <c r="CY32" s="122"/>
      <c r="CZ32" s="122">
        <f t="shared" si="29"/>
        <v>0</v>
      </c>
      <c r="DA32" s="122">
        <f t="shared" si="8"/>
        <v>0</v>
      </c>
      <c r="DB32" s="122">
        <f t="shared" si="8"/>
        <v>0</v>
      </c>
      <c r="DC32" s="122">
        <f t="shared" si="8"/>
        <v>0</v>
      </c>
      <c r="DD32" s="122">
        <f t="shared" si="30"/>
        <v>0</v>
      </c>
      <c r="DF32" s="123">
        <f t="shared" si="31"/>
        <v>10.847</v>
      </c>
      <c r="DG32" s="123">
        <f t="shared" si="32"/>
        <v>-20</v>
      </c>
      <c r="DH32" s="123">
        <f t="shared" si="33"/>
        <v>0</v>
      </c>
      <c r="DI32" s="123">
        <f t="shared" si="34"/>
        <v>0</v>
      </c>
      <c r="DJ32" s="123">
        <f t="shared" si="35"/>
        <v>9.1530000000000005</v>
      </c>
      <c r="DK32" s="126">
        <f t="shared" si="9"/>
        <v>0</v>
      </c>
    </row>
    <row r="33" spans="1:115" ht="15.75" thickBot="1">
      <c r="A33" s="118"/>
      <c r="B33" s="33">
        <v>31</v>
      </c>
      <c r="C33" s="124">
        <v>-2.169</v>
      </c>
      <c r="D33" s="124">
        <v>0</v>
      </c>
      <c r="E33" s="124">
        <v>0</v>
      </c>
      <c r="F33" s="124">
        <v>0</v>
      </c>
      <c r="G33" s="124">
        <v>-2.169</v>
      </c>
      <c r="H33" s="118"/>
      <c r="I33" s="33">
        <v>31</v>
      </c>
      <c r="J33" s="124">
        <v>2.169</v>
      </c>
      <c r="K33" s="124">
        <v>0</v>
      </c>
      <c r="L33" s="124">
        <v>0</v>
      </c>
      <c r="M33" s="124">
        <v>1.831</v>
      </c>
      <c r="N33" s="124">
        <v>4</v>
      </c>
      <c r="O33" s="118"/>
      <c r="P33" s="33">
        <v>31</v>
      </c>
      <c r="Q33" s="124">
        <v>0</v>
      </c>
      <c r="R33" s="124">
        <v>0</v>
      </c>
      <c r="S33" s="124">
        <v>0</v>
      </c>
      <c r="T33" s="124">
        <v>0</v>
      </c>
      <c r="U33" s="124">
        <v>0</v>
      </c>
      <c r="V33" s="118"/>
      <c r="W33" s="33">
        <v>31</v>
      </c>
      <c r="X33" s="124">
        <v>0</v>
      </c>
      <c r="Y33" s="124">
        <v>0</v>
      </c>
      <c r="Z33" s="124">
        <v>0</v>
      </c>
      <c r="AA33" s="124">
        <v>0</v>
      </c>
      <c r="AB33" s="124">
        <v>0</v>
      </c>
      <c r="AC33" s="118"/>
      <c r="AD33" s="33">
        <v>31</v>
      </c>
      <c r="AE33" s="124">
        <v>0</v>
      </c>
      <c r="AF33" s="124">
        <v>-1.831</v>
      </c>
      <c r="AG33" s="124">
        <v>0</v>
      </c>
      <c r="AH33" s="124">
        <v>0</v>
      </c>
      <c r="AI33" s="124">
        <v>-1.831</v>
      </c>
      <c r="AJ33" s="33"/>
      <c r="AK33" s="33">
        <f t="shared" si="10"/>
        <v>10</v>
      </c>
      <c r="AM33" s="125"/>
      <c r="AN33" s="125">
        <f t="shared" si="11"/>
        <v>0</v>
      </c>
      <c r="AO33" s="125">
        <f t="shared" si="11"/>
        <v>0</v>
      </c>
      <c r="AP33" s="125">
        <f t="shared" si="11"/>
        <v>0</v>
      </c>
      <c r="AQ33" s="125">
        <f t="shared" si="11"/>
        <v>0</v>
      </c>
      <c r="AR33" s="125">
        <f t="shared" si="12"/>
        <v>0</v>
      </c>
      <c r="AS33" s="125"/>
      <c r="AT33" s="125"/>
      <c r="AU33" s="125">
        <f t="shared" si="13"/>
        <v>2.169</v>
      </c>
      <c r="AV33" s="125">
        <f t="shared" si="13"/>
        <v>0</v>
      </c>
      <c r="AW33" s="125">
        <f t="shared" si="13"/>
        <v>0</v>
      </c>
      <c r="AX33" s="125">
        <f t="shared" si="13"/>
        <v>1.831</v>
      </c>
      <c r="AY33" s="125">
        <f t="shared" si="14"/>
        <v>-4</v>
      </c>
      <c r="AZ33" s="125"/>
      <c r="BA33" s="125"/>
      <c r="BB33" s="125">
        <f t="shared" si="15"/>
        <v>0</v>
      </c>
      <c r="BC33" s="125">
        <f t="shared" si="1"/>
        <v>0</v>
      </c>
      <c r="BD33" s="125">
        <f t="shared" si="1"/>
        <v>0</v>
      </c>
      <c r="BE33" s="125">
        <f t="shared" si="1"/>
        <v>0</v>
      </c>
      <c r="BF33" s="125">
        <f t="shared" si="16"/>
        <v>0</v>
      </c>
      <c r="BG33" s="125"/>
      <c r="BH33" s="125"/>
      <c r="BI33" s="125">
        <f t="shared" si="17"/>
        <v>0</v>
      </c>
      <c r="BJ33" s="125">
        <f t="shared" si="2"/>
        <v>0</v>
      </c>
      <c r="BK33" s="125">
        <f t="shared" si="2"/>
        <v>0</v>
      </c>
      <c r="BL33" s="125">
        <f t="shared" si="2"/>
        <v>0</v>
      </c>
      <c r="BM33" s="125">
        <f t="shared" si="18"/>
        <v>0</v>
      </c>
      <c r="BN33" s="125"/>
      <c r="BO33" s="125"/>
      <c r="BP33" s="125">
        <f t="shared" si="19"/>
        <v>0</v>
      </c>
      <c r="BQ33" s="125">
        <f t="shared" si="3"/>
        <v>0</v>
      </c>
      <c r="BR33" s="125">
        <f t="shared" si="3"/>
        <v>0</v>
      </c>
      <c r="BS33" s="125">
        <f t="shared" si="3"/>
        <v>0</v>
      </c>
      <c r="BT33" s="125">
        <f t="shared" si="20"/>
        <v>0</v>
      </c>
      <c r="BV33" s="122"/>
      <c r="BW33" s="122"/>
      <c r="BX33" s="122">
        <f t="shared" si="21"/>
        <v>0</v>
      </c>
      <c r="BY33" s="122">
        <f t="shared" si="21"/>
        <v>0</v>
      </c>
      <c r="BZ33" s="122">
        <f t="shared" si="21"/>
        <v>0</v>
      </c>
      <c r="CA33" s="122">
        <f t="shared" si="21"/>
        <v>0</v>
      </c>
      <c r="CB33" s="122">
        <f t="shared" si="22"/>
        <v>0</v>
      </c>
      <c r="CC33" s="122"/>
      <c r="CD33" s="122"/>
      <c r="CE33" s="122">
        <f t="shared" si="23"/>
        <v>21.69</v>
      </c>
      <c r="CF33" s="122">
        <f t="shared" si="5"/>
        <v>0</v>
      </c>
      <c r="CG33" s="122">
        <f t="shared" si="5"/>
        <v>0</v>
      </c>
      <c r="CH33" s="122">
        <f t="shared" si="5"/>
        <v>18.309999999999999</v>
      </c>
      <c r="CI33" s="122">
        <f t="shared" si="24"/>
        <v>40</v>
      </c>
      <c r="CJ33" s="122"/>
      <c r="CK33" s="122"/>
      <c r="CL33" s="122">
        <f t="shared" si="25"/>
        <v>0</v>
      </c>
      <c r="CM33" s="122">
        <f t="shared" si="6"/>
        <v>0</v>
      </c>
      <c r="CN33" s="122">
        <f t="shared" si="6"/>
        <v>0</v>
      </c>
      <c r="CO33" s="122">
        <f t="shared" si="6"/>
        <v>0</v>
      </c>
      <c r="CP33" s="122">
        <f t="shared" si="26"/>
        <v>0</v>
      </c>
      <c r="CQ33" s="122"/>
      <c r="CR33" s="122"/>
      <c r="CS33" s="122">
        <f t="shared" si="27"/>
        <v>0</v>
      </c>
      <c r="CT33" s="122">
        <f t="shared" si="7"/>
        <v>0</v>
      </c>
      <c r="CU33" s="122">
        <f t="shared" si="7"/>
        <v>0</v>
      </c>
      <c r="CV33" s="122">
        <f t="shared" si="7"/>
        <v>0</v>
      </c>
      <c r="CW33" s="122">
        <f t="shared" si="28"/>
        <v>0</v>
      </c>
      <c r="CX33" s="122"/>
      <c r="CY33" s="122"/>
      <c r="CZ33" s="122">
        <f t="shared" si="29"/>
        <v>0</v>
      </c>
      <c r="DA33" s="122">
        <f t="shared" si="8"/>
        <v>0</v>
      </c>
      <c r="DB33" s="122">
        <f t="shared" si="8"/>
        <v>0</v>
      </c>
      <c r="DC33" s="122">
        <f t="shared" si="8"/>
        <v>0</v>
      </c>
      <c r="DD33" s="122">
        <f t="shared" si="30"/>
        <v>0</v>
      </c>
      <c r="DF33" s="123">
        <f t="shared" si="31"/>
        <v>2.169</v>
      </c>
      <c r="DG33" s="123">
        <f t="shared" si="32"/>
        <v>-4</v>
      </c>
      <c r="DH33" s="123">
        <f t="shared" si="33"/>
        <v>0</v>
      </c>
      <c r="DI33" s="123">
        <f t="shared" si="34"/>
        <v>0</v>
      </c>
      <c r="DJ33" s="123">
        <f t="shared" si="35"/>
        <v>1.831</v>
      </c>
      <c r="DK33" s="126">
        <f t="shared" si="9"/>
        <v>0</v>
      </c>
    </row>
    <row r="34" spans="1:115" ht="15.75" thickBot="1">
      <c r="A34" s="118"/>
      <c r="B34" s="33">
        <v>32</v>
      </c>
      <c r="C34" s="124">
        <v>-10.304</v>
      </c>
      <c r="D34" s="124">
        <v>0</v>
      </c>
      <c r="E34" s="124">
        <v>0</v>
      </c>
      <c r="F34" s="124">
        <v>0</v>
      </c>
      <c r="G34" s="124">
        <v>-10.304</v>
      </c>
      <c r="H34" s="118"/>
      <c r="I34" s="33">
        <v>32</v>
      </c>
      <c r="J34" s="124">
        <v>10.304</v>
      </c>
      <c r="K34" s="124">
        <v>0</v>
      </c>
      <c r="L34" s="124">
        <v>0</v>
      </c>
      <c r="M34" s="124">
        <v>8.6959999999999997</v>
      </c>
      <c r="N34" s="124">
        <v>19</v>
      </c>
      <c r="O34" s="118"/>
      <c r="P34" s="33">
        <v>32</v>
      </c>
      <c r="Q34" s="124">
        <v>0</v>
      </c>
      <c r="R34" s="124">
        <v>0</v>
      </c>
      <c r="S34" s="124">
        <v>0</v>
      </c>
      <c r="T34" s="124">
        <v>0</v>
      </c>
      <c r="U34" s="124">
        <v>0</v>
      </c>
      <c r="V34" s="118"/>
      <c r="W34" s="33">
        <v>32</v>
      </c>
      <c r="X34" s="124">
        <v>0</v>
      </c>
      <c r="Y34" s="124">
        <v>0</v>
      </c>
      <c r="Z34" s="124">
        <v>0</v>
      </c>
      <c r="AA34" s="124">
        <v>0</v>
      </c>
      <c r="AB34" s="124">
        <v>0</v>
      </c>
      <c r="AC34" s="118"/>
      <c r="AD34" s="33">
        <v>32</v>
      </c>
      <c r="AE34" s="124">
        <v>0</v>
      </c>
      <c r="AF34" s="124">
        <v>-8.6959999999999997</v>
      </c>
      <c r="AG34" s="124">
        <v>0</v>
      </c>
      <c r="AH34" s="124">
        <v>0</v>
      </c>
      <c r="AI34" s="124">
        <v>-8.6959999999999997</v>
      </c>
      <c r="AJ34" s="33"/>
      <c r="AK34" s="33">
        <f t="shared" si="10"/>
        <v>10</v>
      </c>
      <c r="AM34" s="125"/>
      <c r="AN34" s="125">
        <f t="shared" si="11"/>
        <v>0</v>
      </c>
      <c r="AO34" s="125">
        <f t="shared" si="11"/>
        <v>0</v>
      </c>
      <c r="AP34" s="125">
        <f t="shared" si="11"/>
        <v>0</v>
      </c>
      <c r="AQ34" s="125">
        <f t="shared" si="11"/>
        <v>0</v>
      </c>
      <c r="AR34" s="125">
        <f t="shared" si="12"/>
        <v>0</v>
      </c>
      <c r="AS34" s="125"/>
      <c r="AT34" s="125"/>
      <c r="AU34" s="125">
        <f t="shared" si="13"/>
        <v>10.304</v>
      </c>
      <c r="AV34" s="125">
        <f t="shared" si="13"/>
        <v>0</v>
      </c>
      <c r="AW34" s="125">
        <f t="shared" si="13"/>
        <v>0</v>
      </c>
      <c r="AX34" s="125">
        <f t="shared" si="13"/>
        <v>8.6959999999999997</v>
      </c>
      <c r="AY34" s="125">
        <f t="shared" si="14"/>
        <v>-19</v>
      </c>
      <c r="AZ34" s="125"/>
      <c r="BA34" s="125"/>
      <c r="BB34" s="125">
        <f t="shared" si="15"/>
        <v>0</v>
      </c>
      <c r="BC34" s="125">
        <f t="shared" si="1"/>
        <v>0</v>
      </c>
      <c r="BD34" s="125">
        <f t="shared" si="1"/>
        <v>0</v>
      </c>
      <c r="BE34" s="125">
        <f t="shared" si="1"/>
        <v>0</v>
      </c>
      <c r="BF34" s="125">
        <f t="shared" si="16"/>
        <v>0</v>
      </c>
      <c r="BG34" s="125"/>
      <c r="BH34" s="125"/>
      <c r="BI34" s="125">
        <f t="shared" si="17"/>
        <v>0</v>
      </c>
      <c r="BJ34" s="125">
        <f t="shared" si="2"/>
        <v>0</v>
      </c>
      <c r="BK34" s="125">
        <f t="shared" si="2"/>
        <v>0</v>
      </c>
      <c r="BL34" s="125">
        <f t="shared" si="2"/>
        <v>0</v>
      </c>
      <c r="BM34" s="125">
        <f t="shared" si="18"/>
        <v>0</v>
      </c>
      <c r="BN34" s="125"/>
      <c r="BO34" s="125"/>
      <c r="BP34" s="125">
        <f t="shared" si="19"/>
        <v>0</v>
      </c>
      <c r="BQ34" s="125">
        <f t="shared" si="3"/>
        <v>0</v>
      </c>
      <c r="BR34" s="125">
        <f t="shared" si="3"/>
        <v>0</v>
      </c>
      <c r="BS34" s="125">
        <f t="shared" si="3"/>
        <v>0</v>
      </c>
      <c r="BT34" s="125">
        <f t="shared" si="20"/>
        <v>0</v>
      </c>
      <c r="BV34" s="122"/>
      <c r="BW34" s="122"/>
      <c r="BX34" s="122">
        <f t="shared" si="21"/>
        <v>0</v>
      </c>
      <c r="BY34" s="122">
        <f t="shared" si="21"/>
        <v>0</v>
      </c>
      <c r="BZ34" s="122">
        <f t="shared" si="21"/>
        <v>0</v>
      </c>
      <c r="CA34" s="122">
        <f t="shared" si="21"/>
        <v>0</v>
      </c>
      <c r="CB34" s="122">
        <f t="shared" si="22"/>
        <v>0</v>
      </c>
      <c r="CC34" s="122"/>
      <c r="CD34" s="122"/>
      <c r="CE34" s="122">
        <f t="shared" si="23"/>
        <v>103.04</v>
      </c>
      <c r="CF34" s="122">
        <f t="shared" si="5"/>
        <v>0</v>
      </c>
      <c r="CG34" s="122">
        <f t="shared" si="5"/>
        <v>0</v>
      </c>
      <c r="CH34" s="122">
        <f t="shared" si="5"/>
        <v>86.96</v>
      </c>
      <c r="CI34" s="122">
        <f t="shared" si="24"/>
        <v>190</v>
      </c>
      <c r="CJ34" s="122"/>
      <c r="CK34" s="122"/>
      <c r="CL34" s="122">
        <f t="shared" si="25"/>
        <v>0</v>
      </c>
      <c r="CM34" s="122">
        <f t="shared" si="6"/>
        <v>0</v>
      </c>
      <c r="CN34" s="122">
        <f t="shared" si="6"/>
        <v>0</v>
      </c>
      <c r="CO34" s="122">
        <f t="shared" si="6"/>
        <v>0</v>
      </c>
      <c r="CP34" s="122">
        <f t="shared" si="26"/>
        <v>0</v>
      </c>
      <c r="CQ34" s="122"/>
      <c r="CR34" s="122"/>
      <c r="CS34" s="122">
        <f t="shared" si="27"/>
        <v>0</v>
      </c>
      <c r="CT34" s="122">
        <f t="shared" si="7"/>
        <v>0</v>
      </c>
      <c r="CU34" s="122">
        <f t="shared" si="7"/>
        <v>0</v>
      </c>
      <c r="CV34" s="122">
        <f t="shared" si="7"/>
        <v>0</v>
      </c>
      <c r="CW34" s="122">
        <f t="shared" si="28"/>
        <v>0</v>
      </c>
      <c r="CX34" s="122"/>
      <c r="CY34" s="122"/>
      <c r="CZ34" s="122">
        <f t="shared" si="29"/>
        <v>0</v>
      </c>
      <c r="DA34" s="122">
        <f t="shared" si="8"/>
        <v>0</v>
      </c>
      <c r="DB34" s="122">
        <f t="shared" si="8"/>
        <v>0</v>
      </c>
      <c r="DC34" s="122">
        <f t="shared" si="8"/>
        <v>0</v>
      </c>
      <c r="DD34" s="122">
        <f t="shared" si="30"/>
        <v>0</v>
      </c>
      <c r="DF34" s="123">
        <f t="shared" si="31"/>
        <v>10.304</v>
      </c>
      <c r="DG34" s="123">
        <f t="shared" si="32"/>
        <v>-19</v>
      </c>
      <c r="DH34" s="123">
        <f t="shared" si="33"/>
        <v>0</v>
      </c>
      <c r="DI34" s="123">
        <f t="shared" si="34"/>
        <v>0</v>
      </c>
      <c r="DJ34" s="123">
        <f t="shared" si="35"/>
        <v>8.6959999999999997</v>
      </c>
      <c r="DK34" s="126">
        <f t="shared" si="9"/>
        <v>0</v>
      </c>
    </row>
    <row r="35" spans="1:115" ht="15.75" thickBot="1">
      <c r="A35" s="118"/>
      <c r="B35" s="33">
        <v>33</v>
      </c>
      <c r="C35" s="124">
        <v>-13.016</v>
      </c>
      <c r="D35" s="124">
        <v>0</v>
      </c>
      <c r="E35" s="124">
        <v>0</v>
      </c>
      <c r="F35" s="124">
        <v>0</v>
      </c>
      <c r="G35" s="124">
        <v>-13.016</v>
      </c>
      <c r="H35" s="118"/>
      <c r="I35" s="33">
        <v>33</v>
      </c>
      <c r="J35" s="124">
        <v>13.016</v>
      </c>
      <c r="K35" s="124">
        <v>0</v>
      </c>
      <c r="L35" s="124">
        <v>0</v>
      </c>
      <c r="M35" s="124">
        <v>10.984</v>
      </c>
      <c r="N35" s="124">
        <v>24</v>
      </c>
      <c r="O35" s="118"/>
      <c r="P35" s="33">
        <v>33</v>
      </c>
      <c r="Q35" s="124">
        <v>0</v>
      </c>
      <c r="R35" s="124">
        <v>0</v>
      </c>
      <c r="S35" s="124">
        <v>0</v>
      </c>
      <c r="T35" s="124">
        <v>0</v>
      </c>
      <c r="U35" s="124">
        <v>0</v>
      </c>
      <c r="V35" s="118"/>
      <c r="W35" s="33">
        <v>33</v>
      </c>
      <c r="X35" s="124">
        <v>0</v>
      </c>
      <c r="Y35" s="124">
        <v>0</v>
      </c>
      <c r="Z35" s="124">
        <v>0</v>
      </c>
      <c r="AA35" s="124">
        <v>0</v>
      </c>
      <c r="AB35" s="124">
        <v>0</v>
      </c>
      <c r="AC35" s="118"/>
      <c r="AD35" s="33">
        <v>33</v>
      </c>
      <c r="AE35" s="124">
        <v>0</v>
      </c>
      <c r="AF35" s="124">
        <v>-10.984</v>
      </c>
      <c r="AG35" s="124">
        <v>0</v>
      </c>
      <c r="AH35" s="124">
        <v>0</v>
      </c>
      <c r="AI35" s="124">
        <v>-10.984</v>
      </c>
      <c r="AJ35" s="33"/>
      <c r="AK35" s="33">
        <f t="shared" si="10"/>
        <v>10</v>
      </c>
      <c r="AM35" s="125"/>
      <c r="AN35" s="125">
        <f t="shared" si="11"/>
        <v>0</v>
      </c>
      <c r="AO35" s="125">
        <f t="shared" si="11"/>
        <v>0</v>
      </c>
      <c r="AP35" s="125">
        <f t="shared" si="11"/>
        <v>0</v>
      </c>
      <c r="AQ35" s="125">
        <f t="shared" si="11"/>
        <v>0</v>
      </c>
      <c r="AR35" s="125">
        <f t="shared" si="12"/>
        <v>0</v>
      </c>
      <c r="AS35" s="125"/>
      <c r="AT35" s="125"/>
      <c r="AU35" s="125">
        <f t="shared" si="13"/>
        <v>13.016</v>
      </c>
      <c r="AV35" s="125">
        <f t="shared" si="13"/>
        <v>0</v>
      </c>
      <c r="AW35" s="125">
        <f t="shared" si="13"/>
        <v>0</v>
      </c>
      <c r="AX35" s="125">
        <f t="shared" si="13"/>
        <v>10.984</v>
      </c>
      <c r="AY35" s="125">
        <f t="shared" si="14"/>
        <v>-24</v>
      </c>
      <c r="AZ35" s="125"/>
      <c r="BA35" s="125"/>
      <c r="BB35" s="125">
        <f t="shared" si="15"/>
        <v>0</v>
      </c>
      <c r="BC35" s="125">
        <f t="shared" si="1"/>
        <v>0</v>
      </c>
      <c r="BD35" s="125">
        <f t="shared" si="1"/>
        <v>0</v>
      </c>
      <c r="BE35" s="125">
        <f t="shared" si="1"/>
        <v>0</v>
      </c>
      <c r="BF35" s="125">
        <f t="shared" si="16"/>
        <v>0</v>
      </c>
      <c r="BG35" s="125"/>
      <c r="BH35" s="125"/>
      <c r="BI35" s="125">
        <f t="shared" si="17"/>
        <v>0</v>
      </c>
      <c r="BJ35" s="125">
        <f t="shared" si="2"/>
        <v>0</v>
      </c>
      <c r="BK35" s="125">
        <f t="shared" si="2"/>
        <v>0</v>
      </c>
      <c r="BL35" s="125">
        <f t="shared" si="2"/>
        <v>0</v>
      </c>
      <c r="BM35" s="125">
        <f t="shared" si="18"/>
        <v>0</v>
      </c>
      <c r="BN35" s="125"/>
      <c r="BO35" s="125"/>
      <c r="BP35" s="125">
        <f t="shared" si="19"/>
        <v>0</v>
      </c>
      <c r="BQ35" s="125">
        <f t="shared" si="3"/>
        <v>0</v>
      </c>
      <c r="BR35" s="125">
        <f t="shared" si="3"/>
        <v>0</v>
      </c>
      <c r="BS35" s="125">
        <f t="shared" si="3"/>
        <v>0</v>
      </c>
      <c r="BT35" s="125">
        <f t="shared" si="20"/>
        <v>0</v>
      </c>
      <c r="BV35" s="122"/>
      <c r="BW35" s="122"/>
      <c r="BX35" s="122">
        <f t="shared" si="21"/>
        <v>0</v>
      </c>
      <c r="BY35" s="122">
        <f t="shared" si="21"/>
        <v>0</v>
      </c>
      <c r="BZ35" s="122">
        <f t="shared" si="21"/>
        <v>0</v>
      </c>
      <c r="CA35" s="122">
        <f t="shared" si="21"/>
        <v>0</v>
      </c>
      <c r="CB35" s="122">
        <f t="shared" si="22"/>
        <v>0</v>
      </c>
      <c r="CC35" s="122"/>
      <c r="CD35" s="122"/>
      <c r="CE35" s="122">
        <f t="shared" si="23"/>
        <v>130.16</v>
      </c>
      <c r="CF35" s="122">
        <f t="shared" si="5"/>
        <v>0</v>
      </c>
      <c r="CG35" s="122">
        <f t="shared" si="5"/>
        <v>0</v>
      </c>
      <c r="CH35" s="122">
        <f t="shared" si="5"/>
        <v>109.84</v>
      </c>
      <c r="CI35" s="122">
        <f t="shared" si="24"/>
        <v>240</v>
      </c>
      <c r="CJ35" s="122"/>
      <c r="CK35" s="122"/>
      <c r="CL35" s="122">
        <f t="shared" si="25"/>
        <v>0</v>
      </c>
      <c r="CM35" s="122">
        <f t="shared" si="6"/>
        <v>0</v>
      </c>
      <c r="CN35" s="122">
        <f t="shared" si="6"/>
        <v>0</v>
      </c>
      <c r="CO35" s="122">
        <f t="shared" si="6"/>
        <v>0</v>
      </c>
      <c r="CP35" s="122">
        <f t="shared" si="26"/>
        <v>0</v>
      </c>
      <c r="CQ35" s="122"/>
      <c r="CR35" s="122"/>
      <c r="CS35" s="122">
        <f t="shared" si="27"/>
        <v>0</v>
      </c>
      <c r="CT35" s="122">
        <f t="shared" si="7"/>
        <v>0</v>
      </c>
      <c r="CU35" s="122">
        <f t="shared" si="7"/>
        <v>0</v>
      </c>
      <c r="CV35" s="122">
        <f t="shared" si="7"/>
        <v>0</v>
      </c>
      <c r="CW35" s="122">
        <f t="shared" si="28"/>
        <v>0</v>
      </c>
      <c r="CX35" s="122"/>
      <c r="CY35" s="122"/>
      <c r="CZ35" s="122">
        <f t="shared" si="29"/>
        <v>0</v>
      </c>
      <c r="DA35" s="122">
        <f t="shared" si="8"/>
        <v>0</v>
      </c>
      <c r="DB35" s="122">
        <f t="shared" si="8"/>
        <v>0</v>
      </c>
      <c r="DC35" s="122">
        <f t="shared" si="8"/>
        <v>0</v>
      </c>
      <c r="DD35" s="122">
        <f t="shared" si="30"/>
        <v>0</v>
      </c>
      <c r="DF35" s="123">
        <f t="shared" si="31"/>
        <v>13.016</v>
      </c>
      <c r="DG35" s="123">
        <f t="shared" si="32"/>
        <v>-24</v>
      </c>
      <c r="DH35" s="123">
        <f t="shared" si="33"/>
        <v>0</v>
      </c>
      <c r="DI35" s="123">
        <f t="shared" si="34"/>
        <v>0</v>
      </c>
      <c r="DJ35" s="123">
        <f t="shared" si="35"/>
        <v>10.984</v>
      </c>
      <c r="DK35" s="126">
        <f t="shared" si="9"/>
        <v>0</v>
      </c>
    </row>
    <row r="36" spans="1:115" ht="15.75" thickBot="1">
      <c r="A36" s="118"/>
      <c r="B36" s="33">
        <v>34</v>
      </c>
      <c r="C36" s="124">
        <v>-35.250999999999998</v>
      </c>
      <c r="D36" s="124">
        <v>0</v>
      </c>
      <c r="E36" s="124">
        <v>0</v>
      </c>
      <c r="F36" s="124">
        <v>0</v>
      </c>
      <c r="G36" s="124">
        <v>-35.250999999999998</v>
      </c>
      <c r="H36" s="118"/>
      <c r="I36" s="33">
        <v>34</v>
      </c>
      <c r="J36" s="124">
        <v>35.250999999999998</v>
      </c>
      <c r="K36" s="124">
        <v>0</v>
      </c>
      <c r="L36" s="124">
        <v>0</v>
      </c>
      <c r="M36" s="124">
        <v>29.748999999999999</v>
      </c>
      <c r="N36" s="124">
        <v>65</v>
      </c>
      <c r="O36" s="118"/>
      <c r="P36" s="33">
        <v>34</v>
      </c>
      <c r="Q36" s="124">
        <v>0</v>
      </c>
      <c r="R36" s="124">
        <v>0</v>
      </c>
      <c r="S36" s="124">
        <v>0</v>
      </c>
      <c r="T36" s="124">
        <v>0</v>
      </c>
      <c r="U36" s="124">
        <v>0</v>
      </c>
      <c r="V36" s="118"/>
      <c r="W36" s="33">
        <v>34</v>
      </c>
      <c r="X36" s="124">
        <v>0</v>
      </c>
      <c r="Y36" s="124">
        <v>0</v>
      </c>
      <c r="Z36" s="124">
        <v>0</v>
      </c>
      <c r="AA36" s="124">
        <v>0</v>
      </c>
      <c r="AB36" s="124">
        <v>0</v>
      </c>
      <c r="AC36" s="118"/>
      <c r="AD36" s="33">
        <v>34</v>
      </c>
      <c r="AE36" s="124">
        <v>0</v>
      </c>
      <c r="AF36" s="124">
        <v>-29.748999999999999</v>
      </c>
      <c r="AG36" s="124">
        <v>0</v>
      </c>
      <c r="AH36" s="124">
        <v>0</v>
      </c>
      <c r="AI36" s="124">
        <v>-29.748999999999999</v>
      </c>
      <c r="AJ36" s="33"/>
      <c r="AK36" s="33">
        <f t="shared" si="10"/>
        <v>10</v>
      </c>
      <c r="AM36" s="125"/>
      <c r="AN36" s="125">
        <f t="shared" si="11"/>
        <v>0</v>
      </c>
      <c r="AO36" s="125">
        <f t="shared" si="11"/>
        <v>0</v>
      </c>
      <c r="AP36" s="125">
        <f t="shared" si="11"/>
        <v>0</v>
      </c>
      <c r="AQ36" s="125">
        <f t="shared" si="11"/>
        <v>0</v>
      </c>
      <c r="AR36" s="125">
        <f t="shared" si="12"/>
        <v>0</v>
      </c>
      <c r="AS36" s="125"/>
      <c r="AT36" s="125"/>
      <c r="AU36" s="125">
        <f t="shared" si="13"/>
        <v>35.250999999999998</v>
      </c>
      <c r="AV36" s="125">
        <f t="shared" si="13"/>
        <v>0</v>
      </c>
      <c r="AW36" s="125">
        <f t="shared" si="13"/>
        <v>0</v>
      </c>
      <c r="AX36" s="125">
        <f t="shared" si="13"/>
        <v>29.748999999999999</v>
      </c>
      <c r="AY36" s="125">
        <f t="shared" si="14"/>
        <v>-65</v>
      </c>
      <c r="AZ36" s="125"/>
      <c r="BA36" s="125"/>
      <c r="BB36" s="125">
        <f t="shared" si="15"/>
        <v>0</v>
      </c>
      <c r="BC36" s="125">
        <f t="shared" si="1"/>
        <v>0</v>
      </c>
      <c r="BD36" s="125">
        <f t="shared" si="1"/>
        <v>0</v>
      </c>
      <c r="BE36" s="125">
        <f t="shared" si="1"/>
        <v>0</v>
      </c>
      <c r="BF36" s="125">
        <f t="shared" si="16"/>
        <v>0</v>
      </c>
      <c r="BG36" s="125"/>
      <c r="BH36" s="125"/>
      <c r="BI36" s="125">
        <f t="shared" si="17"/>
        <v>0</v>
      </c>
      <c r="BJ36" s="125">
        <f t="shared" si="2"/>
        <v>0</v>
      </c>
      <c r="BK36" s="125">
        <f t="shared" si="2"/>
        <v>0</v>
      </c>
      <c r="BL36" s="125">
        <f t="shared" si="2"/>
        <v>0</v>
      </c>
      <c r="BM36" s="125">
        <f t="shared" si="18"/>
        <v>0</v>
      </c>
      <c r="BN36" s="125"/>
      <c r="BO36" s="125"/>
      <c r="BP36" s="125">
        <f t="shared" si="19"/>
        <v>0</v>
      </c>
      <c r="BQ36" s="125">
        <f t="shared" si="3"/>
        <v>0</v>
      </c>
      <c r="BR36" s="125">
        <f t="shared" si="3"/>
        <v>0</v>
      </c>
      <c r="BS36" s="125">
        <f t="shared" si="3"/>
        <v>0</v>
      </c>
      <c r="BT36" s="125">
        <f t="shared" si="20"/>
        <v>0</v>
      </c>
      <c r="BV36" s="122"/>
      <c r="BW36" s="122"/>
      <c r="BX36" s="122">
        <f t="shared" si="21"/>
        <v>0</v>
      </c>
      <c r="BY36" s="122">
        <f t="shared" si="21"/>
        <v>0</v>
      </c>
      <c r="BZ36" s="122">
        <f t="shared" si="21"/>
        <v>0</v>
      </c>
      <c r="CA36" s="122">
        <f t="shared" si="21"/>
        <v>0</v>
      </c>
      <c r="CB36" s="122">
        <f t="shared" si="22"/>
        <v>0</v>
      </c>
      <c r="CC36" s="122"/>
      <c r="CD36" s="122"/>
      <c r="CE36" s="122">
        <f t="shared" si="23"/>
        <v>352.51</v>
      </c>
      <c r="CF36" s="122">
        <f t="shared" si="5"/>
        <v>0</v>
      </c>
      <c r="CG36" s="122">
        <f t="shared" si="5"/>
        <v>0</v>
      </c>
      <c r="CH36" s="122">
        <f t="shared" si="5"/>
        <v>297.49</v>
      </c>
      <c r="CI36" s="122">
        <f t="shared" si="24"/>
        <v>650</v>
      </c>
      <c r="CJ36" s="122"/>
      <c r="CK36" s="122"/>
      <c r="CL36" s="122">
        <f t="shared" si="25"/>
        <v>0</v>
      </c>
      <c r="CM36" s="122">
        <f t="shared" si="6"/>
        <v>0</v>
      </c>
      <c r="CN36" s="122">
        <f t="shared" si="6"/>
        <v>0</v>
      </c>
      <c r="CO36" s="122">
        <f t="shared" si="6"/>
        <v>0</v>
      </c>
      <c r="CP36" s="122">
        <f t="shared" si="26"/>
        <v>0</v>
      </c>
      <c r="CQ36" s="122"/>
      <c r="CR36" s="122"/>
      <c r="CS36" s="122">
        <f t="shared" si="27"/>
        <v>0</v>
      </c>
      <c r="CT36" s="122">
        <f t="shared" si="7"/>
        <v>0</v>
      </c>
      <c r="CU36" s="122">
        <f t="shared" si="7"/>
        <v>0</v>
      </c>
      <c r="CV36" s="122">
        <f t="shared" si="7"/>
        <v>0</v>
      </c>
      <c r="CW36" s="122">
        <f t="shared" si="28"/>
        <v>0</v>
      </c>
      <c r="CX36" s="122"/>
      <c r="CY36" s="122"/>
      <c r="CZ36" s="122">
        <f t="shared" si="29"/>
        <v>0</v>
      </c>
      <c r="DA36" s="122">
        <f t="shared" si="8"/>
        <v>0</v>
      </c>
      <c r="DB36" s="122">
        <f t="shared" si="8"/>
        <v>0</v>
      </c>
      <c r="DC36" s="122">
        <f t="shared" si="8"/>
        <v>0</v>
      </c>
      <c r="DD36" s="122">
        <f t="shared" si="30"/>
        <v>0</v>
      </c>
      <c r="DF36" s="123">
        <f t="shared" si="31"/>
        <v>35.250999999999998</v>
      </c>
      <c r="DG36" s="123">
        <f t="shared" si="32"/>
        <v>-65</v>
      </c>
      <c r="DH36" s="123">
        <f t="shared" si="33"/>
        <v>0</v>
      </c>
      <c r="DI36" s="123">
        <f t="shared" si="34"/>
        <v>0</v>
      </c>
      <c r="DJ36" s="123">
        <f t="shared" si="35"/>
        <v>29.748999999999999</v>
      </c>
      <c r="DK36" s="126">
        <f t="shared" si="9"/>
        <v>0</v>
      </c>
    </row>
    <row r="37" spans="1:115" ht="15.75" thickBot="1">
      <c r="A37" s="118"/>
      <c r="B37" s="33">
        <v>35</v>
      </c>
      <c r="C37" s="124">
        <v>-21.151</v>
      </c>
      <c r="D37" s="124">
        <v>0</v>
      </c>
      <c r="E37" s="124">
        <v>0</v>
      </c>
      <c r="F37" s="124">
        <v>0</v>
      </c>
      <c r="G37" s="124">
        <v>-21.151</v>
      </c>
      <c r="H37" s="118"/>
      <c r="I37" s="33">
        <v>35</v>
      </c>
      <c r="J37" s="124">
        <v>21.151</v>
      </c>
      <c r="K37" s="124">
        <v>0</v>
      </c>
      <c r="L37" s="124">
        <v>0</v>
      </c>
      <c r="M37" s="124">
        <v>17.849</v>
      </c>
      <c r="N37" s="124">
        <v>39</v>
      </c>
      <c r="O37" s="118"/>
      <c r="P37" s="33">
        <v>35</v>
      </c>
      <c r="Q37" s="124">
        <v>0</v>
      </c>
      <c r="R37" s="124">
        <v>0</v>
      </c>
      <c r="S37" s="124">
        <v>0</v>
      </c>
      <c r="T37" s="124">
        <v>0</v>
      </c>
      <c r="U37" s="124">
        <v>0</v>
      </c>
      <c r="V37" s="118"/>
      <c r="W37" s="33">
        <v>35</v>
      </c>
      <c r="X37" s="124">
        <v>0</v>
      </c>
      <c r="Y37" s="124">
        <v>0</v>
      </c>
      <c r="Z37" s="124">
        <v>0</v>
      </c>
      <c r="AA37" s="124">
        <v>0</v>
      </c>
      <c r="AB37" s="124">
        <v>0</v>
      </c>
      <c r="AC37" s="118"/>
      <c r="AD37" s="33">
        <v>35</v>
      </c>
      <c r="AE37" s="124">
        <v>0</v>
      </c>
      <c r="AF37" s="124">
        <v>-17.849</v>
      </c>
      <c r="AG37" s="124">
        <v>0</v>
      </c>
      <c r="AH37" s="124">
        <v>0</v>
      </c>
      <c r="AI37" s="124">
        <v>-17.849</v>
      </c>
      <c r="AJ37" s="33"/>
      <c r="AK37" s="33">
        <f t="shared" si="10"/>
        <v>10</v>
      </c>
      <c r="AM37" s="125"/>
      <c r="AN37" s="125">
        <f t="shared" si="11"/>
        <v>0</v>
      </c>
      <c r="AO37" s="125">
        <f t="shared" si="11"/>
        <v>0</v>
      </c>
      <c r="AP37" s="125">
        <f t="shared" si="11"/>
        <v>0</v>
      </c>
      <c r="AQ37" s="125">
        <f t="shared" si="11"/>
        <v>0</v>
      </c>
      <c r="AR37" s="125">
        <f t="shared" si="12"/>
        <v>0</v>
      </c>
      <c r="AS37" s="125"/>
      <c r="AT37" s="125"/>
      <c r="AU37" s="125">
        <f t="shared" si="13"/>
        <v>21.151</v>
      </c>
      <c r="AV37" s="125">
        <f t="shared" si="13"/>
        <v>0</v>
      </c>
      <c r="AW37" s="125">
        <f t="shared" si="13"/>
        <v>0</v>
      </c>
      <c r="AX37" s="125">
        <f t="shared" si="13"/>
        <v>17.849</v>
      </c>
      <c r="AY37" s="125">
        <f t="shared" si="14"/>
        <v>-39</v>
      </c>
      <c r="AZ37" s="125"/>
      <c r="BA37" s="125"/>
      <c r="BB37" s="125">
        <f t="shared" si="15"/>
        <v>0</v>
      </c>
      <c r="BC37" s="125">
        <f t="shared" si="1"/>
        <v>0</v>
      </c>
      <c r="BD37" s="125">
        <f t="shared" si="1"/>
        <v>0</v>
      </c>
      <c r="BE37" s="125">
        <f t="shared" si="1"/>
        <v>0</v>
      </c>
      <c r="BF37" s="125">
        <f t="shared" si="16"/>
        <v>0</v>
      </c>
      <c r="BG37" s="125"/>
      <c r="BH37" s="125"/>
      <c r="BI37" s="125">
        <f t="shared" si="17"/>
        <v>0</v>
      </c>
      <c r="BJ37" s="125">
        <f t="shared" si="2"/>
        <v>0</v>
      </c>
      <c r="BK37" s="125">
        <f t="shared" si="2"/>
        <v>0</v>
      </c>
      <c r="BL37" s="125">
        <f t="shared" si="2"/>
        <v>0</v>
      </c>
      <c r="BM37" s="125">
        <f t="shared" si="18"/>
        <v>0</v>
      </c>
      <c r="BN37" s="125"/>
      <c r="BO37" s="125"/>
      <c r="BP37" s="125">
        <f t="shared" si="19"/>
        <v>0</v>
      </c>
      <c r="BQ37" s="125">
        <f t="shared" si="3"/>
        <v>0</v>
      </c>
      <c r="BR37" s="125">
        <f t="shared" si="3"/>
        <v>0</v>
      </c>
      <c r="BS37" s="125">
        <f t="shared" si="3"/>
        <v>0</v>
      </c>
      <c r="BT37" s="125">
        <f t="shared" si="20"/>
        <v>0</v>
      </c>
      <c r="BV37" s="122"/>
      <c r="BW37" s="122"/>
      <c r="BX37" s="122">
        <f t="shared" si="21"/>
        <v>0</v>
      </c>
      <c r="BY37" s="122">
        <f t="shared" si="21"/>
        <v>0</v>
      </c>
      <c r="BZ37" s="122">
        <f t="shared" si="21"/>
        <v>0</v>
      </c>
      <c r="CA37" s="122">
        <f t="shared" si="21"/>
        <v>0</v>
      </c>
      <c r="CB37" s="122">
        <f t="shared" si="22"/>
        <v>0</v>
      </c>
      <c r="CC37" s="122"/>
      <c r="CD37" s="122"/>
      <c r="CE37" s="122">
        <f t="shared" si="23"/>
        <v>211.51</v>
      </c>
      <c r="CF37" s="122">
        <f t="shared" si="5"/>
        <v>0</v>
      </c>
      <c r="CG37" s="122">
        <f t="shared" si="5"/>
        <v>0</v>
      </c>
      <c r="CH37" s="122">
        <f t="shared" si="5"/>
        <v>178.49</v>
      </c>
      <c r="CI37" s="122">
        <f t="shared" si="24"/>
        <v>390</v>
      </c>
      <c r="CJ37" s="122"/>
      <c r="CK37" s="122"/>
      <c r="CL37" s="122">
        <f t="shared" si="25"/>
        <v>0</v>
      </c>
      <c r="CM37" s="122">
        <f t="shared" si="6"/>
        <v>0</v>
      </c>
      <c r="CN37" s="122">
        <f t="shared" si="6"/>
        <v>0</v>
      </c>
      <c r="CO37" s="122">
        <f t="shared" si="6"/>
        <v>0</v>
      </c>
      <c r="CP37" s="122">
        <f t="shared" si="26"/>
        <v>0</v>
      </c>
      <c r="CQ37" s="122"/>
      <c r="CR37" s="122"/>
      <c r="CS37" s="122">
        <f t="shared" si="27"/>
        <v>0</v>
      </c>
      <c r="CT37" s="122">
        <f t="shared" si="7"/>
        <v>0</v>
      </c>
      <c r="CU37" s="122">
        <f t="shared" si="7"/>
        <v>0</v>
      </c>
      <c r="CV37" s="122">
        <f t="shared" si="7"/>
        <v>0</v>
      </c>
      <c r="CW37" s="122">
        <f t="shared" si="28"/>
        <v>0</v>
      </c>
      <c r="CX37" s="122"/>
      <c r="CY37" s="122"/>
      <c r="CZ37" s="122">
        <f t="shared" si="29"/>
        <v>0</v>
      </c>
      <c r="DA37" s="122">
        <f t="shared" si="8"/>
        <v>0</v>
      </c>
      <c r="DB37" s="122">
        <f t="shared" si="8"/>
        <v>0</v>
      </c>
      <c r="DC37" s="122">
        <f t="shared" si="8"/>
        <v>0</v>
      </c>
      <c r="DD37" s="122">
        <f t="shared" si="30"/>
        <v>0</v>
      </c>
      <c r="DF37" s="123">
        <f t="shared" si="31"/>
        <v>21.151</v>
      </c>
      <c r="DG37" s="123">
        <f t="shared" si="32"/>
        <v>-39</v>
      </c>
      <c r="DH37" s="123">
        <f t="shared" si="33"/>
        <v>0</v>
      </c>
      <c r="DI37" s="123">
        <f t="shared" si="34"/>
        <v>0</v>
      </c>
      <c r="DJ37" s="123">
        <f t="shared" si="35"/>
        <v>17.849</v>
      </c>
      <c r="DK37" s="126">
        <f t="shared" si="9"/>
        <v>0</v>
      </c>
    </row>
    <row r="38" spans="1:115" ht="15.75" thickBot="1">
      <c r="A38" s="118"/>
      <c r="B38" s="33">
        <v>36</v>
      </c>
      <c r="C38" s="124">
        <v>-26.574000000000002</v>
      </c>
      <c r="D38" s="124">
        <v>0</v>
      </c>
      <c r="E38" s="124">
        <v>0</v>
      </c>
      <c r="F38" s="124">
        <v>0</v>
      </c>
      <c r="G38" s="124">
        <v>-26.574000000000002</v>
      </c>
      <c r="H38" s="118"/>
      <c r="I38" s="33">
        <v>36</v>
      </c>
      <c r="J38" s="124">
        <v>26.574000000000002</v>
      </c>
      <c r="K38" s="124">
        <v>0</v>
      </c>
      <c r="L38" s="124">
        <v>0</v>
      </c>
      <c r="M38" s="124">
        <v>22.425999999999998</v>
      </c>
      <c r="N38" s="124">
        <v>49</v>
      </c>
      <c r="O38" s="118"/>
      <c r="P38" s="33">
        <v>36</v>
      </c>
      <c r="Q38" s="124">
        <v>0</v>
      </c>
      <c r="R38" s="124">
        <v>0</v>
      </c>
      <c r="S38" s="124">
        <v>0</v>
      </c>
      <c r="T38" s="124">
        <v>0</v>
      </c>
      <c r="U38" s="124">
        <v>0</v>
      </c>
      <c r="V38" s="118"/>
      <c r="W38" s="33">
        <v>36</v>
      </c>
      <c r="X38" s="124">
        <v>0</v>
      </c>
      <c r="Y38" s="124">
        <v>0</v>
      </c>
      <c r="Z38" s="124">
        <v>0</v>
      </c>
      <c r="AA38" s="124">
        <v>0</v>
      </c>
      <c r="AB38" s="124">
        <v>0</v>
      </c>
      <c r="AC38" s="118"/>
      <c r="AD38" s="33">
        <v>36</v>
      </c>
      <c r="AE38" s="124">
        <v>0</v>
      </c>
      <c r="AF38" s="124">
        <v>-22.425999999999998</v>
      </c>
      <c r="AG38" s="124">
        <v>0</v>
      </c>
      <c r="AH38" s="124">
        <v>0</v>
      </c>
      <c r="AI38" s="124">
        <v>-22.425999999999998</v>
      </c>
      <c r="AJ38" s="33"/>
      <c r="AK38" s="33">
        <f t="shared" si="10"/>
        <v>10</v>
      </c>
      <c r="AM38" s="125"/>
      <c r="AN38" s="125">
        <f t="shared" si="11"/>
        <v>0</v>
      </c>
      <c r="AO38" s="125">
        <f t="shared" si="11"/>
        <v>0</v>
      </c>
      <c r="AP38" s="125">
        <f t="shared" si="11"/>
        <v>0</v>
      </c>
      <c r="AQ38" s="125">
        <f t="shared" si="11"/>
        <v>0</v>
      </c>
      <c r="AR38" s="125">
        <f t="shared" si="12"/>
        <v>0</v>
      </c>
      <c r="AS38" s="125"/>
      <c r="AT38" s="125"/>
      <c r="AU38" s="125">
        <f t="shared" si="13"/>
        <v>26.574000000000002</v>
      </c>
      <c r="AV38" s="125">
        <f t="shared" si="13"/>
        <v>0</v>
      </c>
      <c r="AW38" s="125">
        <f t="shared" si="13"/>
        <v>0</v>
      </c>
      <c r="AX38" s="125">
        <f t="shared" si="13"/>
        <v>22.425999999999998</v>
      </c>
      <c r="AY38" s="125">
        <f t="shared" si="14"/>
        <v>-49</v>
      </c>
      <c r="AZ38" s="125"/>
      <c r="BA38" s="125"/>
      <c r="BB38" s="125">
        <f t="shared" si="15"/>
        <v>0</v>
      </c>
      <c r="BC38" s="125">
        <f t="shared" si="1"/>
        <v>0</v>
      </c>
      <c r="BD38" s="125">
        <f t="shared" si="1"/>
        <v>0</v>
      </c>
      <c r="BE38" s="125">
        <f t="shared" si="1"/>
        <v>0</v>
      </c>
      <c r="BF38" s="125">
        <f t="shared" si="16"/>
        <v>0</v>
      </c>
      <c r="BG38" s="125"/>
      <c r="BH38" s="125"/>
      <c r="BI38" s="125">
        <f t="shared" si="17"/>
        <v>0</v>
      </c>
      <c r="BJ38" s="125">
        <f t="shared" si="2"/>
        <v>0</v>
      </c>
      <c r="BK38" s="125">
        <f t="shared" si="2"/>
        <v>0</v>
      </c>
      <c r="BL38" s="125">
        <f t="shared" si="2"/>
        <v>0</v>
      </c>
      <c r="BM38" s="125">
        <f t="shared" si="18"/>
        <v>0</v>
      </c>
      <c r="BN38" s="125"/>
      <c r="BO38" s="125"/>
      <c r="BP38" s="125">
        <f t="shared" si="19"/>
        <v>0</v>
      </c>
      <c r="BQ38" s="125">
        <f t="shared" si="3"/>
        <v>0</v>
      </c>
      <c r="BR38" s="125">
        <f t="shared" si="3"/>
        <v>0</v>
      </c>
      <c r="BS38" s="125">
        <f t="shared" si="3"/>
        <v>0</v>
      </c>
      <c r="BT38" s="125">
        <f t="shared" si="20"/>
        <v>0</v>
      </c>
      <c r="BV38" s="122"/>
      <c r="BW38" s="122"/>
      <c r="BX38" s="122">
        <f t="shared" si="21"/>
        <v>0</v>
      </c>
      <c r="BY38" s="122">
        <f t="shared" si="21"/>
        <v>0</v>
      </c>
      <c r="BZ38" s="122">
        <f t="shared" si="21"/>
        <v>0</v>
      </c>
      <c r="CA38" s="122">
        <f t="shared" si="21"/>
        <v>0</v>
      </c>
      <c r="CB38" s="122">
        <f t="shared" si="22"/>
        <v>0</v>
      </c>
      <c r="CC38" s="122"/>
      <c r="CD38" s="122"/>
      <c r="CE38" s="122">
        <f t="shared" si="23"/>
        <v>265.74</v>
      </c>
      <c r="CF38" s="122">
        <f t="shared" si="5"/>
        <v>0</v>
      </c>
      <c r="CG38" s="122">
        <f t="shared" si="5"/>
        <v>0</v>
      </c>
      <c r="CH38" s="122">
        <f t="shared" si="5"/>
        <v>224.26</v>
      </c>
      <c r="CI38" s="122">
        <f t="shared" si="24"/>
        <v>490</v>
      </c>
      <c r="CJ38" s="122"/>
      <c r="CK38" s="122"/>
      <c r="CL38" s="122">
        <f t="shared" si="25"/>
        <v>0</v>
      </c>
      <c r="CM38" s="122">
        <f t="shared" si="6"/>
        <v>0</v>
      </c>
      <c r="CN38" s="122">
        <f t="shared" si="6"/>
        <v>0</v>
      </c>
      <c r="CO38" s="122">
        <f t="shared" si="6"/>
        <v>0</v>
      </c>
      <c r="CP38" s="122">
        <f t="shared" si="26"/>
        <v>0</v>
      </c>
      <c r="CQ38" s="122"/>
      <c r="CR38" s="122"/>
      <c r="CS38" s="122">
        <f t="shared" si="27"/>
        <v>0</v>
      </c>
      <c r="CT38" s="122">
        <f t="shared" si="7"/>
        <v>0</v>
      </c>
      <c r="CU38" s="122">
        <f t="shared" si="7"/>
        <v>0</v>
      </c>
      <c r="CV38" s="122">
        <f t="shared" si="7"/>
        <v>0</v>
      </c>
      <c r="CW38" s="122">
        <f t="shared" si="28"/>
        <v>0</v>
      </c>
      <c r="CX38" s="122"/>
      <c r="CY38" s="122"/>
      <c r="CZ38" s="122">
        <f t="shared" si="29"/>
        <v>0</v>
      </c>
      <c r="DA38" s="122">
        <f t="shared" si="8"/>
        <v>0</v>
      </c>
      <c r="DB38" s="122">
        <f t="shared" si="8"/>
        <v>0</v>
      </c>
      <c r="DC38" s="122">
        <f t="shared" si="8"/>
        <v>0</v>
      </c>
      <c r="DD38" s="122">
        <f t="shared" si="30"/>
        <v>0</v>
      </c>
      <c r="DF38" s="123">
        <f t="shared" si="31"/>
        <v>26.574000000000002</v>
      </c>
      <c r="DG38" s="123">
        <f t="shared" si="32"/>
        <v>-49</v>
      </c>
      <c r="DH38" s="123">
        <f t="shared" si="33"/>
        <v>0</v>
      </c>
      <c r="DI38" s="123">
        <f t="shared" si="34"/>
        <v>0</v>
      </c>
      <c r="DJ38" s="123">
        <f t="shared" si="35"/>
        <v>22.425999999999998</v>
      </c>
      <c r="DK38" s="126">
        <f t="shared" si="9"/>
        <v>0</v>
      </c>
    </row>
    <row r="39" spans="1:115" ht="15.75" thickBot="1">
      <c r="A39" s="118"/>
      <c r="B39" s="33">
        <v>37</v>
      </c>
      <c r="C39" s="124">
        <v>-31.997</v>
      </c>
      <c r="D39" s="124">
        <v>0</v>
      </c>
      <c r="E39" s="124">
        <v>0</v>
      </c>
      <c r="F39" s="124">
        <v>0</v>
      </c>
      <c r="G39" s="124">
        <v>-31.997</v>
      </c>
      <c r="H39" s="118"/>
      <c r="I39" s="33">
        <v>37</v>
      </c>
      <c r="J39" s="124">
        <v>31.997</v>
      </c>
      <c r="K39" s="124">
        <v>0</v>
      </c>
      <c r="L39" s="124">
        <v>0</v>
      </c>
      <c r="M39" s="124">
        <v>27.003</v>
      </c>
      <c r="N39" s="124">
        <v>59</v>
      </c>
      <c r="O39" s="118"/>
      <c r="P39" s="33">
        <v>37</v>
      </c>
      <c r="Q39" s="124">
        <v>0</v>
      </c>
      <c r="R39" s="124">
        <v>0</v>
      </c>
      <c r="S39" s="124">
        <v>0</v>
      </c>
      <c r="T39" s="124">
        <v>0</v>
      </c>
      <c r="U39" s="124">
        <v>0</v>
      </c>
      <c r="V39" s="118"/>
      <c r="W39" s="33">
        <v>37</v>
      </c>
      <c r="X39" s="124">
        <v>0</v>
      </c>
      <c r="Y39" s="124">
        <v>0</v>
      </c>
      <c r="Z39" s="124">
        <v>0</v>
      </c>
      <c r="AA39" s="124">
        <v>0</v>
      </c>
      <c r="AB39" s="124">
        <v>0</v>
      </c>
      <c r="AC39" s="118"/>
      <c r="AD39" s="33">
        <v>37</v>
      </c>
      <c r="AE39" s="124">
        <v>0</v>
      </c>
      <c r="AF39" s="124">
        <v>-27.003</v>
      </c>
      <c r="AG39" s="124">
        <v>0</v>
      </c>
      <c r="AH39" s="124">
        <v>0</v>
      </c>
      <c r="AI39" s="124">
        <v>-27.003</v>
      </c>
      <c r="AJ39" s="33"/>
      <c r="AK39" s="33">
        <f t="shared" si="10"/>
        <v>10</v>
      </c>
      <c r="AM39" s="125"/>
      <c r="AN39" s="125">
        <f t="shared" si="11"/>
        <v>0</v>
      </c>
      <c r="AO39" s="125">
        <f t="shared" si="11"/>
        <v>0</v>
      </c>
      <c r="AP39" s="125">
        <f t="shared" si="11"/>
        <v>0</v>
      </c>
      <c r="AQ39" s="125">
        <f t="shared" si="11"/>
        <v>0</v>
      </c>
      <c r="AR39" s="125">
        <f t="shared" si="12"/>
        <v>0</v>
      </c>
      <c r="AS39" s="125"/>
      <c r="AT39" s="125"/>
      <c r="AU39" s="125">
        <f t="shared" si="13"/>
        <v>31.997</v>
      </c>
      <c r="AV39" s="125">
        <f t="shared" si="13"/>
        <v>0</v>
      </c>
      <c r="AW39" s="125">
        <f t="shared" si="13"/>
        <v>0</v>
      </c>
      <c r="AX39" s="125">
        <f t="shared" si="13"/>
        <v>27.003</v>
      </c>
      <c r="AY39" s="125">
        <f t="shared" si="14"/>
        <v>-59</v>
      </c>
      <c r="AZ39" s="125"/>
      <c r="BA39" s="125"/>
      <c r="BB39" s="125">
        <f t="shared" si="15"/>
        <v>0</v>
      </c>
      <c r="BC39" s="125">
        <f t="shared" si="1"/>
        <v>0</v>
      </c>
      <c r="BD39" s="125">
        <f t="shared" si="1"/>
        <v>0</v>
      </c>
      <c r="BE39" s="125">
        <f t="shared" si="1"/>
        <v>0</v>
      </c>
      <c r="BF39" s="125">
        <f t="shared" si="16"/>
        <v>0</v>
      </c>
      <c r="BG39" s="125"/>
      <c r="BH39" s="125"/>
      <c r="BI39" s="125">
        <f t="shared" si="17"/>
        <v>0</v>
      </c>
      <c r="BJ39" s="125">
        <f t="shared" si="2"/>
        <v>0</v>
      </c>
      <c r="BK39" s="125">
        <f t="shared" si="2"/>
        <v>0</v>
      </c>
      <c r="BL39" s="125">
        <f t="shared" si="2"/>
        <v>0</v>
      </c>
      <c r="BM39" s="125">
        <f t="shared" si="18"/>
        <v>0</v>
      </c>
      <c r="BN39" s="125"/>
      <c r="BO39" s="125"/>
      <c r="BP39" s="125">
        <f t="shared" si="19"/>
        <v>0</v>
      </c>
      <c r="BQ39" s="125">
        <f t="shared" si="3"/>
        <v>0</v>
      </c>
      <c r="BR39" s="125">
        <f t="shared" si="3"/>
        <v>0</v>
      </c>
      <c r="BS39" s="125">
        <f t="shared" si="3"/>
        <v>0</v>
      </c>
      <c r="BT39" s="125">
        <f t="shared" si="20"/>
        <v>0</v>
      </c>
      <c r="BV39" s="122"/>
      <c r="BW39" s="122"/>
      <c r="BX39" s="122">
        <f t="shared" si="21"/>
        <v>0</v>
      </c>
      <c r="BY39" s="122">
        <f t="shared" si="21"/>
        <v>0</v>
      </c>
      <c r="BZ39" s="122">
        <f t="shared" si="21"/>
        <v>0</v>
      </c>
      <c r="CA39" s="122">
        <f t="shared" si="21"/>
        <v>0</v>
      </c>
      <c r="CB39" s="122">
        <f t="shared" si="22"/>
        <v>0</v>
      </c>
      <c r="CC39" s="122"/>
      <c r="CD39" s="122"/>
      <c r="CE39" s="122">
        <f t="shared" si="23"/>
        <v>319.97000000000003</v>
      </c>
      <c r="CF39" s="122">
        <f t="shared" si="5"/>
        <v>0</v>
      </c>
      <c r="CG39" s="122">
        <f t="shared" si="5"/>
        <v>0</v>
      </c>
      <c r="CH39" s="122">
        <f t="shared" si="5"/>
        <v>270.02999999999997</v>
      </c>
      <c r="CI39" s="122">
        <f t="shared" si="24"/>
        <v>590</v>
      </c>
      <c r="CJ39" s="122"/>
      <c r="CK39" s="122"/>
      <c r="CL39" s="122">
        <f t="shared" si="25"/>
        <v>0</v>
      </c>
      <c r="CM39" s="122">
        <f t="shared" si="6"/>
        <v>0</v>
      </c>
      <c r="CN39" s="122">
        <f t="shared" si="6"/>
        <v>0</v>
      </c>
      <c r="CO39" s="122">
        <f t="shared" si="6"/>
        <v>0</v>
      </c>
      <c r="CP39" s="122">
        <f t="shared" si="26"/>
        <v>0</v>
      </c>
      <c r="CQ39" s="122"/>
      <c r="CR39" s="122"/>
      <c r="CS39" s="122">
        <f t="shared" si="27"/>
        <v>0</v>
      </c>
      <c r="CT39" s="122">
        <f t="shared" si="7"/>
        <v>0</v>
      </c>
      <c r="CU39" s="122">
        <f t="shared" si="7"/>
        <v>0</v>
      </c>
      <c r="CV39" s="122">
        <f t="shared" si="7"/>
        <v>0</v>
      </c>
      <c r="CW39" s="122">
        <f t="shared" si="28"/>
        <v>0</v>
      </c>
      <c r="CX39" s="122"/>
      <c r="CY39" s="122"/>
      <c r="CZ39" s="122">
        <f t="shared" si="29"/>
        <v>0</v>
      </c>
      <c r="DA39" s="122">
        <f t="shared" si="8"/>
        <v>0</v>
      </c>
      <c r="DB39" s="122">
        <f t="shared" si="8"/>
        <v>0</v>
      </c>
      <c r="DC39" s="122">
        <f t="shared" si="8"/>
        <v>0</v>
      </c>
      <c r="DD39" s="122">
        <f t="shared" si="30"/>
        <v>0</v>
      </c>
      <c r="DF39" s="123">
        <f t="shared" si="31"/>
        <v>31.997</v>
      </c>
      <c r="DG39" s="123">
        <f t="shared" si="32"/>
        <v>-59</v>
      </c>
      <c r="DH39" s="123">
        <f t="shared" si="33"/>
        <v>0</v>
      </c>
      <c r="DI39" s="123">
        <f t="shared" si="34"/>
        <v>0</v>
      </c>
      <c r="DJ39" s="123">
        <f t="shared" si="35"/>
        <v>27.003</v>
      </c>
      <c r="DK39" s="126">
        <f t="shared" si="9"/>
        <v>0</v>
      </c>
    </row>
    <row r="40" spans="1:115" ht="15.75" thickBot="1">
      <c r="A40" s="118"/>
      <c r="B40" s="33">
        <v>38</v>
      </c>
      <c r="C40" s="124">
        <v>-31.997</v>
      </c>
      <c r="D40" s="124">
        <v>0</v>
      </c>
      <c r="E40" s="124">
        <v>0</v>
      </c>
      <c r="F40" s="124">
        <v>0</v>
      </c>
      <c r="G40" s="124">
        <v>-31.997</v>
      </c>
      <c r="H40" s="118"/>
      <c r="I40" s="33">
        <v>38</v>
      </c>
      <c r="J40" s="124">
        <v>31.997</v>
      </c>
      <c r="K40" s="124">
        <v>0</v>
      </c>
      <c r="L40" s="124">
        <v>0</v>
      </c>
      <c r="M40" s="124">
        <v>27.003</v>
      </c>
      <c r="N40" s="124">
        <v>59</v>
      </c>
      <c r="O40" s="118"/>
      <c r="P40" s="33">
        <v>38</v>
      </c>
      <c r="Q40" s="124">
        <v>0</v>
      </c>
      <c r="R40" s="124">
        <v>0</v>
      </c>
      <c r="S40" s="124">
        <v>0</v>
      </c>
      <c r="T40" s="124">
        <v>0</v>
      </c>
      <c r="U40" s="124">
        <v>0</v>
      </c>
      <c r="V40" s="118"/>
      <c r="W40" s="33">
        <v>38</v>
      </c>
      <c r="X40" s="124">
        <v>0</v>
      </c>
      <c r="Y40" s="124">
        <v>0</v>
      </c>
      <c r="Z40" s="124">
        <v>0</v>
      </c>
      <c r="AA40" s="124">
        <v>0</v>
      </c>
      <c r="AB40" s="124">
        <v>0</v>
      </c>
      <c r="AC40" s="118"/>
      <c r="AD40" s="33">
        <v>38</v>
      </c>
      <c r="AE40" s="124">
        <v>0</v>
      </c>
      <c r="AF40" s="124">
        <v>-27.003</v>
      </c>
      <c r="AG40" s="124">
        <v>0</v>
      </c>
      <c r="AH40" s="124">
        <v>0</v>
      </c>
      <c r="AI40" s="124">
        <v>-27.003</v>
      </c>
      <c r="AJ40" s="33"/>
      <c r="AK40" s="33">
        <f t="shared" si="10"/>
        <v>10</v>
      </c>
      <c r="AM40" s="125"/>
      <c r="AN40" s="125">
        <f t="shared" si="11"/>
        <v>0</v>
      </c>
      <c r="AO40" s="125">
        <f t="shared" si="11"/>
        <v>0</v>
      </c>
      <c r="AP40" s="125">
        <f t="shared" si="11"/>
        <v>0</v>
      </c>
      <c r="AQ40" s="125">
        <f t="shared" si="11"/>
        <v>0</v>
      </c>
      <c r="AR40" s="125">
        <f t="shared" si="12"/>
        <v>0</v>
      </c>
      <c r="AS40" s="125"/>
      <c r="AT40" s="125"/>
      <c r="AU40" s="125">
        <f t="shared" si="13"/>
        <v>31.997</v>
      </c>
      <c r="AV40" s="125">
        <f t="shared" si="13"/>
        <v>0</v>
      </c>
      <c r="AW40" s="125">
        <f t="shared" si="13"/>
        <v>0</v>
      </c>
      <c r="AX40" s="125">
        <f t="shared" si="13"/>
        <v>27.003</v>
      </c>
      <c r="AY40" s="125">
        <f t="shared" si="14"/>
        <v>-59</v>
      </c>
      <c r="AZ40" s="125"/>
      <c r="BA40" s="125"/>
      <c r="BB40" s="125">
        <f t="shared" si="15"/>
        <v>0</v>
      </c>
      <c r="BC40" s="125">
        <f t="shared" si="1"/>
        <v>0</v>
      </c>
      <c r="BD40" s="125">
        <f t="shared" si="1"/>
        <v>0</v>
      </c>
      <c r="BE40" s="125">
        <f t="shared" si="1"/>
        <v>0</v>
      </c>
      <c r="BF40" s="125">
        <f t="shared" si="16"/>
        <v>0</v>
      </c>
      <c r="BG40" s="125"/>
      <c r="BH40" s="125"/>
      <c r="BI40" s="125">
        <f t="shared" si="17"/>
        <v>0</v>
      </c>
      <c r="BJ40" s="125">
        <f t="shared" si="2"/>
        <v>0</v>
      </c>
      <c r="BK40" s="125">
        <f t="shared" si="2"/>
        <v>0</v>
      </c>
      <c r="BL40" s="125">
        <f t="shared" si="2"/>
        <v>0</v>
      </c>
      <c r="BM40" s="125">
        <f t="shared" si="18"/>
        <v>0</v>
      </c>
      <c r="BN40" s="125"/>
      <c r="BO40" s="125"/>
      <c r="BP40" s="125">
        <f t="shared" si="19"/>
        <v>0</v>
      </c>
      <c r="BQ40" s="125">
        <f t="shared" si="3"/>
        <v>0</v>
      </c>
      <c r="BR40" s="125">
        <f t="shared" si="3"/>
        <v>0</v>
      </c>
      <c r="BS40" s="125">
        <f t="shared" si="3"/>
        <v>0</v>
      </c>
      <c r="BT40" s="125">
        <f t="shared" si="20"/>
        <v>0</v>
      </c>
      <c r="BV40" s="122"/>
      <c r="BW40" s="122"/>
      <c r="BX40" s="122">
        <f t="shared" si="21"/>
        <v>0</v>
      </c>
      <c r="BY40" s="122">
        <f t="shared" si="21"/>
        <v>0</v>
      </c>
      <c r="BZ40" s="122">
        <f t="shared" si="21"/>
        <v>0</v>
      </c>
      <c r="CA40" s="122">
        <f t="shared" si="21"/>
        <v>0</v>
      </c>
      <c r="CB40" s="122">
        <f t="shared" si="22"/>
        <v>0</v>
      </c>
      <c r="CC40" s="122"/>
      <c r="CD40" s="122"/>
      <c r="CE40" s="122">
        <f t="shared" si="23"/>
        <v>319.97000000000003</v>
      </c>
      <c r="CF40" s="122">
        <f t="shared" si="5"/>
        <v>0</v>
      </c>
      <c r="CG40" s="122">
        <f t="shared" si="5"/>
        <v>0</v>
      </c>
      <c r="CH40" s="122">
        <f t="shared" si="5"/>
        <v>270.02999999999997</v>
      </c>
      <c r="CI40" s="122">
        <f t="shared" si="24"/>
        <v>590</v>
      </c>
      <c r="CJ40" s="122"/>
      <c r="CK40" s="122"/>
      <c r="CL40" s="122">
        <f t="shared" si="25"/>
        <v>0</v>
      </c>
      <c r="CM40" s="122">
        <f t="shared" si="6"/>
        <v>0</v>
      </c>
      <c r="CN40" s="122">
        <f t="shared" si="6"/>
        <v>0</v>
      </c>
      <c r="CO40" s="122">
        <f t="shared" si="6"/>
        <v>0</v>
      </c>
      <c r="CP40" s="122">
        <f t="shared" si="26"/>
        <v>0</v>
      </c>
      <c r="CQ40" s="122"/>
      <c r="CR40" s="122"/>
      <c r="CS40" s="122">
        <f t="shared" si="27"/>
        <v>0</v>
      </c>
      <c r="CT40" s="122">
        <f t="shared" si="7"/>
        <v>0</v>
      </c>
      <c r="CU40" s="122">
        <f t="shared" si="7"/>
        <v>0</v>
      </c>
      <c r="CV40" s="122">
        <f t="shared" si="7"/>
        <v>0</v>
      </c>
      <c r="CW40" s="122">
        <f t="shared" si="28"/>
        <v>0</v>
      </c>
      <c r="CX40" s="122"/>
      <c r="CY40" s="122"/>
      <c r="CZ40" s="122">
        <f t="shared" si="29"/>
        <v>0</v>
      </c>
      <c r="DA40" s="122">
        <f t="shared" si="8"/>
        <v>0</v>
      </c>
      <c r="DB40" s="122">
        <f t="shared" si="8"/>
        <v>0</v>
      </c>
      <c r="DC40" s="122">
        <f t="shared" si="8"/>
        <v>0</v>
      </c>
      <c r="DD40" s="122">
        <f t="shared" si="30"/>
        <v>0</v>
      </c>
      <c r="DF40" s="123">
        <f t="shared" si="31"/>
        <v>31.997</v>
      </c>
      <c r="DG40" s="123">
        <f t="shared" si="32"/>
        <v>-59</v>
      </c>
      <c r="DH40" s="123">
        <f t="shared" si="33"/>
        <v>0</v>
      </c>
      <c r="DI40" s="123">
        <f t="shared" si="34"/>
        <v>0</v>
      </c>
      <c r="DJ40" s="123">
        <f t="shared" si="35"/>
        <v>27.003</v>
      </c>
      <c r="DK40" s="126">
        <f t="shared" si="9"/>
        <v>0</v>
      </c>
    </row>
    <row r="41" spans="1:115" ht="15.75" thickBot="1">
      <c r="A41" s="118"/>
      <c r="B41" s="33">
        <v>39</v>
      </c>
      <c r="C41" s="124">
        <v>-21.151</v>
      </c>
      <c r="D41" s="124">
        <v>0</v>
      </c>
      <c r="E41" s="124">
        <v>0</v>
      </c>
      <c r="F41" s="124">
        <v>0</v>
      </c>
      <c r="G41" s="124">
        <v>-21.151</v>
      </c>
      <c r="H41" s="118"/>
      <c r="I41" s="33">
        <v>39</v>
      </c>
      <c r="J41" s="124">
        <v>21.151</v>
      </c>
      <c r="K41" s="124">
        <v>0</v>
      </c>
      <c r="L41" s="124">
        <v>0</v>
      </c>
      <c r="M41" s="124">
        <v>17.849</v>
      </c>
      <c r="N41" s="124">
        <v>39</v>
      </c>
      <c r="O41" s="118"/>
      <c r="P41" s="33">
        <v>39</v>
      </c>
      <c r="Q41" s="124">
        <v>0</v>
      </c>
      <c r="R41" s="124">
        <v>0</v>
      </c>
      <c r="S41" s="124">
        <v>0</v>
      </c>
      <c r="T41" s="124">
        <v>0</v>
      </c>
      <c r="U41" s="124">
        <v>0</v>
      </c>
      <c r="V41" s="118"/>
      <c r="W41" s="33">
        <v>39</v>
      </c>
      <c r="X41" s="124">
        <v>0</v>
      </c>
      <c r="Y41" s="124">
        <v>0</v>
      </c>
      <c r="Z41" s="124">
        <v>0</v>
      </c>
      <c r="AA41" s="124">
        <v>0</v>
      </c>
      <c r="AB41" s="124">
        <v>0</v>
      </c>
      <c r="AC41" s="118"/>
      <c r="AD41" s="33">
        <v>39</v>
      </c>
      <c r="AE41" s="124">
        <v>0</v>
      </c>
      <c r="AF41" s="124">
        <v>-17.849</v>
      </c>
      <c r="AG41" s="124">
        <v>0</v>
      </c>
      <c r="AH41" s="124">
        <v>0</v>
      </c>
      <c r="AI41" s="124">
        <v>-17.849</v>
      </c>
      <c r="AJ41" s="33"/>
      <c r="AK41" s="33">
        <f t="shared" si="10"/>
        <v>10</v>
      </c>
      <c r="AM41" s="125"/>
      <c r="AN41" s="125">
        <f t="shared" si="11"/>
        <v>0</v>
      </c>
      <c r="AO41" s="125">
        <f t="shared" si="11"/>
        <v>0</v>
      </c>
      <c r="AP41" s="125">
        <f t="shared" si="11"/>
        <v>0</v>
      </c>
      <c r="AQ41" s="125">
        <f t="shared" si="11"/>
        <v>0</v>
      </c>
      <c r="AR41" s="125">
        <f t="shared" si="12"/>
        <v>0</v>
      </c>
      <c r="AS41" s="125"/>
      <c r="AT41" s="125"/>
      <c r="AU41" s="125">
        <f t="shared" si="13"/>
        <v>21.151</v>
      </c>
      <c r="AV41" s="125">
        <f t="shared" si="13"/>
        <v>0</v>
      </c>
      <c r="AW41" s="125">
        <f t="shared" si="13"/>
        <v>0</v>
      </c>
      <c r="AX41" s="125">
        <f t="shared" si="13"/>
        <v>17.849</v>
      </c>
      <c r="AY41" s="125">
        <f t="shared" si="14"/>
        <v>-39</v>
      </c>
      <c r="AZ41" s="125"/>
      <c r="BA41" s="125"/>
      <c r="BB41" s="125">
        <f t="shared" si="15"/>
        <v>0</v>
      </c>
      <c r="BC41" s="125">
        <f t="shared" si="1"/>
        <v>0</v>
      </c>
      <c r="BD41" s="125">
        <f t="shared" si="1"/>
        <v>0</v>
      </c>
      <c r="BE41" s="125">
        <f t="shared" si="1"/>
        <v>0</v>
      </c>
      <c r="BF41" s="125">
        <f t="shared" si="16"/>
        <v>0</v>
      </c>
      <c r="BG41" s="125"/>
      <c r="BH41" s="125"/>
      <c r="BI41" s="125">
        <f t="shared" si="17"/>
        <v>0</v>
      </c>
      <c r="BJ41" s="125">
        <f t="shared" si="2"/>
        <v>0</v>
      </c>
      <c r="BK41" s="125">
        <f t="shared" si="2"/>
        <v>0</v>
      </c>
      <c r="BL41" s="125">
        <f t="shared" si="2"/>
        <v>0</v>
      </c>
      <c r="BM41" s="125">
        <f t="shared" si="18"/>
        <v>0</v>
      </c>
      <c r="BN41" s="125"/>
      <c r="BO41" s="125"/>
      <c r="BP41" s="125">
        <f t="shared" si="19"/>
        <v>0</v>
      </c>
      <c r="BQ41" s="125">
        <f t="shared" si="3"/>
        <v>0</v>
      </c>
      <c r="BR41" s="125">
        <f t="shared" si="3"/>
        <v>0</v>
      </c>
      <c r="BS41" s="125">
        <f t="shared" si="3"/>
        <v>0</v>
      </c>
      <c r="BT41" s="125">
        <f t="shared" si="20"/>
        <v>0</v>
      </c>
      <c r="BV41" s="122"/>
      <c r="BW41" s="122"/>
      <c r="BX41" s="122">
        <f t="shared" si="21"/>
        <v>0</v>
      </c>
      <c r="BY41" s="122">
        <f t="shared" si="21"/>
        <v>0</v>
      </c>
      <c r="BZ41" s="122">
        <f t="shared" si="21"/>
        <v>0</v>
      </c>
      <c r="CA41" s="122">
        <f t="shared" si="21"/>
        <v>0</v>
      </c>
      <c r="CB41" s="122">
        <f t="shared" si="22"/>
        <v>0</v>
      </c>
      <c r="CC41" s="122"/>
      <c r="CD41" s="122"/>
      <c r="CE41" s="122">
        <f t="shared" si="23"/>
        <v>211.51</v>
      </c>
      <c r="CF41" s="122">
        <f t="shared" si="5"/>
        <v>0</v>
      </c>
      <c r="CG41" s="122">
        <f t="shared" si="5"/>
        <v>0</v>
      </c>
      <c r="CH41" s="122">
        <f t="shared" si="5"/>
        <v>178.49</v>
      </c>
      <c r="CI41" s="122">
        <f t="shared" si="24"/>
        <v>390</v>
      </c>
      <c r="CJ41" s="122"/>
      <c r="CK41" s="122"/>
      <c r="CL41" s="122">
        <f t="shared" si="25"/>
        <v>0</v>
      </c>
      <c r="CM41" s="122">
        <f t="shared" si="6"/>
        <v>0</v>
      </c>
      <c r="CN41" s="122">
        <f t="shared" si="6"/>
        <v>0</v>
      </c>
      <c r="CO41" s="122">
        <f t="shared" si="6"/>
        <v>0</v>
      </c>
      <c r="CP41" s="122">
        <f t="shared" si="26"/>
        <v>0</v>
      </c>
      <c r="CQ41" s="122"/>
      <c r="CR41" s="122"/>
      <c r="CS41" s="122">
        <f t="shared" si="27"/>
        <v>0</v>
      </c>
      <c r="CT41" s="122">
        <f t="shared" si="7"/>
        <v>0</v>
      </c>
      <c r="CU41" s="122">
        <f t="shared" si="7"/>
        <v>0</v>
      </c>
      <c r="CV41" s="122">
        <f t="shared" si="7"/>
        <v>0</v>
      </c>
      <c r="CW41" s="122">
        <f t="shared" si="28"/>
        <v>0</v>
      </c>
      <c r="CX41" s="122"/>
      <c r="CY41" s="122"/>
      <c r="CZ41" s="122">
        <f t="shared" si="29"/>
        <v>0</v>
      </c>
      <c r="DA41" s="122">
        <f t="shared" si="8"/>
        <v>0</v>
      </c>
      <c r="DB41" s="122">
        <f t="shared" si="8"/>
        <v>0</v>
      </c>
      <c r="DC41" s="122">
        <f t="shared" si="8"/>
        <v>0</v>
      </c>
      <c r="DD41" s="122">
        <f t="shared" si="30"/>
        <v>0</v>
      </c>
      <c r="DF41" s="123">
        <f t="shared" si="31"/>
        <v>21.151</v>
      </c>
      <c r="DG41" s="123">
        <f t="shared" si="32"/>
        <v>-39</v>
      </c>
      <c r="DH41" s="123">
        <f t="shared" si="33"/>
        <v>0</v>
      </c>
      <c r="DI41" s="123">
        <f t="shared" si="34"/>
        <v>0</v>
      </c>
      <c r="DJ41" s="123">
        <f t="shared" si="35"/>
        <v>17.849</v>
      </c>
      <c r="DK41" s="126">
        <f t="shared" si="9"/>
        <v>0</v>
      </c>
    </row>
    <row r="42" spans="1:115" ht="15.75" thickBot="1">
      <c r="A42" s="118"/>
      <c r="B42" s="33">
        <v>40</v>
      </c>
      <c r="C42" s="124">
        <v>-21.151</v>
      </c>
      <c r="D42" s="124">
        <v>0</v>
      </c>
      <c r="E42" s="124">
        <v>0</v>
      </c>
      <c r="F42" s="124">
        <v>0</v>
      </c>
      <c r="G42" s="124">
        <v>-21.151</v>
      </c>
      <c r="H42" s="118"/>
      <c r="I42" s="33">
        <v>40</v>
      </c>
      <c r="J42" s="124">
        <v>21.151</v>
      </c>
      <c r="K42" s="124">
        <v>0</v>
      </c>
      <c r="L42" s="124">
        <v>0</v>
      </c>
      <c r="M42" s="124">
        <v>17.849</v>
      </c>
      <c r="N42" s="124">
        <v>39</v>
      </c>
      <c r="O42" s="118"/>
      <c r="P42" s="33">
        <v>40</v>
      </c>
      <c r="Q42" s="124">
        <v>0</v>
      </c>
      <c r="R42" s="124">
        <v>0</v>
      </c>
      <c r="S42" s="124">
        <v>0</v>
      </c>
      <c r="T42" s="124">
        <v>0</v>
      </c>
      <c r="U42" s="124">
        <v>0</v>
      </c>
      <c r="V42" s="118"/>
      <c r="W42" s="33">
        <v>40</v>
      </c>
      <c r="X42" s="124">
        <v>0</v>
      </c>
      <c r="Y42" s="124">
        <v>0</v>
      </c>
      <c r="Z42" s="124">
        <v>0</v>
      </c>
      <c r="AA42" s="124">
        <v>0</v>
      </c>
      <c r="AB42" s="124">
        <v>0</v>
      </c>
      <c r="AC42" s="118"/>
      <c r="AD42" s="33">
        <v>40</v>
      </c>
      <c r="AE42" s="124">
        <v>0</v>
      </c>
      <c r="AF42" s="124">
        <v>-17.849</v>
      </c>
      <c r="AG42" s="124">
        <v>0</v>
      </c>
      <c r="AH42" s="124">
        <v>0</v>
      </c>
      <c r="AI42" s="124">
        <v>-17.849</v>
      </c>
      <c r="AJ42" s="33"/>
      <c r="AK42" s="33">
        <f t="shared" si="10"/>
        <v>10</v>
      </c>
      <c r="AM42" s="125"/>
      <c r="AN42" s="125">
        <f t="shared" si="11"/>
        <v>0</v>
      </c>
      <c r="AO42" s="125">
        <f t="shared" si="11"/>
        <v>0</v>
      </c>
      <c r="AP42" s="125">
        <f t="shared" si="11"/>
        <v>0</v>
      </c>
      <c r="AQ42" s="125">
        <f t="shared" si="11"/>
        <v>0</v>
      </c>
      <c r="AR42" s="125">
        <f t="shared" si="12"/>
        <v>0</v>
      </c>
      <c r="AS42" s="125"/>
      <c r="AT42" s="125"/>
      <c r="AU42" s="125">
        <f t="shared" si="13"/>
        <v>21.151</v>
      </c>
      <c r="AV42" s="125">
        <f t="shared" si="13"/>
        <v>0</v>
      </c>
      <c r="AW42" s="125">
        <f t="shared" si="13"/>
        <v>0</v>
      </c>
      <c r="AX42" s="125">
        <f t="shared" si="13"/>
        <v>17.849</v>
      </c>
      <c r="AY42" s="125">
        <f t="shared" si="14"/>
        <v>-39</v>
      </c>
      <c r="AZ42" s="125"/>
      <c r="BA42" s="125"/>
      <c r="BB42" s="125">
        <f t="shared" si="15"/>
        <v>0</v>
      </c>
      <c r="BC42" s="125">
        <f t="shared" si="1"/>
        <v>0</v>
      </c>
      <c r="BD42" s="125">
        <f t="shared" si="1"/>
        <v>0</v>
      </c>
      <c r="BE42" s="125">
        <f t="shared" si="1"/>
        <v>0</v>
      </c>
      <c r="BF42" s="125">
        <f t="shared" si="16"/>
        <v>0</v>
      </c>
      <c r="BG42" s="125"/>
      <c r="BH42" s="125"/>
      <c r="BI42" s="125">
        <f t="shared" si="17"/>
        <v>0</v>
      </c>
      <c r="BJ42" s="125">
        <f t="shared" si="2"/>
        <v>0</v>
      </c>
      <c r="BK42" s="125">
        <f t="shared" si="2"/>
        <v>0</v>
      </c>
      <c r="BL42" s="125">
        <f t="shared" si="2"/>
        <v>0</v>
      </c>
      <c r="BM42" s="125">
        <f t="shared" si="18"/>
        <v>0</v>
      </c>
      <c r="BN42" s="125"/>
      <c r="BO42" s="125"/>
      <c r="BP42" s="125">
        <f t="shared" si="19"/>
        <v>0</v>
      </c>
      <c r="BQ42" s="125">
        <f t="shared" si="3"/>
        <v>0</v>
      </c>
      <c r="BR42" s="125">
        <f t="shared" si="3"/>
        <v>0</v>
      </c>
      <c r="BS42" s="125">
        <f t="shared" si="3"/>
        <v>0</v>
      </c>
      <c r="BT42" s="125">
        <f t="shared" si="20"/>
        <v>0</v>
      </c>
      <c r="BV42" s="122"/>
      <c r="BW42" s="122"/>
      <c r="BX42" s="122">
        <f t="shared" si="21"/>
        <v>0</v>
      </c>
      <c r="BY42" s="122">
        <f t="shared" si="21"/>
        <v>0</v>
      </c>
      <c r="BZ42" s="122">
        <f t="shared" si="21"/>
        <v>0</v>
      </c>
      <c r="CA42" s="122">
        <f t="shared" si="21"/>
        <v>0</v>
      </c>
      <c r="CB42" s="122">
        <f t="shared" si="22"/>
        <v>0</v>
      </c>
      <c r="CC42" s="122"/>
      <c r="CD42" s="122"/>
      <c r="CE42" s="122">
        <f t="shared" si="23"/>
        <v>211.51</v>
      </c>
      <c r="CF42" s="122">
        <f t="shared" si="5"/>
        <v>0</v>
      </c>
      <c r="CG42" s="122">
        <f t="shared" si="5"/>
        <v>0</v>
      </c>
      <c r="CH42" s="122">
        <f t="shared" si="5"/>
        <v>178.49</v>
      </c>
      <c r="CI42" s="122">
        <f t="shared" si="24"/>
        <v>390</v>
      </c>
      <c r="CJ42" s="122"/>
      <c r="CK42" s="122"/>
      <c r="CL42" s="122">
        <f t="shared" si="25"/>
        <v>0</v>
      </c>
      <c r="CM42" s="122">
        <f t="shared" si="6"/>
        <v>0</v>
      </c>
      <c r="CN42" s="122">
        <f t="shared" si="6"/>
        <v>0</v>
      </c>
      <c r="CO42" s="122">
        <f t="shared" si="6"/>
        <v>0</v>
      </c>
      <c r="CP42" s="122">
        <f t="shared" si="26"/>
        <v>0</v>
      </c>
      <c r="CQ42" s="122"/>
      <c r="CR42" s="122"/>
      <c r="CS42" s="122">
        <f t="shared" si="27"/>
        <v>0</v>
      </c>
      <c r="CT42" s="122">
        <f t="shared" si="7"/>
        <v>0</v>
      </c>
      <c r="CU42" s="122">
        <f t="shared" si="7"/>
        <v>0</v>
      </c>
      <c r="CV42" s="122">
        <f t="shared" si="7"/>
        <v>0</v>
      </c>
      <c r="CW42" s="122">
        <f t="shared" si="28"/>
        <v>0</v>
      </c>
      <c r="CX42" s="122"/>
      <c r="CY42" s="122"/>
      <c r="CZ42" s="122">
        <f t="shared" si="29"/>
        <v>0</v>
      </c>
      <c r="DA42" s="122">
        <f t="shared" si="8"/>
        <v>0</v>
      </c>
      <c r="DB42" s="122">
        <f t="shared" si="8"/>
        <v>0</v>
      </c>
      <c r="DC42" s="122">
        <f t="shared" si="8"/>
        <v>0</v>
      </c>
      <c r="DD42" s="122">
        <f t="shared" si="30"/>
        <v>0</v>
      </c>
      <c r="DF42" s="123">
        <f t="shared" si="31"/>
        <v>21.151</v>
      </c>
      <c r="DG42" s="123">
        <f t="shared" si="32"/>
        <v>-39</v>
      </c>
      <c r="DH42" s="123">
        <f t="shared" si="33"/>
        <v>0</v>
      </c>
      <c r="DI42" s="123">
        <f t="shared" si="34"/>
        <v>0</v>
      </c>
      <c r="DJ42" s="123">
        <f t="shared" si="35"/>
        <v>17.849</v>
      </c>
      <c r="DK42" s="126">
        <f t="shared" si="9"/>
        <v>0</v>
      </c>
    </row>
    <row r="43" spans="1:115" ht="15.75" thickBot="1">
      <c r="A43" s="118"/>
      <c r="B43" s="33">
        <v>41</v>
      </c>
      <c r="C43" s="124">
        <v>-21.151</v>
      </c>
      <c r="D43" s="124">
        <v>0</v>
      </c>
      <c r="E43" s="124">
        <v>0</v>
      </c>
      <c r="F43" s="124">
        <v>0</v>
      </c>
      <c r="G43" s="124">
        <v>-21.151</v>
      </c>
      <c r="H43" s="118"/>
      <c r="I43" s="33">
        <v>41</v>
      </c>
      <c r="J43" s="124">
        <v>21.151</v>
      </c>
      <c r="K43" s="124">
        <v>0</v>
      </c>
      <c r="L43" s="124">
        <v>0</v>
      </c>
      <c r="M43" s="124">
        <v>17.849</v>
      </c>
      <c r="N43" s="124">
        <v>39</v>
      </c>
      <c r="O43" s="118"/>
      <c r="P43" s="33">
        <v>41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18"/>
      <c r="W43" s="33">
        <v>41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18"/>
      <c r="AD43" s="33">
        <v>41</v>
      </c>
      <c r="AE43" s="124">
        <v>0</v>
      </c>
      <c r="AF43" s="124">
        <v>-17.849</v>
      </c>
      <c r="AG43" s="124">
        <v>0</v>
      </c>
      <c r="AH43" s="124">
        <v>0</v>
      </c>
      <c r="AI43" s="124">
        <v>-17.849</v>
      </c>
      <c r="AJ43" s="33"/>
      <c r="AK43" s="33">
        <f t="shared" si="10"/>
        <v>10</v>
      </c>
      <c r="AM43" s="125"/>
      <c r="AN43" s="125">
        <f t="shared" si="11"/>
        <v>0</v>
      </c>
      <c r="AO43" s="125">
        <f t="shared" si="11"/>
        <v>0</v>
      </c>
      <c r="AP43" s="125">
        <f t="shared" si="11"/>
        <v>0</v>
      </c>
      <c r="AQ43" s="125">
        <f t="shared" si="11"/>
        <v>0</v>
      </c>
      <c r="AR43" s="125">
        <f t="shared" si="12"/>
        <v>0</v>
      </c>
      <c r="AS43" s="125"/>
      <c r="AT43" s="125"/>
      <c r="AU43" s="125">
        <f t="shared" si="13"/>
        <v>21.151</v>
      </c>
      <c r="AV43" s="125">
        <f t="shared" si="13"/>
        <v>0</v>
      </c>
      <c r="AW43" s="125">
        <f t="shared" si="13"/>
        <v>0</v>
      </c>
      <c r="AX43" s="125">
        <f t="shared" si="13"/>
        <v>17.849</v>
      </c>
      <c r="AY43" s="125">
        <f t="shared" si="14"/>
        <v>-39</v>
      </c>
      <c r="AZ43" s="125"/>
      <c r="BA43" s="125"/>
      <c r="BB43" s="125">
        <f t="shared" si="15"/>
        <v>0</v>
      </c>
      <c r="BC43" s="125">
        <f t="shared" si="1"/>
        <v>0</v>
      </c>
      <c r="BD43" s="125">
        <f t="shared" si="1"/>
        <v>0</v>
      </c>
      <c r="BE43" s="125">
        <f t="shared" si="1"/>
        <v>0</v>
      </c>
      <c r="BF43" s="125">
        <f t="shared" si="16"/>
        <v>0</v>
      </c>
      <c r="BG43" s="125"/>
      <c r="BH43" s="125"/>
      <c r="BI43" s="125">
        <f t="shared" si="17"/>
        <v>0</v>
      </c>
      <c r="BJ43" s="125">
        <f t="shared" si="2"/>
        <v>0</v>
      </c>
      <c r="BK43" s="125">
        <f t="shared" si="2"/>
        <v>0</v>
      </c>
      <c r="BL43" s="125">
        <f t="shared" si="2"/>
        <v>0</v>
      </c>
      <c r="BM43" s="125">
        <f t="shared" si="18"/>
        <v>0</v>
      </c>
      <c r="BN43" s="125"/>
      <c r="BO43" s="125"/>
      <c r="BP43" s="125">
        <f t="shared" si="19"/>
        <v>0</v>
      </c>
      <c r="BQ43" s="125">
        <f t="shared" si="3"/>
        <v>0</v>
      </c>
      <c r="BR43" s="125">
        <f t="shared" si="3"/>
        <v>0</v>
      </c>
      <c r="BS43" s="125">
        <f t="shared" si="3"/>
        <v>0</v>
      </c>
      <c r="BT43" s="125">
        <f t="shared" si="20"/>
        <v>0</v>
      </c>
      <c r="BV43" s="122"/>
      <c r="BW43" s="122"/>
      <c r="BX43" s="122">
        <f t="shared" si="21"/>
        <v>0</v>
      </c>
      <c r="BY43" s="122">
        <f t="shared" si="21"/>
        <v>0</v>
      </c>
      <c r="BZ43" s="122">
        <f t="shared" si="21"/>
        <v>0</v>
      </c>
      <c r="CA43" s="122">
        <f t="shared" si="21"/>
        <v>0</v>
      </c>
      <c r="CB43" s="122">
        <f t="shared" si="22"/>
        <v>0</v>
      </c>
      <c r="CC43" s="122"/>
      <c r="CD43" s="122"/>
      <c r="CE43" s="122">
        <f t="shared" si="23"/>
        <v>211.51</v>
      </c>
      <c r="CF43" s="122">
        <f t="shared" si="5"/>
        <v>0</v>
      </c>
      <c r="CG43" s="122">
        <f t="shared" si="5"/>
        <v>0</v>
      </c>
      <c r="CH43" s="122">
        <f t="shared" si="5"/>
        <v>178.49</v>
      </c>
      <c r="CI43" s="122">
        <f t="shared" si="24"/>
        <v>390</v>
      </c>
      <c r="CJ43" s="122"/>
      <c r="CK43" s="122"/>
      <c r="CL43" s="122">
        <f t="shared" si="25"/>
        <v>0</v>
      </c>
      <c r="CM43" s="122">
        <f t="shared" si="6"/>
        <v>0</v>
      </c>
      <c r="CN43" s="122">
        <f t="shared" si="6"/>
        <v>0</v>
      </c>
      <c r="CO43" s="122">
        <f t="shared" si="6"/>
        <v>0</v>
      </c>
      <c r="CP43" s="122">
        <f t="shared" si="26"/>
        <v>0</v>
      </c>
      <c r="CQ43" s="122"/>
      <c r="CR43" s="122"/>
      <c r="CS43" s="122">
        <f t="shared" si="27"/>
        <v>0</v>
      </c>
      <c r="CT43" s="122">
        <f t="shared" si="7"/>
        <v>0</v>
      </c>
      <c r="CU43" s="122">
        <f t="shared" si="7"/>
        <v>0</v>
      </c>
      <c r="CV43" s="122">
        <f t="shared" si="7"/>
        <v>0</v>
      </c>
      <c r="CW43" s="122">
        <f t="shared" si="28"/>
        <v>0</v>
      </c>
      <c r="CX43" s="122"/>
      <c r="CY43" s="122"/>
      <c r="CZ43" s="122">
        <f t="shared" si="29"/>
        <v>0</v>
      </c>
      <c r="DA43" s="122">
        <f t="shared" si="8"/>
        <v>0</v>
      </c>
      <c r="DB43" s="122">
        <f t="shared" si="8"/>
        <v>0</v>
      </c>
      <c r="DC43" s="122">
        <f t="shared" si="8"/>
        <v>0</v>
      </c>
      <c r="DD43" s="122">
        <f t="shared" si="30"/>
        <v>0</v>
      </c>
      <c r="DF43" s="123">
        <f t="shared" si="31"/>
        <v>21.151</v>
      </c>
      <c r="DG43" s="123">
        <f t="shared" si="32"/>
        <v>-39</v>
      </c>
      <c r="DH43" s="123">
        <f t="shared" si="33"/>
        <v>0</v>
      </c>
      <c r="DI43" s="123">
        <f t="shared" si="34"/>
        <v>0</v>
      </c>
      <c r="DJ43" s="123">
        <f t="shared" si="35"/>
        <v>17.849</v>
      </c>
      <c r="DK43" s="126">
        <f t="shared" si="9"/>
        <v>0</v>
      </c>
    </row>
    <row r="44" spans="1:115" ht="15.75" thickBot="1">
      <c r="A44" s="118"/>
      <c r="B44" s="33">
        <v>42</v>
      </c>
      <c r="C44" s="124">
        <v>-21.151</v>
      </c>
      <c r="D44" s="124">
        <v>0</v>
      </c>
      <c r="E44" s="124">
        <v>0</v>
      </c>
      <c r="F44" s="124">
        <v>0</v>
      </c>
      <c r="G44" s="124">
        <v>-21.151</v>
      </c>
      <c r="H44" s="118"/>
      <c r="I44" s="33">
        <v>42</v>
      </c>
      <c r="J44" s="124">
        <v>21.151</v>
      </c>
      <c r="K44" s="124">
        <v>0</v>
      </c>
      <c r="L44" s="124">
        <v>0</v>
      </c>
      <c r="M44" s="124">
        <v>17.849</v>
      </c>
      <c r="N44" s="124">
        <v>39</v>
      </c>
      <c r="O44" s="118"/>
      <c r="P44" s="33">
        <v>42</v>
      </c>
      <c r="Q44" s="124">
        <v>0</v>
      </c>
      <c r="R44" s="124">
        <v>0</v>
      </c>
      <c r="S44" s="124">
        <v>0</v>
      </c>
      <c r="T44" s="124">
        <v>0</v>
      </c>
      <c r="U44" s="124">
        <v>0</v>
      </c>
      <c r="V44" s="118"/>
      <c r="W44" s="33">
        <v>42</v>
      </c>
      <c r="X44" s="124">
        <v>0</v>
      </c>
      <c r="Y44" s="124">
        <v>0</v>
      </c>
      <c r="Z44" s="124">
        <v>0</v>
      </c>
      <c r="AA44" s="124">
        <v>0</v>
      </c>
      <c r="AB44" s="124">
        <v>0</v>
      </c>
      <c r="AC44" s="118"/>
      <c r="AD44" s="33">
        <v>42</v>
      </c>
      <c r="AE44" s="124">
        <v>0</v>
      </c>
      <c r="AF44" s="124">
        <v>-17.849</v>
      </c>
      <c r="AG44" s="124">
        <v>0</v>
      </c>
      <c r="AH44" s="124">
        <v>0</v>
      </c>
      <c r="AI44" s="124">
        <v>-17.849</v>
      </c>
      <c r="AJ44" s="33"/>
      <c r="AK44" s="33">
        <f t="shared" si="10"/>
        <v>10</v>
      </c>
      <c r="AM44" s="125"/>
      <c r="AN44" s="125">
        <f t="shared" si="11"/>
        <v>0</v>
      </c>
      <c r="AO44" s="125">
        <f t="shared" si="11"/>
        <v>0</v>
      </c>
      <c r="AP44" s="125">
        <f t="shared" si="11"/>
        <v>0</v>
      </c>
      <c r="AQ44" s="125">
        <f t="shared" si="11"/>
        <v>0</v>
      </c>
      <c r="AR44" s="125">
        <f t="shared" si="12"/>
        <v>0</v>
      </c>
      <c r="AS44" s="125"/>
      <c r="AT44" s="125"/>
      <c r="AU44" s="125">
        <f t="shared" si="13"/>
        <v>21.151</v>
      </c>
      <c r="AV44" s="125">
        <f t="shared" si="13"/>
        <v>0</v>
      </c>
      <c r="AW44" s="125">
        <f t="shared" si="13"/>
        <v>0</v>
      </c>
      <c r="AX44" s="125">
        <f t="shared" si="13"/>
        <v>17.849</v>
      </c>
      <c r="AY44" s="125">
        <f t="shared" si="14"/>
        <v>-39</v>
      </c>
      <c r="AZ44" s="125"/>
      <c r="BA44" s="125"/>
      <c r="BB44" s="125">
        <f t="shared" si="15"/>
        <v>0</v>
      </c>
      <c r="BC44" s="125">
        <f t="shared" si="1"/>
        <v>0</v>
      </c>
      <c r="BD44" s="125">
        <f t="shared" si="1"/>
        <v>0</v>
      </c>
      <c r="BE44" s="125">
        <f t="shared" si="1"/>
        <v>0</v>
      </c>
      <c r="BF44" s="125">
        <f t="shared" si="16"/>
        <v>0</v>
      </c>
      <c r="BG44" s="125"/>
      <c r="BH44" s="125"/>
      <c r="BI44" s="125">
        <f t="shared" si="17"/>
        <v>0</v>
      </c>
      <c r="BJ44" s="125">
        <f t="shared" si="2"/>
        <v>0</v>
      </c>
      <c r="BK44" s="125">
        <f t="shared" si="2"/>
        <v>0</v>
      </c>
      <c r="BL44" s="125">
        <f t="shared" si="2"/>
        <v>0</v>
      </c>
      <c r="BM44" s="125">
        <f t="shared" si="18"/>
        <v>0</v>
      </c>
      <c r="BN44" s="125"/>
      <c r="BO44" s="125"/>
      <c r="BP44" s="125">
        <f t="shared" si="19"/>
        <v>0</v>
      </c>
      <c r="BQ44" s="125">
        <f t="shared" si="3"/>
        <v>0</v>
      </c>
      <c r="BR44" s="125">
        <f t="shared" si="3"/>
        <v>0</v>
      </c>
      <c r="BS44" s="125">
        <f t="shared" si="3"/>
        <v>0</v>
      </c>
      <c r="BT44" s="125">
        <f t="shared" si="20"/>
        <v>0</v>
      </c>
      <c r="BV44" s="122"/>
      <c r="BW44" s="122"/>
      <c r="BX44" s="122">
        <f t="shared" si="21"/>
        <v>0</v>
      </c>
      <c r="BY44" s="122">
        <f t="shared" si="21"/>
        <v>0</v>
      </c>
      <c r="BZ44" s="122">
        <f t="shared" si="21"/>
        <v>0</v>
      </c>
      <c r="CA44" s="122">
        <f t="shared" si="21"/>
        <v>0</v>
      </c>
      <c r="CB44" s="122">
        <f t="shared" si="22"/>
        <v>0</v>
      </c>
      <c r="CC44" s="122"/>
      <c r="CD44" s="122"/>
      <c r="CE44" s="122">
        <f t="shared" si="23"/>
        <v>211.51</v>
      </c>
      <c r="CF44" s="122">
        <f t="shared" si="5"/>
        <v>0</v>
      </c>
      <c r="CG44" s="122">
        <f t="shared" si="5"/>
        <v>0</v>
      </c>
      <c r="CH44" s="122">
        <f t="shared" si="5"/>
        <v>178.49</v>
      </c>
      <c r="CI44" s="122">
        <f t="shared" si="24"/>
        <v>390</v>
      </c>
      <c r="CJ44" s="122"/>
      <c r="CK44" s="122"/>
      <c r="CL44" s="122">
        <f t="shared" si="25"/>
        <v>0</v>
      </c>
      <c r="CM44" s="122">
        <f t="shared" si="6"/>
        <v>0</v>
      </c>
      <c r="CN44" s="122">
        <f t="shared" si="6"/>
        <v>0</v>
      </c>
      <c r="CO44" s="122">
        <f t="shared" si="6"/>
        <v>0</v>
      </c>
      <c r="CP44" s="122">
        <f t="shared" si="26"/>
        <v>0</v>
      </c>
      <c r="CQ44" s="122"/>
      <c r="CR44" s="122"/>
      <c r="CS44" s="122">
        <f t="shared" si="27"/>
        <v>0</v>
      </c>
      <c r="CT44" s="122">
        <f t="shared" si="7"/>
        <v>0</v>
      </c>
      <c r="CU44" s="122">
        <f t="shared" si="7"/>
        <v>0</v>
      </c>
      <c r="CV44" s="122">
        <f t="shared" si="7"/>
        <v>0</v>
      </c>
      <c r="CW44" s="122">
        <f t="shared" si="28"/>
        <v>0</v>
      </c>
      <c r="CX44" s="122"/>
      <c r="CY44" s="122"/>
      <c r="CZ44" s="122">
        <f t="shared" si="29"/>
        <v>0</v>
      </c>
      <c r="DA44" s="122">
        <f t="shared" si="8"/>
        <v>0</v>
      </c>
      <c r="DB44" s="122">
        <f t="shared" si="8"/>
        <v>0</v>
      </c>
      <c r="DC44" s="122">
        <f t="shared" si="8"/>
        <v>0</v>
      </c>
      <c r="DD44" s="122">
        <f t="shared" si="30"/>
        <v>0</v>
      </c>
      <c r="DF44" s="123">
        <f t="shared" si="31"/>
        <v>21.151</v>
      </c>
      <c r="DG44" s="123">
        <f t="shared" si="32"/>
        <v>-39</v>
      </c>
      <c r="DH44" s="123">
        <f t="shared" si="33"/>
        <v>0</v>
      </c>
      <c r="DI44" s="123">
        <f t="shared" si="34"/>
        <v>0</v>
      </c>
      <c r="DJ44" s="123">
        <f t="shared" si="35"/>
        <v>17.849</v>
      </c>
      <c r="DK44" s="126">
        <f t="shared" si="9"/>
        <v>0</v>
      </c>
    </row>
    <row r="45" spans="1:115" ht="15.75" thickBot="1">
      <c r="A45" s="118"/>
      <c r="B45" s="33">
        <v>43</v>
      </c>
      <c r="C45" s="124">
        <v>-21.151</v>
      </c>
      <c r="D45" s="124">
        <v>0</v>
      </c>
      <c r="E45" s="124">
        <v>0</v>
      </c>
      <c r="F45" s="124">
        <v>0</v>
      </c>
      <c r="G45" s="124">
        <v>-21.151</v>
      </c>
      <c r="H45" s="118"/>
      <c r="I45" s="33">
        <v>43</v>
      </c>
      <c r="J45" s="124">
        <v>21.151</v>
      </c>
      <c r="K45" s="124">
        <v>0</v>
      </c>
      <c r="L45" s="124">
        <v>0</v>
      </c>
      <c r="M45" s="124">
        <v>17.849</v>
      </c>
      <c r="N45" s="124">
        <v>39</v>
      </c>
      <c r="O45" s="118"/>
      <c r="P45" s="33">
        <v>43</v>
      </c>
      <c r="Q45" s="124">
        <v>0</v>
      </c>
      <c r="R45" s="124">
        <v>0</v>
      </c>
      <c r="S45" s="124">
        <v>0</v>
      </c>
      <c r="T45" s="124">
        <v>0</v>
      </c>
      <c r="U45" s="124">
        <v>0</v>
      </c>
      <c r="V45" s="118"/>
      <c r="W45" s="33">
        <v>43</v>
      </c>
      <c r="X45" s="124">
        <v>0</v>
      </c>
      <c r="Y45" s="124">
        <v>0</v>
      </c>
      <c r="Z45" s="124">
        <v>0</v>
      </c>
      <c r="AA45" s="124">
        <v>0</v>
      </c>
      <c r="AB45" s="124">
        <v>0</v>
      </c>
      <c r="AC45" s="118"/>
      <c r="AD45" s="33">
        <v>43</v>
      </c>
      <c r="AE45" s="124">
        <v>0</v>
      </c>
      <c r="AF45" s="124">
        <v>-17.849</v>
      </c>
      <c r="AG45" s="124">
        <v>0</v>
      </c>
      <c r="AH45" s="124">
        <v>0</v>
      </c>
      <c r="AI45" s="124">
        <v>-17.849</v>
      </c>
      <c r="AJ45" s="33"/>
      <c r="AK45" s="33">
        <f t="shared" si="10"/>
        <v>10</v>
      </c>
      <c r="AM45" s="125"/>
      <c r="AN45" s="125">
        <f t="shared" si="11"/>
        <v>0</v>
      </c>
      <c r="AO45" s="125">
        <f t="shared" si="11"/>
        <v>0</v>
      </c>
      <c r="AP45" s="125">
        <f t="shared" si="11"/>
        <v>0</v>
      </c>
      <c r="AQ45" s="125">
        <f t="shared" si="11"/>
        <v>0</v>
      </c>
      <c r="AR45" s="125">
        <f t="shared" si="12"/>
        <v>0</v>
      </c>
      <c r="AS45" s="125"/>
      <c r="AT45" s="125"/>
      <c r="AU45" s="125">
        <f t="shared" si="13"/>
        <v>21.151</v>
      </c>
      <c r="AV45" s="125">
        <f t="shared" si="13"/>
        <v>0</v>
      </c>
      <c r="AW45" s="125">
        <f t="shared" si="13"/>
        <v>0</v>
      </c>
      <c r="AX45" s="125">
        <f t="shared" si="13"/>
        <v>17.849</v>
      </c>
      <c r="AY45" s="125">
        <f t="shared" si="14"/>
        <v>-39</v>
      </c>
      <c r="AZ45" s="125"/>
      <c r="BA45" s="125"/>
      <c r="BB45" s="125">
        <f t="shared" si="15"/>
        <v>0</v>
      </c>
      <c r="BC45" s="125">
        <f t="shared" si="1"/>
        <v>0</v>
      </c>
      <c r="BD45" s="125">
        <f t="shared" si="1"/>
        <v>0</v>
      </c>
      <c r="BE45" s="125">
        <f t="shared" si="1"/>
        <v>0</v>
      </c>
      <c r="BF45" s="125">
        <f t="shared" si="16"/>
        <v>0</v>
      </c>
      <c r="BG45" s="125"/>
      <c r="BH45" s="125"/>
      <c r="BI45" s="125">
        <f t="shared" si="17"/>
        <v>0</v>
      </c>
      <c r="BJ45" s="125">
        <f t="shared" si="2"/>
        <v>0</v>
      </c>
      <c r="BK45" s="125">
        <f t="shared" si="2"/>
        <v>0</v>
      </c>
      <c r="BL45" s="125">
        <f t="shared" si="2"/>
        <v>0</v>
      </c>
      <c r="BM45" s="125">
        <f t="shared" si="18"/>
        <v>0</v>
      </c>
      <c r="BN45" s="125"/>
      <c r="BO45" s="125"/>
      <c r="BP45" s="125">
        <f t="shared" si="19"/>
        <v>0</v>
      </c>
      <c r="BQ45" s="125">
        <f t="shared" si="3"/>
        <v>0</v>
      </c>
      <c r="BR45" s="125">
        <f t="shared" si="3"/>
        <v>0</v>
      </c>
      <c r="BS45" s="125">
        <f t="shared" si="3"/>
        <v>0</v>
      </c>
      <c r="BT45" s="125">
        <f t="shared" si="20"/>
        <v>0</v>
      </c>
      <c r="BV45" s="122"/>
      <c r="BW45" s="122"/>
      <c r="BX45" s="122">
        <f t="shared" si="21"/>
        <v>0</v>
      </c>
      <c r="BY45" s="122">
        <f t="shared" si="21"/>
        <v>0</v>
      </c>
      <c r="BZ45" s="122">
        <f t="shared" si="21"/>
        <v>0</v>
      </c>
      <c r="CA45" s="122">
        <f t="shared" si="21"/>
        <v>0</v>
      </c>
      <c r="CB45" s="122">
        <f t="shared" si="22"/>
        <v>0</v>
      </c>
      <c r="CC45" s="122"/>
      <c r="CD45" s="122"/>
      <c r="CE45" s="122">
        <f t="shared" si="23"/>
        <v>211.51</v>
      </c>
      <c r="CF45" s="122">
        <f t="shared" si="5"/>
        <v>0</v>
      </c>
      <c r="CG45" s="122">
        <f t="shared" si="5"/>
        <v>0</v>
      </c>
      <c r="CH45" s="122">
        <f t="shared" si="5"/>
        <v>178.49</v>
      </c>
      <c r="CI45" s="122">
        <f t="shared" si="24"/>
        <v>390</v>
      </c>
      <c r="CJ45" s="122"/>
      <c r="CK45" s="122"/>
      <c r="CL45" s="122">
        <f t="shared" si="25"/>
        <v>0</v>
      </c>
      <c r="CM45" s="122">
        <f t="shared" si="6"/>
        <v>0</v>
      </c>
      <c r="CN45" s="122">
        <f t="shared" si="6"/>
        <v>0</v>
      </c>
      <c r="CO45" s="122">
        <f t="shared" si="6"/>
        <v>0</v>
      </c>
      <c r="CP45" s="122">
        <f t="shared" si="26"/>
        <v>0</v>
      </c>
      <c r="CQ45" s="122"/>
      <c r="CR45" s="122"/>
      <c r="CS45" s="122">
        <f t="shared" si="27"/>
        <v>0</v>
      </c>
      <c r="CT45" s="122">
        <f t="shared" si="7"/>
        <v>0</v>
      </c>
      <c r="CU45" s="122">
        <f t="shared" si="7"/>
        <v>0</v>
      </c>
      <c r="CV45" s="122">
        <f t="shared" si="7"/>
        <v>0</v>
      </c>
      <c r="CW45" s="122">
        <f t="shared" si="28"/>
        <v>0</v>
      </c>
      <c r="CX45" s="122"/>
      <c r="CY45" s="122"/>
      <c r="CZ45" s="122">
        <f t="shared" si="29"/>
        <v>0</v>
      </c>
      <c r="DA45" s="122">
        <f t="shared" si="8"/>
        <v>0</v>
      </c>
      <c r="DB45" s="122">
        <f t="shared" si="8"/>
        <v>0</v>
      </c>
      <c r="DC45" s="122">
        <f t="shared" si="8"/>
        <v>0</v>
      </c>
      <c r="DD45" s="122">
        <f t="shared" si="30"/>
        <v>0</v>
      </c>
      <c r="DF45" s="123">
        <f t="shared" si="31"/>
        <v>21.151</v>
      </c>
      <c r="DG45" s="123">
        <f t="shared" si="32"/>
        <v>-39</v>
      </c>
      <c r="DH45" s="123">
        <f t="shared" si="33"/>
        <v>0</v>
      </c>
      <c r="DI45" s="123">
        <f t="shared" si="34"/>
        <v>0</v>
      </c>
      <c r="DJ45" s="123">
        <f t="shared" si="35"/>
        <v>17.849</v>
      </c>
      <c r="DK45" s="126">
        <f t="shared" si="9"/>
        <v>0</v>
      </c>
    </row>
    <row r="46" spans="1:115" ht="15.75" thickBot="1">
      <c r="A46" s="118"/>
      <c r="B46" s="33">
        <v>44</v>
      </c>
      <c r="C46" s="124">
        <v>-21.151</v>
      </c>
      <c r="D46" s="124">
        <v>0</v>
      </c>
      <c r="E46" s="124">
        <v>0</v>
      </c>
      <c r="F46" s="124">
        <v>0</v>
      </c>
      <c r="G46" s="124">
        <v>-21.151</v>
      </c>
      <c r="H46" s="118"/>
      <c r="I46" s="33">
        <v>44</v>
      </c>
      <c r="J46" s="124">
        <v>21.151</v>
      </c>
      <c r="K46" s="124">
        <v>0</v>
      </c>
      <c r="L46" s="124">
        <v>0</v>
      </c>
      <c r="M46" s="124">
        <v>17.849</v>
      </c>
      <c r="N46" s="124">
        <v>39</v>
      </c>
      <c r="O46" s="118"/>
      <c r="P46" s="33">
        <v>44</v>
      </c>
      <c r="Q46" s="124">
        <v>0</v>
      </c>
      <c r="R46" s="124">
        <v>0</v>
      </c>
      <c r="S46" s="124">
        <v>0</v>
      </c>
      <c r="T46" s="124">
        <v>0</v>
      </c>
      <c r="U46" s="124">
        <v>0</v>
      </c>
      <c r="V46" s="118"/>
      <c r="W46" s="33">
        <v>44</v>
      </c>
      <c r="X46" s="124">
        <v>0</v>
      </c>
      <c r="Y46" s="124">
        <v>0</v>
      </c>
      <c r="Z46" s="124">
        <v>0</v>
      </c>
      <c r="AA46" s="124">
        <v>0</v>
      </c>
      <c r="AB46" s="124">
        <v>0</v>
      </c>
      <c r="AC46" s="118"/>
      <c r="AD46" s="33">
        <v>44</v>
      </c>
      <c r="AE46" s="124">
        <v>0</v>
      </c>
      <c r="AF46" s="124">
        <v>-17.849</v>
      </c>
      <c r="AG46" s="124">
        <v>0</v>
      </c>
      <c r="AH46" s="124">
        <v>0</v>
      </c>
      <c r="AI46" s="124">
        <v>-17.849</v>
      </c>
      <c r="AJ46" s="33"/>
      <c r="AK46" s="33">
        <f t="shared" si="10"/>
        <v>10</v>
      </c>
      <c r="AM46" s="125"/>
      <c r="AN46" s="125">
        <f t="shared" si="11"/>
        <v>0</v>
      </c>
      <c r="AO46" s="125">
        <f t="shared" si="11"/>
        <v>0</v>
      </c>
      <c r="AP46" s="125">
        <f t="shared" si="11"/>
        <v>0</v>
      </c>
      <c r="AQ46" s="125">
        <f t="shared" si="11"/>
        <v>0</v>
      </c>
      <c r="AR46" s="125">
        <f t="shared" si="12"/>
        <v>0</v>
      </c>
      <c r="AS46" s="125"/>
      <c r="AT46" s="125"/>
      <c r="AU46" s="125">
        <f t="shared" si="13"/>
        <v>21.151</v>
      </c>
      <c r="AV46" s="125">
        <f t="shared" si="13"/>
        <v>0</v>
      </c>
      <c r="AW46" s="125">
        <f t="shared" si="13"/>
        <v>0</v>
      </c>
      <c r="AX46" s="125">
        <f t="shared" si="13"/>
        <v>17.849</v>
      </c>
      <c r="AY46" s="125">
        <f t="shared" si="14"/>
        <v>-39</v>
      </c>
      <c r="AZ46" s="125"/>
      <c r="BA46" s="125"/>
      <c r="BB46" s="125">
        <f t="shared" si="15"/>
        <v>0</v>
      </c>
      <c r="BC46" s="125">
        <f t="shared" si="1"/>
        <v>0</v>
      </c>
      <c r="BD46" s="125">
        <f t="shared" si="1"/>
        <v>0</v>
      </c>
      <c r="BE46" s="125">
        <f t="shared" si="1"/>
        <v>0</v>
      </c>
      <c r="BF46" s="125">
        <f t="shared" si="16"/>
        <v>0</v>
      </c>
      <c r="BG46" s="125"/>
      <c r="BH46" s="125"/>
      <c r="BI46" s="125">
        <f t="shared" si="17"/>
        <v>0</v>
      </c>
      <c r="BJ46" s="125">
        <f t="shared" si="2"/>
        <v>0</v>
      </c>
      <c r="BK46" s="125">
        <f t="shared" si="2"/>
        <v>0</v>
      </c>
      <c r="BL46" s="125">
        <f t="shared" si="2"/>
        <v>0</v>
      </c>
      <c r="BM46" s="125">
        <f t="shared" si="18"/>
        <v>0</v>
      </c>
      <c r="BN46" s="125"/>
      <c r="BO46" s="125"/>
      <c r="BP46" s="125">
        <f t="shared" si="19"/>
        <v>0</v>
      </c>
      <c r="BQ46" s="125">
        <f t="shared" si="3"/>
        <v>0</v>
      </c>
      <c r="BR46" s="125">
        <f t="shared" si="3"/>
        <v>0</v>
      </c>
      <c r="BS46" s="125">
        <f t="shared" si="3"/>
        <v>0</v>
      </c>
      <c r="BT46" s="125">
        <f t="shared" si="20"/>
        <v>0</v>
      </c>
      <c r="BV46" s="122"/>
      <c r="BW46" s="122"/>
      <c r="BX46" s="122">
        <f t="shared" si="21"/>
        <v>0</v>
      </c>
      <c r="BY46" s="122">
        <f t="shared" si="21"/>
        <v>0</v>
      </c>
      <c r="BZ46" s="122">
        <f t="shared" si="21"/>
        <v>0</v>
      </c>
      <c r="CA46" s="122">
        <f t="shared" si="21"/>
        <v>0</v>
      </c>
      <c r="CB46" s="122">
        <f t="shared" si="22"/>
        <v>0</v>
      </c>
      <c r="CC46" s="122"/>
      <c r="CD46" s="122"/>
      <c r="CE46" s="122">
        <f t="shared" si="23"/>
        <v>211.51</v>
      </c>
      <c r="CF46" s="122">
        <f t="shared" si="5"/>
        <v>0</v>
      </c>
      <c r="CG46" s="122">
        <f t="shared" si="5"/>
        <v>0</v>
      </c>
      <c r="CH46" s="122">
        <f t="shared" si="5"/>
        <v>178.49</v>
      </c>
      <c r="CI46" s="122">
        <f t="shared" si="24"/>
        <v>390</v>
      </c>
      <c r="CJ46" s="122"/>
      <c r="CK46" s="122"/>
      <c r="CL46" s="122">
        <f t="shared" si="25"/>
        <v>0</v>
      </c>
      <c r="CM46" s="122">
        <f t="shared" si="6"/>
        <v>0</v>
      </c>
      <c r="CN46" s="122">
        <f t="shared" si="6"/>
        <v>0</v>
      </c>
      <c r="CO46" s="122">
        <f t="shared" si="6"/>
        <v>0</v>
      </c>
      <c r="CP46" s="122">
        <f t="shared" si="26"/>
        <v>0</v>
      </c>
      <c r="CQ46" s="122"/>
      <c r="CR46" s="122"/>
      <c r="CS46" s="122">
        <f t="shared" si="27"/>
        <v>0</v>
      </c>
      <c r="CT46" s="122">
        <f t="shared" si="7"/>
        <v>0</v>
      </c>
      <c r="CU46" s="122">
        <f t="shared" si="7"/>
        <v>0</v>
      </c>
      <c r="CV46" s="122">
        <f t="shared" si="7"/>
        <v>0</v>
      </c>
      <c r="CW46" s="122">
        <f t="shared" si="28"/>
        <v>0</v>
      </c>
      <c r="CX46" s="122"/>
      <c r="CY46" s="122"/>
      <c r="CZ46" s="122">
        <f t="shared" si="29"/>
        <v>0</v>
      </c>
      <c r="DA46" s="122">
        <f t="shared" si="8"/>
        <v>0</v>
      </c>
      <c r="DB46" s="122">
        <f t="shared" si="8"/>
        <v>0</v>
      </c>
      <c r="DC46" s="122">
        <f t="shared" si="8"/>
        <v>0</v>
      </c>
      <c r="DD46" s="122">
        <f t="shared" si="30"/>
        <v>0</v>
      </c>
      <c r="DF46" s="123">
        <f t="shared" si="31"/>
        <v>21.151</v>
      </c>
      <c r="DG46" s="123">
        <f t="shared" si="32"/>
        <v>-39</v>
      </c>
      <c r="DH46" s="123">
        <f t="shared" si="33"/>
        <v>0</v>
      </c>
      <c r="DI46" s="123">
        <f t="shared" si="34"/>
        <v>0</v>
      </c>
      <c r="DJ46" s="123">
        <f t="shared" si="35"/>
        <v>17.849</v>
      </c>
      <c r="DK46" s="126">
        <f t="shared" si="9"/>
        <v>0</v>
      </c>
    </row>
    <row r="47" spans="1:115" ht="15.75" thickBot="1">
      <c r="A47" s="118"/>
      <c r="B47" s="33">
        <v>45</v>
      </c>
      <c r="C47" s="124">
        <v>-26.574000000000002</v>
      </c>
      <c r="D47" s="124">
        <v>0</v>
      </c>
      <c r="E47" s="124">
        <v>0</v>
      </c>
      <c r="F47" s="124">
        <v>0</v>
      </c>
      <c r="G47" s="124">
        <v>-26.574000000000002</v>
      </c>
      <c r="H47" s="118"/>
      <c r="I47" s="33">
        <v>45</v>
      </c>
      <c r="J47" s="124">
        <v>26.574000000000002</v>
      </c>
      <c r="K47" s="124">
        <v>0</v>
      </c>
      <c r="L47" s="124">
        <v>0</v>
      </c>
      <c r="M47" s="124">
        <v>22.425999999999998</v>
      </c>
      <c r="N47" s="124">
        <v>49</v>
      </c>
      <c r="O47" s="118"/>
      <c r="P47" s="33">
        <v>45</v>
      </c>
      <c r="Q47" s="124">
        <v>0</v>
      </c>
      <c r="R47" s="124">
        <v>0</v>
      </c>
      <c r="S47" s="124">
        <v>0</v>
      </c>
      <c r="T47" s="124">
        <v>0</v>
      </c>
      <c r="U47" s="124">
        <v>0</v>
      </c>
      <c r="V47" s="118"/>
      <c r="W47" s="33">
        <v>45</v>
      </c>
      <c r="X47" s="124">
        <v>0</v>
      </c>
      <c r="Y47" s="124">
        <v>0</v>
      </c>
      <c r="Z47" s="124">
        <v>0</v>
      </c>
      <c r="AA47" s="124">
        <v>0</v>
      </c>
      <c r="AB47" s="124">
        <v>0</v>
      </c>
      <c r="AC47" s="118"/>
      <c r="AD47" s="33">
        <v>45</v>
      </c>
      <c r="AE47" s="124">
        <v>0</v>
      </c>
      <c r="AF47" s="124">
        <v>-22.425999999999998</v>
      </c>
      <c r="AG47" s="124">
        <v>0</v>
      </c>
      <c r="AH47" s="124">
        <v>0</v>
      </c>
      <c r="AI47" s="124">
        <v>-22.425999999999998</v>
      </c>
      <c r="AJ47" s="33"/>
      <c r="AK47" s="33">
        <f t="shared" si="10"/>
        <v>10</v>
      </c>
      <c r="AM47" s="125"/>
      <c r="AN47" s="125">
        <f t="shared" si="11"/>
        <v>0</v>
      </c>
      <c r="AO47" s="125">
        <f t="shared" si="11"/>
        <v>0</v>
      </c>
      <c r="AP47" s="125">
        <f t="shared" si="11"/>
        <v>0</v>
      </c>
      <c r="AQ47" s="125">
        <f t="shared" si="11"/>
        <v>0</v>
      </c>
      <c r="AR47" s="125">
        <f t="shared" si="12"/>
        <v>0</v>
      </c>
      <c r="AS47" s="125"/>
      <c r="AT47" s="125"/>
      <c r="AU47" s="125">
        <f t="shared" si="13"/>
        <v>26.574000000000002</v>
      </c>
      <c r="AV47" s="125">
        <f t="shared" si="13"/>
        <v>0</v>
      </c>
      <c r="AW47" s="125">
        <f t="shared" si="13"/>
        <v>0</v>
      </c>
      <c r="AX47" s="125">
        <f t="shared" si="13"/>
        <v>22.425999999999998</v>
      </c>
      <c r="AY47" s="125">
        <f t="shared" si="14"/>
        <v>-49</v>
      </c>
      <c r="AZ47" s="125"/>
      <c r="BA47" s="125"/>
      <c r="BB47" s="125">
        <f t="shared" si="15"/>
        <v>0</v>
      </c>
      <c r="BC47" s="125">
        <f t="shared" si="1"/>
        <v>0</v>
      </c>
      <c r="BD47" s="125">
        <f t="shared" si="1"/>
        <v>0</v>
      </c>
      <c r="BE47" s="125">
        <f t="shared" si="1"/>
        <v>0</v>
      </c>
      <c r="BF47" s="125">
        <f t="shared" si="16"/>
        <v>0</v>
      </c>
      <c r="BG47" s="125"/>
      <c r="BH47" s="125"/>
      <c r="BI47" s="125">
        <f t="shared" si="17"/>
        <v>0</v>
      </c>
      <c r="BJ47" s="125">
        <f t="shared" si="2"/>
        <v>0</v>
      </c>
      <c r="BK47" s="125">
        <f t="shared" si="2"/>
        <v>0</v>
      </c>
      <c r="BL47" s="125">
        <f t="shared" si="2"/>
        <v>0</v>
      </c>
      <c r="BM47" s="125">
        <f t="shared" si="18"/>
        <v>0</v>
      </c>
      <c r="BN47" s="125"/>
      <c r="BO47" s="125"/>
      <c r="BP47" s="125">
        <f t="shared" si="19"/>
        <v>0</v>
      </c>
      <c r="BQ47" s="125">
        <f t="shared" si="3"/>
        <v>0</v>
      </c>
      <c r="BR47" s="125">
        <f t="shared" si="3"/>
        <v>0</v>
      </c>
      <c r="BS47" s="125">
        <f t="shared" si="3"/>
        <v>0</v>
      </c>
      <c r="BT47" s="125">
        <f t="shared" si="20"/>
        <v>0</v>
      </c>
      <c r="BV47" s="122"/>
      <c r="BW47" s="122"/>
      <c r="BX47" s="122">
        <f t="shared" si="21"/>
        <v>0</v>
      </c>
      <c r="BY47" s="122">
        <f t="shared" si="21"/>
        <v>0</v>
      </c>
      <c r="BZ47" s="122">
        <f t="shared" si="21"/>
        <v>0</v>
      </c>
      <c r="CA47" s="122">
        <f t="shared" si="21"/>
        <v>0</v>
      </c>
      <c r="CB47" s="122">
        <f t="shared" si="22"/>
        <v>0</v>
      </c>
      <c r="CC47" s="122"/>
      <c r="CD47" s="122"/>
      <c r="CE47" s="122">
        <f t="shared" si="23"/>
        <v>265.74</v>
      </c>
      <c r="CF47" s="122">
        <f t="shared" si="5"/>
        <v>0</v>
      </c>
      <c r="CG47" s="122">
        <f t="shared" si="5"/>
        <v>0</v>
      </c>
      <c r="CH47" s="122">
        <f t="shared" si="5"/>
        <v>224.26</v>
      </c>
      <c r="CI47" s="122">
        <f t="shared" si="24"/>
        <v>490</v>
      </c>
      <c r="CJ47" s="122"/>
      <c r="CK47" s="122"/>
      <c r="CL47" s="122">
        <f t="shared" si="25"/>
        <v>0</v>
      </c>
      <c r="CM47" s="122">
        <f t="shared" si="6"/>
        <v>0</v>
      </c>
      <c r="CN47" s="122">
        <f t="shared" si="6"/>
        <v>0</v>
      </c>
      <c r="CO47" s="122">
        <f t="shared" si="6"/>
        <v>0</v>
      </c>
      <c r="CP47" s="122">
        <f t="shared" si="26"/>
        <v>0</v>
      </c>
      <c r="CQ47" s="122"/>
      <c r="CR47" s="122"/>
      <c r="CS47" s="122">
        <f t="shared" si="27"/>
        <v>0</v>
      </c>
      <c r="CT47" s="122">
        <f t="shared" si="7"/>
        <v>0</v>
      </c>
      <c r="CU47" s="122">
        <f t="shared" si="7"/>
        <v>0</v>
      </c>
      <c r="CV47" s="122">
        <f t="shared" si="7"/>
        <v>0</v>
      </c>
      <c r="CW47" s="122">
        <f t="shared" si="28"/>
        <v>0</v>
      </c>
      <c r="CX47" s="122"/>
      <c r="CY47" s="122"/>
      <c r="CZ47" s="122">
        <f t="shared" si="29"/>
        <v>0</v>
      </c>
      <c r="DA47" s="122">
        <f t="shared" si="8"/>
        <v>0</v>
      </c>
      <c r="DB47" s="122">
        <f t="shared" si="8"/>
        <v>0</v>
      </c>
      <c r="DC47" s="122">
        <f t="shared" si="8"/>
        <v>0</v>
      </c>
      <c r="DD47" s="122">
        <f t="shared" si="30"/>
        <v>0</v>
      </c>
      <c r="DF47" s="123">
        <f t="shared" si="31"/>
        <v>26.574000000000002</v>
      </c>
      <c r="DG47" s="123">
        <f t="shared" si="32"/>
        <v>-49</v>
      </c>
      <c r="DH47" s="123">
        <f t="shared" si="33"/>
        <v>0</v>
      </c>
      <c r="DI47" s="123">
        <f t="shared" si="34"/>
        <v>0</v>
      </c>
      <c r="DJ47" s="123">
        <f t="shared" si="35"/>
        <v>22.425999999999998</v>
      </c>
      <c r="DK47" s="126">
        <f t="shared" si="9"/>
        <v>0</v>
      </c>
    </row>
    <row r="48" spans="1:115" ht="15.75" thickBot="1">
      <c r="A48" s="118"/>
      <c r="B48" s="33">
        <v>46</v>
      </c>
      <c r="C48" s="124">
        <v>-26.574000000000002</v>
      </c>
      <c r="D48" s="124">
        <v>0</v>
      </c>
      <c r="E48" s="124">
        <v>0</v>
      </c>
      <c r="F48" s="124">
        <v>0</v>
      </c>
      <c r="G48" s="124">
        <v>-26.574000000000002</v>
      </c>
      <c r="H48" s="118"/>
      <c r="I48" s="33">
        <v>46</v>
      </c>
      <c r="J48" s="124">
        <v>26.574000000000002</v>
      </c>
      <c r="K48" s="124">
        <v>0</v>
      </c>
      <c r="L48" s="124">
        <v>0</v>
      </c>
      <c r="M48" s="124">
        <v>22.425999999999998</v>
      </c>
      <c r="N48" s="124">
        <v>49</v>
      </c>
      <c r="O48" s="118"/>
      <c r="P48" s="33">
        <v>46</v>
      </c>
      <c r="Q48" s="124">
        <v>0</v>
      </c>
      <c r="R48" s="124">
        <v>0</v>
      </c>
      <c r="S48" s="124">
        <v>0</v>
      </c>
      <c r="T48" s="124">
        <v>0</v>
      </c>
      <c r="U48" s="124">
        <v>0</v>
      </c>
      <c r="V48" s="118"/>
      <c r="W48" s="33">
        <v>46</v>
      </c>
      <c r="X48" s="124">
        <v>0</v>
      </c>
      <c r="Y48" s="124">
        <v>0</v>
      </c>
      <c r="Z48" s="124">
        <v>0</v>
      </c>
      <c r="AA48" s="124">
        <v>0</v>
      </c>
      <c r="AB48" s="124">
        <v>0</v>
      </c>
      <c r="AC48" s="118"/>
      <c r="AD48" s="33">
        <v>46</v>
      </c>
      <c r="AE48" s="124">
        <v>0</v>
      </c>
      <c r="AF48" s="124">
        <v>-22.425999999999998</v>
      </c>
      <c r="AG48" s="124">
        <v>0</v>
      </c>
      <c r="AH48" s="124">
        <v>0</v>
      </c>
      <c r="AI48" s="124">
        <v>-22.425999999999998</v>
      </c>
      <c r="AJ48" s="33"/>
      <c r="AK48" s="33">
        <f t="shared" si="10"/>
        <v>10</v>
      </c>
      <c r="AM48" s="125"/>
      <c r="AN48" s="125">
        <f t="shared" si="11"/>
        <v>0</v>
      </c>
      <c r="AO48" s="125">
        <f t="shared" si="11"/>
        <v>0</v>
      </c>
      <c r="AP48" s="125">
        <f t="shared" si="11"/>
        <v>0</v>
      </c>
      <c r="AQ48" s="125">
        <f t="shared" si="11"/>
        <v>0</v>
      </c>
      <c r="AR48" s="125">
        <f t="shared" si="12"/>
        <v>0</v>
      </c>
      <c r="AS48" s="125"/>
      <c r="AT48" s="125"/>
      <c r="AU48" s="125">
        <f t="shared" si="13"/>
        <v>26.574000000000002</v>
      </c>
      <c r="AV48" s="125">
        <f t="shared" si="13"/>
        <v>0</v>
      </c>
      <c r="AW48" s="125">
        <f t="shared" si="13"/>
        <v>0</v>
      </c>
      <c r="AX48" s="125">
        <f t="shared" si="13"/>
        <v>22.425999999999998</v>
      </c>
      <c r="AY48" s="125">
        <f t="shared" si="14"/>
        <v>-49</v>
      </c>
      <c r="AZ48" s="125"/>
      <c r="BA48" s="125"/>
      <c r="BB48" s="125">
        <f t="shared" si="15"/>
        <v>0</v>
      </c>
      <c r="BC48" s="125">
        <f t="shared" si="1"/>
        <v>0</v>
      </c>
      <c r="BD48" s="125">
        <f t="shared" si="1"/>
        <v>0</v>
      </c>
      <c r="BE48" s="125">
        <f t="shared" si="1"/>
        <v>0</v>
      </c>
      <c r="BF48" s="125">
        <f t="shared" si="16"/>
        <v>0</v>
      </c>
      <c r="BG48" s="125"/>
      <c r="BH48" s="125"/>
      <c r="BI48" s="125">
        <f t="shared" si="17"/>
        <v>0</v>
      </c>
      <c r="BJ48" s="125">
        <f t="shared" si="2"/>
        <v>0</v>
      </c>
      <c r="BK48" s="125">
        <f t="shared" si="2"/>
        <v>0</v>
      </c>
      <c r="BL48" s="125">
        <f t="shared" si="2"/>
        <v>0</v>
      </c>
      <c r="BM48" s="125">
        <f t="shared" si="18"/>
        <v>0</v>
      </c>
      <c r="BN48" s="125"/>
      <c r="BO48" s="125"/>
      <c r="BP48" s="125">
        <f t="shared" si="19"/>
        <v>0</v>
      </c>
      <c r="BQ48" s="125">
        <f t="shared" si="3"/>
        <v>0</v>
      </c>
      <c r="BR48" s="125">
        <f t="shared" si="3"/>
        <v>0</v>
      </c>
      <c r="BS48" s="125">
        <f t="shared" si="3"/>
        <v>0</v>
      </c>
      <c r="BT48" s="125">
        <f t="shared" si="20"/>
        <v>0</v>
      </c>
      <c r="BV48" s="122"/>
      <c r="BW48" s="122"/>
      <c r="BX48" s="122">
        <f t="shared" si="21"/>
        <v>0</v>
      </c>
      <c r="BY48" s="122">
        <f t="shared" si="21"/>
        <v>0</v>
      </c>
      <c r="BZ48" s="122">
        <f t="shared" si="21"/>
        <v>0</v>
      </c>
      <c r="CA48" s="122">
        <f t="shared" si="21"/>
        <v>0</v>
      </c>
      <c r="CB48" s="122">
        <f t="shared" si="22"/>
        <v>0</v>
      </c>
      <c r="CC48" s="122"/>
      <c r="CD48" s="122"/>
      <c r="CE48" s="122">
        <f t="shared" si="23"/>
        <v>265.74</v>
      </c>
      <c r="CF48" s="122">
        <f t="shared" si="5"/>
        <v>0</v>
      </c>
      <c r="CG48" s="122">
        <f t="shared" si="5"/>
        <v>0</v>
      </c>
      <c r="CH48" s="122">
        <f t="shared" si="5"/>
        <v>224.26</v>
      </c>
      <c r="CI48" s="122">
        <f t="shared" si="24"/>
        <v>490</v>
      </c>
      <c r="CJ48" s="122"/>
      <c r="CK48" s="122"/>
      <c r="CL48" s="122">
        <f t="shared" si="25"/>
        <v>0</v>
      </c>
      <c r="CM48" s="122">
        <f t="shared" si="6"/>
        <v>0</v>
      </c>
      <c r="CN48" s="122">
        <f t="shared" si="6"/>
        <v>0</v>
      </c>
      <c r="CO48" s="122">
        <f t="shared" si="6"/>
        <v>0</v>
      </c>
      <c r="CP48" s="122">
        <f t="shared" si="26"/>
        <v>0</v>
      </c>
      <c r="CQ48" s="122"/>
      <c r="CR48" s="122"/>
      <c r="CS48" s="122">
        <f t="shared" si="27"/>
        <v>0</v>
      </c>
      <c r="CT48" s="122">
        <f t="shared" si="7"/>
        <v>0</v>
      </c>
      <c r="CU48" s="122">
        <f t="shared" si="7"/>
        <v>0</v>
      </c>
      <c r="CV48" s="122">
        <f t="shared" si="7"/>
        <v>0</v>
      </c>
      <c r="CW48" s="122">
        <f t="shared" si="28"/>
        <v>0</v>
      </c>
      <c r="CX48" s="122"/>
      <c r="CY48" s="122"/>
      <c r="CZ48" s="122">
        <f t="shared" si="29"/>
        <v>0</v>
      </c>
      <c r="DA48" s="122">
        <f t="shared" si="8"/>
        <v>0</v>
      </c>
      <c r="DB48" s="122">
        <f t="shared" si="8"/>
        <v>0</v>
      </c>
      <c r="DC48" s="122">
        <f t="shared" si="8"/>
        <v>0</v>
      </c>
      <c r="DD48" s="122">
        <f t="shared" si="30"/>
        <v>0</v>
      </c>
      <c r="DF48" s="123">
        <f t="shared" si="31"/>
        <v>26.574000000000002</v>
      </c>
      <c r="DG48" s="123">
        <f t="shared" si="32"/>
        <v>-49</v>
      </c>
      <c r="DH48" s="123">
        <f t="shared" si="33"/>
        <v>0</v>
      </c>
      <c r="DI48" s="123">
        <f t="shared" si="34"/>
        <v>0</v>
      </c>
      <c r="DJ48" s="123">
        <f t="shared" si="35"/>
        <v>22.425999999999998</v>
      </c>
      <c r="DK48" s="126">
        <f t="shared" si="9"/>
        <v>0</v>
      </c>
    </row>
    <row r="49" spans="1:115" ht="15.75" thickBot="1">
      <c r="A49" s="118"/>
      <c r="B49" s="33">
        <v>47</v>
      </c>
      <c r="C49" s="124">
        <v>-23.861999999999998</v>
      </c>
      <c r="D49" s="124">
        <v>0</v>
      </c>
      <c r="E49" s="124">
        <v>0</v>
      </c>
      <c r="F49" s="124">
        <v>0</v>
      </c>
      <c r="G49" s="124">
        <v>-23.861999999999998</v>
      </c>
      <c r="H49" s="118"/>
      <c r="I49" s="33">
        <v>47</v>
      </c>
      <c r="J49" s="124">
        <v>23.861999999999998</v>
      </c>
      <c r="K49" s="124">
        <v>0</v>
      </c>
      <c r="L49" s="124">
        <v>0</v>
      </c>
      <c r="M49" s="124">
        <v>20.138000000000002</v>
      </c>
      <c r="N49" s="124">
        <v>44</v>
      </c>
      <c r="O49" s="118"/>
      <c r="P49" s="33">
        <v>47</v>
      </c>
      <c r="Q49" s="124">
        <v>0</v>
      </c>
      <c r="R49" s="124">
        <v>0</v>
      </c>
      <c r="S49" s="124">
        <v>0</v>
      </c>
      <c r="T49" s="124">
        <v>0</v>
      </c>
      <c r="U49" s="124">
        <v>0</v>
      </c>
      <c r="V49" s="118"/>
      <c r="W49" s="33">
        <v>47</v>
      </c>
      <c r="X49" s="124">
        <v>0</v>
      </c>
      <c r="Y49" s="124">
        <v>0</v>
      </c>
      <c r="Z49" s="124">
        <v>0</v>
      </c>
      <c r="AA49" s="124">
        <v>0</v>
      </c>
      <c r="AB49" s="124">
        <v>0</v>
      </c>
      <c r="AC49" s="118"/>
      <c r="AD49" s="33">
        <v>47</v>
      </c>
      <c r="AE49" s="124">
        <v>0</v>
      </c>
      <c r="AF49" s="124">
        <v>-20.138000000000002</v>
      </c>
      <c r="AG49" s="124">
        <v>0</v>
      </c>
      <c r="AH49" s="124">
        <v>0</v>
      </c>
      <c r="AI49" s="124">
        <v>-20.138000000000002</v>
      </c>
      <c r="AJ49" s="33"/>
      <c r="AK49" s="33">
        <f t="shared" si="10"/>
        <v>10</v>
      </c>
      <c r="AM49" s="125"/>
      <c r="AN49" s="125">
        <f t="shared" si="11"/>
        <v>0</v>
      </c>
      <c r="AO49" s="125">
        <f t="shared" si="11"/>
        <v>0</v>
      </c>
      <c r="AP49" s="125">
        <f t="shared" si="11"/>
        <v>0</v>
      </c>
      <c r="AQ49" s="125">
        <f t="shared" si="11"/>
        <v>0</v>
      </c>
      <c r="AR49" s="125">
        <f t="shared" si="12"/>
        <v>0</v>
      </c>
      <c r="AS49" s="125"/>
      <c r="AT49" s="125"/>
      <c r="AU49" s="125">
        <f t="shared" si="13"/>
        <v>23.861999999999998</v>
      </c>
      <c r="AV49" s="125">
        <f t="shared" si="13"/>
        <v>0</v>
      </c>
      <c r="AW49" s="125">
        <f t="shared" si="13"/>
        <v>0</v>
      </c>
      <c r="AX49" s="125">
        <f t="shared" si="13"/>
        <v>20.138000000000002</v>
      </c>
      <c r="AY49" s="125">
        <f t="shared" si="14"/>
        <v>-44</v>
      </c>
      <c r="AZ49" s="125"/>
      <c r="BA49" s="125"/>
      <c r="BB49" s="125">
        <f t="shared" si="15"/>
        <v>0</v>
      </c>
      <c r="BC49" s="125">
        <f t="shared" si="1"/>
        <v>0</v>
      </c>
      <c r="BD49" s="125">
        <f t="shared" si="1"/>
        <v>0</v>
      </c>
      <c r="BE49" s="125">
        <f t="shared" si="1"/>
        <v>0</v>
      </c>
      <c r="BF49" s="125">
        <f t="shared" si="16"/>
        <v>0</v>
      </c>
      <c r="BG49" s="125"/>
      <c r="BH49" s="125"/>
      <c r="BI49" s="125">
        <f t="shared" si="17"/>
        <v>0</v>
      </c>
      <c r="BJ49" s="125">
        <f t="shared" si="2"/>
        <v>0</v>
      </c>
      <c r="BK49" s="125">
        <f t="shared" si="2"/>
        <v>0</v>
      </c>
      <c r="BL49" s="125">
        <f t="shared" si="2"/>
        <v>0</v>
      </c>
      <c r="BM49" s="125">
        <f t="shared" si="18"/>
        <v>0</v>
      </c>
      <c r="BN49" s="125"/>
      <c r="BO49" s="125"/>
      <c r="BP49" s="125">
        <f t="shared" si="19"/>
        <v>0</v>
      </c>
      <c r="BQ49" s="125">
        <f t="shared" si="3"/>
        <v>0</v>
      </c>
      <c r="BR49" s="125">
        <f t="shared" si="3"/>
        <v>0</v>
      </c>
      <c r="BS49" s="125">
        <f t="shared" si="3"/>
        <v>0</v>
      </c>
      <c r="BT49" s="125">
        <f t="shared" si="20"/>
        <v>0</v>
      </c>
      <c r="BV49" s="122"/>
      <c r="BW49" s="122"/>
      <c r="BX49" s="122">
        <f t="shared" si="21"/>
        <v>0</v>
      </c>
      <c r="BY49" s="122">
        <f t="shared" si="21"/>
        <v>0</v>
      </c>
      <c r="BZ49" s="122">
        <f t="shared" si="21"/>
        <v>0</v>
      </c>
      <c r="CA49" s="122">
        <f t="shared" si="21"/>
        <v>0</v>
      </c>
      <c r="CB49" s="122">
        <f t="shared" si="22"/>
        <v>0</v>
      </c>
      <c r="CC49" s="122"/>
      <c r="CD49" s="122"/>
      <c r="CE49" s="122">
        <f t="shared" si="23"/>
        <v>238.61999999999998</v>
      </c>
      <c r="CF49" s="122">
        <f t="shared" si="5"/>
        <v>0</v>
      </c>
      <c r="CG49" s="122">
        <f t="shared" si="5"/>
        <v>0</v>
      </c>
      <c r="CH49" s="122">
        <f t="shared" si="5"/>
        <v>201.38000000000002</v>
      </c>
      <c r="CI49" s="122">
        <f t="shared" si="24"/>
        <v>440</v>
      </c>
      <c r="CJ49" s="122"/>
      <c r="CK49" s="122"/>
      <c r="CL49" s="122">
        <f t="shared" si="25"/>
        <v>0</v>
      </c>
      <c r="CM49" s="122">
        <f t="shared" si="6"/>
        <v>0</v>
      </c>
      <c r="CN49" s="122">
        <f t="shared" si="6"/>
        <v>0</v>
      </c>
      <c r="CO49" s="122">
        <f t="shared" si="6"/>
        <v>0</v>
      </c>
      <c r="CP49" s="122">
        <f t="shared" si="26"/>
        <v>0</v>
      </c>
      <c r="CQ49" s="122"/>
      <c r="CR49" s="122"/>
      <c r="CS49" s="122">
        <f t="shared" si="27"/>
        <v>0</v>
      </c>
      <c r="CT49" s="122">
        <f t="shared" si="7"/>
        <v>0</v>
      </c>
      <c r="CU49" s="122">
        <f t="shared" si="7"/>
        <v>0</v>
      </c>
      <c r="CV49" s="122">
        <f t="shared" si="7"/>
        <v>0</v>
      </c>
      <c r="CW49" s="122">
        <f t="shared" si="28"/>
        <v>0</v>
      </c>
      <c r="CX49" s="122"/>
      <c r="CY49" s="122"/>
      <c r="CZ49" s="122">
        <f t="shared" si="29"/>
        <v>0</v>
      </c>
      <c r="DA49" s="122">
        <f t="shared" si="8"/>
        <v>0</v>
      </c>
      <c r="DB49" s="122">
        <f t="shared" si="8"/>
        <v>0</v>
      </c>
      <c r="DC49" s="122">
        <f t="shared" si="8"/>
        <v>0</v>
      </c>
      <c r="DD49" s="122">
        <f t="shared" si="30"/>
        <v>0</v>
      </c>
      <c r="DF49" s="123">
        <f t="shared" si="31"/>
        <v>23.861999999999998</v>
      </c>
      <c r="DG49" s="123">
        <f t="shared" si="32"/>
        <v>-44</v>
      </c>
      <c r="DH49" s="123">
        <f t="shared" si="33"/>
        <v>0</v>
      </c>
      <c r="DI49" s="123">
        <f t="shared" si="34"/>
        <v>0</v>
      </c>
      <c r="DJ49" s="123">
        <f t="shared" si="35"/>
        <v>20.138000000000002</v>
      </c>
      <c r="DK49" s="126">
        <f t="shared" si="9"/>
        <v>0</v>
      </c>
    </row>
    <row r="50" spans="1:115" ht="15.75" thickBot="1">
      <c r="A50" s="118"/>
      <c r="B50" s="33">
        <v>48</v>
      </c>
      <c r="C50" s="124">
        <v>-18.439</v>
      </c>
      <c r="D50" s="124">
        <v>0</v>
      </c>
      <c r="E50" s="124">
        <v>0</v>
      </c>
      <c r="F50" s="124">
        <v>0</v>
      </c>
      <c r="G50" s="124">
        <v>-18.439</v>
      </c>
      <c r="H50" s="118"/>
      <c r="I50" s="33">
        <v>48</v>
      </c>
      <c r="J50" s="124">
        <v>18.439</v>
      </c>
      <c r="K50" s="124">
        <v>0</v>
      </c>
      <c r="L50" s="124">
        <v>0</v>
      </c>
      <c r="M50" s="124">
        <v>15.561</v>
      </c>
      <c r="N50" s="124">
        <v>34</v>
      </c>
      <c r="O50" s="118"/>
      <c r="P50" s="33">
        <v>48</v>
      </c>
      <c r="Q50" s="124">
        <v>0</v>
      </c>
      <c r="R50" s="124">
        <v>0</v>
      </c>
      <c r="S50" s="124">
        <v>0</v>
      </c>
      <c r="T50" s="124">
        <v>0</v>
      </c>
      <c r="U50" s="124">
        <v>0</v>
      </c>
      <c r="V50" s="118"/>
      <c r="W50" s="33">
        <v>48</v>
      </c>
      <c r="X50" s="124">
        <v>0</v>
      </c>
      <c r="Y50" s="124">
        <v>0</v>
      </c>
      <c r="Z50" s="124">
        <v>0</v>
      </c>
      <c r="AA50" s="124">
        <v>0</v>
      </c>
      <c r="AB50" s="124">
        <v>0</v>
      </c>
      <c r="AC50" s="118"/>
      <c r="AD50" s="33">
        <v>48</v>
      </c>
      <c r="AE50" s="124">
        <v>0</v>
      </c>
      <c r="AF50" s="124">
        <v>-15.561</v>
      </c>
      <c r="AG50" s="124">
        <v>0</v>
      </c>
      <c r="AH50" s="124">
        <v>0</v>
      </c>
      <c r="AI50" s="124">
        <v>-15.561</v>
      </c>
      <c r="AJ50" s="33"/>
      <c r="AK50" s="33">
        <f t="shared" si="10"/>
        <v>10</v>
      </c>
      <c r="AM50" s="125"/>
      <c r="AN50" s="125">
        <f t="shared" si="11"/>
        <v>0</v>
      </c>
      <c r="AO50" s="125">
        <f t="shared" si="11"/>
        <v>0</v>
      </c>
      <c r="AP50" s="125">
        <f t="shared" si="11"/>
        <v>0</v>
      </c>
      <c r="AQ50" s="125">
        <f t="shared" si="11"/>
        <v>0</v>
      </c>
      <c r="AR50" s="125">
        <f t="shared" si="12"/>
        <v>0</v>
      </c>
      <c r="AS50" s="125"/>
      <c r="AT50" s="125"/>
      <c r="AU50" s="125">
        <f t="shared" si="13"/>
        <v>18.439</v>
      </c>
      <c r="AV50" s="125">
        <f t="shared" si="13"/>
        <v>0</v>
      </c>
      <c r="AW50" s="125">
        <f t="shared" si="13"/>
        <v>0</v>
      </c>
      <c r="AX50" s="125">
        <f t="shared" si="13"/>
        <v>15.561</v>
      </c>
      <c r="AY50" s="125">
        <f t="shared" si="14"/>
        <v>-34</v>
      </c>
      <c r="AZ50" s="125"/>
      <c r="BA50" s="125"/>
      <c r="BB50" s="125">
        <f t="shared" si="15"/>
        <v>0</v>
      </c>
      <c r="BC50" s="125">
        <f t="shared" si="1"/>
        <v>0</v>
      </c>
      <c r="BD50" s="125">
        <f t="shared" si="1"/>
        <v>0</v>
      </c>
      <c r="BE50" s="125">
        <f t="shared" si="1"/>
        <v>0</v>
      </c>
      <c r="BF50" s="125">
        <f t="shared" si="16"/>
        <v>0</v>
      </c>
      <c r="BG50" s="125"/>
      <c r="BH50" s="125"/>
      <c r="BI50" s="125">
        <f t="shared" si="17"/>
        <v>0</v>
      </c>
      <c r="BJ50" s="125">
        <f t="shared" si="2"/>
        <v>0</v>
      </c>
      <c r="BK50" s="125">
        <f t="shared" si="2"/>
        <v>0</v>
      </c>
      <c r="BL50" s="125">
        <f t="shared" si="2"/>
        <v>0</v>
      </c>
      <c r="BM50" s="125">
        <f t="shared" si="18"/>
        <v>0</v>
      </c>
      <c r="BN50" s="125"/>
      <c r="BO50" s="125"/>
      <c r="BP50" s="125">
        <f t="shared" si="19"/>
        <v>0</v>
      </c>
      <c r="BQ50" s="125">
        <f t="shared" si="3"/>
        <v>0</v>
      </c>
      <c r="BR50" s="125">
        <f t="shared" si="3"/>
        <v>0</v>
      </c>
      <c r="BS50" s="125">
        <f t="shared" si="3"/>
        <v>0</v>
      </c>
      <c r="BT50" s="125">
        <f t="shared" si="20"/>
        <v>0</v>
      </c>
      <c r="BV50" s="122"/>
      <c r="BW50" s="122"/>
      <c r="BX50" s="122">
        <f t="shared" si="21"/>
        <v>0</v>
      </c>
      <c r="BY50" s="122">
        <f t="shared" si="21"/>
        <v>0</v>
      </c>
      <c r="BZ50" s="122">
        <f t="shared" si="21"/>
        <v>0</v>
      </c>
      <c r="CA50" s="122">
        <f t="shared" si="21"/>
        <v>0</v>
      </c>
      <c r="CB50" s="122">
        <f t="shared" si="22"/>
        <v>0</v>
      </c>
      <c r="CC50" s="122"/>
      <c r="CD50" s="122"/>
      <c r="CE50" s="122">
        <f t="shared" si="23"/>
        <v>184.39</v>
      </c>
      <c r="CF50" s="122">
        <f t="shared" si="5"/>
        <v>0</v>
      </c>
      <c r="CG50" s="122">
        <f t="shared" si="5"/>
        <v>0</v>
      </c>
      <c r="CH50" s="122">
        <f t="shared" si="5"/>
        <v>155.61000000000001</v>
      </c>
      <c r="CI50" s="122">
        <f t="shared" si="24"/>
        <v>340</v>
      </c>
      <c r="CJ50" s="122"/>
      <c r="CK50" s="122"/>
      <c r="CL50" s="122">
        <f t="shared" si="25"/>
        <v>0</v>
      </c>
      <c r="CM50" s="122">
        <f t="shared" si="6"/>
        <v>0</v>
      </c>
      <c r="CN50" s="122">
        <f t="shared" si="6"/>
        <v>0</v>
      </c>
      <c r="CO50" s="122">
        <f t="shared" si="6"/>
        <v>0</v>
      </c>
      <c r="CP50" s="122">
        <f t="shared" si="26"/>
        <v>0</v>
      </c>
      <c r="CQ50" s="122"/>
      <c r="CR50" s="122"/>
      <c r="CS50" s="122">
        <f t="shared" si="27"/>
        <v>0</v>
      </c>
      <c r="CT50" s="122">
        <f t="shared" si="7"/>
        <v>0</v>
      </c>
      <c r="CU50" s="122">
        <f t="shared" si="7"/>
        <v>0</v>
      </c>
      <c r="CV50" s="122">
        <f t="shared" si="7"/>
        <v>0</v>
      </c>
      <c r="CW50" s="122">
        <f t="shared" si="28"/>
        <v>0</v>
      </c>
      <c r="CX50" s="122"/>
      <c r="CY50" s="122"/>
      <c r="CZ50" s="122">
        <f t="shared" si="29"/>
        <v>0</v>
      </c>
      <c r="DA50" s="122">
        <f t="shared" si="8"/>
        <v>0</v>
      </c>
      <c r="DB50" s="122">
        <f t="shared" si="8"/>
        <v>0</v>
      </c>
      <c r="DC50" s="122">
        <f t="shared" si="8"/>
        <v>0</v>
      </c>
      <c r="DD50" s="122">
        <f t="shared" si="30"/>
        <v>0</v>
      </c>
      <c r="DF50" s="123">
        <f t="shared" si="31"/>
        <v>18.439</v>
      </c>
      <c r="DG50" s="123">
        <f t="shared" si="32"/>
        <v>-34</v>
      </c>
      <c r="DH50" s="123">
        <f t="shared" si="33"/>
        <v>0</v>
      </c>
      <c r="DI50" s="123">
        <f t="shared" si="34"/>
        <v>0</v>
      </c>
      <c r="DJ50" s="123">
        <f t="shared" si="35"/>
        <v>15.561</v>
      </c>
      <c r="DK50" s="126">
        <f t="shared" si="9"/>
        <v>0</v>
      </c>
    </row>
    <row r="51" spans="1:115" ht="15.75" thickBot="1">
      <c r="A51" s="118"/>
      <c r="B51" s="33">
        <v>49</v>
      </c>
      <c r="C51" s="124">
        <v>-21.151</v>
      </c>
      <c r="D51" s="124">
        <v>0</v>
      </c>
      <c r="E51" s="124">
        <v>0</v>
      </c>
      <c r="F51" s="124">
        <v>0</v>
      </c>
      <c r="G51" s="124">
        <v>-21.151</v>
      </c>
      <c r="H51" s="118"/>
      <c r="I51" s="33">
        <v>49</v>
      </c>
      <c r="J51" s="124">
        <v>21.151</v>
      </c>
      <c r="K51" s="124">
        <v>0</v>
      </c>
      <c r="L51" s="124">
        <v>0</v>
      </c>
      <c r="M51" s="124">
        <v>17.849</v>
      </c>
      <c r="N51" s="124">
        <v>39</v>
      </c>
      <c r="O51" s="118"/>
      <c r="P51" s="33">
        <v>49</v>
      </c>
      <c r="Q51" s="124">
        <v>0</v>
      </c>
      <c r="R51" s="124">
        <v>0</v>
      </c>
      <c r="S51" s="124">
        <v>0</v>
      </c>
      <c r="T51" s="124">
        <v>0</v>
      </c>
      <c r="U51" s="124">
        <v>0</v>
      </c>
      <c r="V51" s="118"/>
      <c r="W51" s="33">
        <v>49</v>
      </c>
      <c r="X51" s="124">
        <v>0</v>
      </c>
      <c r="Y51" s="124">
        <v>0</v>
      </c>
      <c r="Z51" s="124">
        <v>0</v>
      </c>
      <c r="AA51" s="124">
        <v>0</v>
      </c>
      <c r="AB51" s="124">
        <v>0</v>
      </c>
      <c r="AC51" s="118"/>
      <c r="AD51" s="33">
        <v>49</v>
      </c>
      <c r="AE51" s="124">
        <v>0</v>
      </c>
      <c r="AF51" s="124">
        <v>-17.849</v>
      </c>
      <c r="AG51" s="124">
        <v>0</v>
      </c>
      <c r="AH51" s="124">
        <v>0</v>
      </c>
      <c r="AI51" s="124">
        <v>-17.849</v>
      </c>
      <c r="AJ51" s="33"/>
      <c r="AK51" s="33">
        <f t="shared" si="10"/>
        <v>10</v>
      </c>
      <c r="AM51" s="125"/>
      <c r="AN51" s="125">
        <f t="shared" si="11"/>
        <v>0</v>
      </c>
      <c r="AO51" s="125">
        <f t="shared" si="11"/>
        <v>0</v>
      </c>
      <c r="AP51" s="125">
        <f t="shared" si="11"/>
        <v>0</v>
      </c>
      <c r="AQ51" s="125">
        <f t="shared" si="11"/>
        <v>0</v>
      </c>
      <c r="AR51" s="125">
        <f t="shared" si="12"/>
        <v>0</v>
      </c>
      <c r="AS51" s="125"/>
      <c r="AT51" s="125"/>
      <c r="AU51" s="125">
        <f t="shared" si="13"/>
        <v>21.151</v>
      </c>
      <c r="AV51" s="125">
        <f t="shared" si="13"/>
        <v>0</v>
      </c>
      <c r="AW51" s="125">
        <f t="shared" si="13"/>
        <v>0</v>
      </c>
      <c r="AX51" s="125">
        <f t="shared" si="13"/>
        <v>17.849</v>
      </c>
      <c r="AY51" s="125">
        <f t="shared" si="14"/>
        <v>-39</v>
      </c>
      <c r="AZ51" s="125"/>
      <c r="BA51" s="125"/>
      <c r="BB51" s="125">
        <f t="shared" si="15"/>
        <v>0</v>
      </c>
      <c r="BC51" s="125">
        <f t="shared" si="1"/>
        <v>0</v>
      </c>
      <c r="BD51" s="125">
        <f t="shared" si="1"/>
        <v>0</v>
      </c>
      <c r="BE51" s="125">
        <f t="shared" si="1"/>
        <v>0</v>
      </c>
      <c r="BF51" s="125">
        <f t="shared" si="16"/>
        <v>0</v>
      </c>
      <c r="BG51" s="125"/>
      <c r="BH51" s="125"/>
      <c r="BI51" s="125">
        <f t="shared" si="17"/>
        <v>0</v>
      </c>
      <c r="BJ51" s="125">
        <f t="shared" si="2"/>
        <v>0</v>
      </c>
      <c r="BK51" s="125">
        <f t="shared" si="2"/>
        <v>0</v>
      </c>
      <c r="BL51" s="125">
        <f t="shared" si="2"/>
        <v>0</v>
      </c>
      <c r="BM51" s="125">
        <f t="shared" si="18"/>
        <v>0</v>
      </c>
      <c r="BN51" s="125"/>
      <c r="BO51" s="125"/>
      <c r="BP51" s="125">
        <f t="shared" si="19"/>
        <v>0</v>
      </c>
      <c r="BQ51" s="125">
        <f t="shared" si="3"/>
        <v>0</v>
      </c>
      <c r="BR51" s="125">
        <f t="shared" si="3"/>
        <v>0</v>
      </c>
      <c r="BS51" s="125">
        <f t="shared" si="3"/>
        <v>0</v>
      </c>
      <c r="BT51" s="125">
        <f t="shared" si="20"/>
        <v>0</v>
      </c>
      <c r="BV51" s="122"/>
      <c r="BW51" s="122"/>
      <c r="BX51" s="122">
        <f t="shared" si="21"/>
        <v>0</v>
      </c>
      <c r="BY51" s="122">
        <f t="shared" si="21"/>
        <v>0</v>
      </c>
      <c r="BZ51" s="122">
        <f t="shared" si="21"/>
        <v>0</v>
      </c>
      <c r="CA51" s="122">
        <f t="shared" si="21"/>
        <v>0</v>
      </c>
      <c r="CB51" s="122">
        <f t="shared" si="22"/>
        <v>0</v>
      </c>
      <c r="CC51" s="122"/>
      <c r="CD51" s="122"/>
      <c r="CE51" s="122">
        <f t="shared" si="23"/>
        <v>211.51</v>
      </c>
      <c r="CF51" s="122">
        <f t="shared" si="5"/>
        <v>0</v>
      </c>
      <c r="CG51" s="122">
        <f t="shared" si="5"/>
        <v>0</v>
      </c>
      <c r="CH51" s="122">
        <f t="shared" si="5"/>
        <v>178.49</v>
      </c>
      <c r="CI51" s="122">
        <f t="shared" si="24"/>
        <v>390</v>
      </c>
      <c r="CJ51" s="122"/>
      <c r="CK51" s="122"/>
      <c r="CL51" s="122">
        <f t="shared" si="25"/>
        <v>0</v>
      </c>
      <c r="CM51" s="122">
        <f t="shared" si="6"/>
        <v>0</v>
      </c>
      <c r="CN51" s="122">
        <f t="shared" si="6"/>
        <v>0</v>
      </c>
      <c r="CO51" s="122">
        <f t="shared" si="6"/>
        <v>0</v>
      </c>
      <c r="CP51" s="122">
        <f t="shared" si="26"/>
        <v>0</v>
      </c>
      <c r="CQ51" s="122"/>
      <c r="CR51" s="122"/>
      <c r="CS51" s="122">
        <f t="shared" si="27"/>
        <v>0</v>
      </c>
      <c r="CT51" s="122">
        <f t="shared" si="7"/>
        <v>0</v>
      </c>
      <c r="CU51" s="122">
        <f t="shared" si="7"/>
        <v>0</v>
      </c>
      <c r="CV51" s="122">
        <f t="shared" si="7"/>
        <v>0</v>
      </c>
      <c r="CW51" s="122">
        <f t="shared" si="28"/>
        <v>0</v>
      </c>
      <c r="CX51" s="122"/>
      <c r="CY51" s="122"/>
      <c r="CZ51" s="122">
        <f t="shared" si="29"/>
        <v>0</v>
      </c>
      <c r="DA51" s="122">
        <f t="shared" si="8"/>
        <v>0</v>
      </c>
      <c r="DB51" s="122">
        <f t="shared" si="8"/>
        <v>0</v>
      </c>
      <c r="DC51" s="122">
        <f t="shared" si="8"/>
        <v>0</v>
      </c>
      <c r="DD51" s="122">
        <f t="shared" si="30"/>
        <v>0</v>
      </c>
      <c r="DF51" s="123">
        <f t="shared" si="31"/>
        <v>21.151</v>
      </c>
      <c r="DG51" s="123">
        <f t="shared" si="32"/>
        <v>-39</v>
      </c>
      <c r="DH51" s="123">
        <f t="shared" si="33"/>
        <v>0</v>
      </c>
      <c r="DI51" s="123">
        <f t="shared" si="34"/>
        <v>0</v>
      </c>
      <c r="DJ51" s="123">
        <f t="shared" si="35"/>
        <v>17.849</v>
      </c>
      <c r="DK51" s="126">
        <f t="shared" si="9"/>
        <v>0</v>
      </c>
    </row>
    <row r="52" spans="1:115" ht="15.75" thickBot="1">
      <c r="A52" s="118"/>
      <c r="B52" s="33">
        <v>50</v>
      </c>
      <c r="C52" s="124">
        <v>-23.861999999999998</v>
      </c>
      <c r="D52" s="124">
        <v>0</v>
      </c>
      <c r="E52" s="124">
        <v>0</v>
      </c>
      <c r="F52" s="124">
        <v>0</v>
      </c>
      <c r="G52" s="124">
        <v>-23.861999999999998</v>
      </c>
      <c r="H52" s="118"/>
      <c r="I52" s="33">
        <v>50</v>
      </c>
      <c r="J52" s="124">
        <v>23.861999999999998</v>
      </c>
      <c r="K52" s="124">
        <v>0</v>
      </c>
      <c r="L52" s="124">
        <v>0</v>
      </c>
      <c r="M52" s="124">
        <v>20.138000000000002</v>
      </c>
      <c r="N52" s="124">
        <v>44</v>
      </c>
      <c r="O52" s="118"/>
      <c r="P52" s="33">
        <v>50</v>
      </c>
      <c r="Q52" s="124">
        <v>0</v>
      </c>
      <c r="R52" s="124">
        <v>0</v>
      </c>
      <c r="S52" s="124">
        <v>0</v>
      </c>
      <c r="T52" s="124">
        <v>0</v>
      </c>
      <c r="U52" s="124">
        <v>0</v>
      </c>
      <c r="V52" s="118"/>
      <c r="W52" s="33">
        <v>50</v>
      </c>
      <c r="X52" s="124">
        <v>0</v>
      </c>
      <c r="Y52" s="124">
        <v>0</v>
      </c>
      <c r="Z52" s="124">
        <v>0</v>
      </c>
      <c r="AA52" s="124">
        <v>0</v>
      </c>
      <c r="AB52" s="124">
        <v>0</v>
      </c>
      <c r="AC52" s="118"/>
      <c r="AD52" s="33">
        <v>50</v>
      </c>
      <c r="AE52" s="124">
        <v>0</v>
      </c>
      <c r="AF52" s="124">
        <v>-20.138000000000002</v>
      </c>
      <c r="AG52" s="124">
        <v>0</v>
      </c>
      <c r="AH52" s="124">
        <v>0</v>
      </c>
      <c r="AI52" s="124">
        <v>-20.138000000000002</v>
      </c>
      <c r="AJ52" s="33"/>
      <c r="AK52" s="33">
        <f t="shared" si="10"/>
        <v>10</v>
      </c>
      <c r="AM52" s="125"/>
      <c r="AN52" s="125">
        <f t="shared" si="11"/>
        <v>0</v>
      </c>
      <c r="AO52" s="125">
        <f t="shared" si="11"/>
        <v>0</v>
      </c>
      <c r="AP52" s="125">
        <f t="shared" si="11"/>
        <v>0</v>
      </c>
      <c r="AQ52" s="125">
        <f t="shared" si="11"/>
        <v>0</v>
      </c>
      <c r="AR52" s="125">
        <f t="shared" si="12"/>
        <v>0</v>
      </c>
      <c r="AS52" s="125"/>
      <c r="AT52" s="125"/>
      <c r="AU52" s="125">
        <f t="shared" si="13"/>
        <v>23.861999999999998</v>
      </c>
      <c r="AV52" s="125">
        <f t="shared" si="13"/>
        <v>0</v>
      </c>
      <c r="AW52" s="125">
        <f t="shared" si="13"/>
        <v>0</v>
      </c>
      <c r="AX52" s="125">
        <f t="shared" si="13"/>
        <v>20.138000000000002</v>
      </c>
      <c r="AY52" s="125">
        <f t="shared" si="14"/>
        <v>-44</v>
      </c>
      <c r="AZ52" s="125"/>
      <c r="BA52" s="125"/>
      <c r="BB52" s="125">
        <f t="shared" si="15"/>
        <v>0</v>
      </c>
      <c r="BC52" s="125">
        <f t="shared" si="1"/>
        <v>0</v>
      </c>
      <c r="BD52" s="125">
        <f t="shared" si="1"/>
        <v>0</v>
      </c>
      <c r="BE52" s="125">
        <f t="shared" si="1"/>
        <v>0</v>
      </c>
      <c r="BF52" s="125">
        <f t="shared" si="16"/>
        <v>0</v>
      </c>
      <c r="BG52" s="125"/>
      <c r="BH52" s="125"/>
      <c r="BI52" s="125">
        <f t="shared" si="17"/>
        <v>0</v>
      </c>
      <c r="BJ52" s="125">
        <f t="shared" si="2"/>
        <v>0</v>
      </c>
      <c r="BK52" s="125">
        <f t="shared" si="2"/>
        <v>0</v>
      </c>
      <c r="BL52" s="125">
        <f t="shared" si="2"/>
        <v>0</v>
      </c>
      <c r="BM52" s="125">
        <f t="shared" si="18"/>
        <v>0</v>
      </c>
      <c r="BN52" s="125"/>
      <c r="BO52" s="125"/>
      <c r="BP52" s="125">
        <f t="shared" si="19"/>
        <v>0</v>
      </c>
      <c r="BQ52" s="125">
        <f t="shared" si="3"/>
        <v>0</v>
      </c>
      <c r="BR52" s="125">
        <f t="shared" si="3"/>
        <v>0</v>
      </c>
      <c r="BS52" s="125">
        <f t="shared" si="3"/>
        <v>0</v>
      </c>
      <c r="BT52" s="125">
        <f t="shared" si="20"/>
        <v>0</v>
      </c>
      <c r="BV52" s="122"/>
      <c r="BW52" s="122"/>
      <c r="BX52" s="122">
        <f t="shared" si="21"/>
        <v>0</v>
      </c>
      <c r="BY52" s="122">
        <f t="shared" si="21"/>
        <v>0</v>
      </c>
      <c r="BZ52" s="122">
        <f t="shared" si="21"/>
        <v>0</v>
      </c>
      <c r="CA52" s="122">
        <f t="shared" si="21"/>
        <v>0</v>
      </c>
      <c r="CB52" s="122">
        <f t="shared" si="22"/>
        <v>0</v>
      </c>
      <c r="CC52" s="122"/>
      <c r="CD52" s="122"/>
      <c r="CE52" s="122">
        <f t="shared" si="23"/>
        <v>238.61999999999998</v>
      </c>
      <c r="CF52" s="122">
        <f t="shared" si="5"/>
        <v>0</v>
      </c>
      <c r="CG52" s="122">
        <f t="shared" si="5"/>
        <v>0</v>
      </c>
      <c r="CH52" s="122">
        <f t="shared" si="5"/>
        <v>201.38000000000002</v>
      </c>
      <c r="CI52" s="122">
        <f t="shared" si="24"/>
        <v>440</v>
      </c>
      <c r="CJ52" s="122"/>
      <c r="CK52" s="122"/>
      <c r="CL52" s="122">
        <f t="shared" si="25"/>
        <v>0</v>
      </c>
      <c r="CM52" s="122">
        <f t="shared" si="6"/>
        <v>0</v>
      </c>
      <c r="CN52" s="122">
        <f t="shared" si="6"/>
        <v>0</v>
      </c>
      <c r="CO52" s="122">
        <f t="shared" si="6"/>
        <v>0</v>
      </c>
      <c r="CP52" s="122">
        <f t="shared" si="26"/>
        <v>0</v>
      </c>
      <c r="CQ52" s="122"/>
      <c r="CR52" s="122"/>
      <c r="CS52" s="122">
        <f t="shared" si="27"/>
        <v>0</v>
      </c>
      <c r="CT52" s="122">
        <f t="shared" si="7"/>
        <v>0</v>
      </c>
      <c r="CU52" s="122">
        <f t="shared" si="7"/>
        <v>0</v>
      </c>
      <c r="CV52" s="122">
        <f t="shared" si="7"/>
        <v>0</v>
      </c>
      <c r="CW52" s="122">
        <f t="shared" si="28"/>
        <v>0</v>
      </c>
      <c r="CX52" s="122"/>
      <c r="CY52" s="122"/>
      <c r="CZ52" s="122">
        <f t="shared" si="29"/>
        <v>0</v>
      </c>
      <c r="DA52" s="122">
        <f t="shared" si="8"/>
        <v>0</v>
      </c>
      <c r="DB52" s="122">
        <f t="shared" si="8"/>
        <v>0</v>
      </c>
      <c r="DC52" s="122">
        <f t="shared" si="8"/>
        <v>0</v>
      </c>
      <c r="DD52" s="122">
        <f t="shared" si="30"/>
        <v>0</v>
      </c>
      <c r="DF52" s="123">
        <f t="shared" si="31"/>
        <v>23.861999999999998</v>
      </c>
      <c r="DG52" s="123">
        <f t="shared" si="32"/>
        <v>-44</v>
      </c>
      <c r="DH52" s="123">
        <f t="shared" si="33"/>
        <v>0</v>
      </c>
      <c r="DI52" s="123">
        <f t="shared" si="34"/>
        <v>0</v>
      </c>
      <c r="DJ52" s="123">
        <f t="shared" si="35"/>
        <v>20.138000000000002</v>
      </c>
      <c r="DK52" s="126">
        <f t="shared" si="9"/>
        <v>0</v>
      </c>
    </row>
    <row r="53" spans="1:115" ht="15.75" thickBot="1">
      <c r="A53" s="118"/>
      <c r="B53" s="33">
        <v>51</v>
      </c>
      <c r="C53" s="124">
        <v>-26.574000000000002</v>
      </c>
      <c r="D53" s="124">
        <v>0</v>
      </c>
      <c r="E53" s="124">
        <v>0</v>
      </c>
      <c r="F53" s="124">
        <v>0</v>
      </c>
      <c r="G53" s="124">
        <v>-26.574000000000002</v>
      </c>
      <c r="H53" s="118"/>
      <c r="I53" s="33">
        <v>51</v>
      </c>
      <c r="J53" s="124">
        <v>26.574000000000002</v>
      </c>
      <c r="K53" s="124">
        <v>0</v>
      </c>
      <c r="L53" s="124">
        <v>0</v>
      </c>
      <c r="M53" s="124">
        <v>22.425999999999998</v>
      </c>
      <c r="N53" s="124">
        <v>49</v>
      </c>
      <c r="O53" s="118"/>
      <c r="P53" s="33">
        <v>51</v>
      </c>
      <c r="Q53" s="124">
        <v>0</v>
      </c>
      <c r="R53" s="124">
        <v>0</v>
      </c>
      <c r="S53" s="124">
        <v>0</v>
      </c>
      <c r="T53" s="124">
        <v>0</v>
      </c>
      <c r="U53" s="124">
        <v>0</v>
      </c>
      <c r="V53" s="118"/>
      <c r="W53" s="33">
        <v>51</v>
      </c>
      <c r="X53" s="124">
        <v>0</v>
      </c>
      <c r="Y53" s="124">
        <v>0</v>
      </c>
      <c r="Z53" s="124">
        <v>0</v>
      </c>
      <c r="AA53" s="124">
        <v>0</v>
      </c>
      <c r="AB53" s="124">
        <v>0</v>
      </c>
      <c r="AC53" s="118"/>
      <c r="AD53" s="33">
        <v>51</v>
      </c>
      <c r="AE53" s="124">
        <v>0</v>
      </c>
      <c r="AF53" s="124">
        <v>-22.425999999999998</v>
      </c>
      <c r="AG53" s="124">
        <v>0</v>
      </c>
      <c r="AH53" s="124">
        <v>0</v>
      </c>
      <c r="AI53" s="124">
        <v>-22.425999999999998</v>
      </c>
      <c r="AJ53" s="33"/>
      <c r="AK53" s="33">
        <f t="shared" si="10"/>
        <v>10</v>
      </c>
      <c r="AM53" s="125"/>
      <c r="AN53" s="125">
        <f t="shared" si="11"/>
        <v>0</v>
      </c>
      <c r="AO53" s="125">
        <f t="shared" si="11"/>
        <v>0</v>
      </c>
      <c r="AP53" s="125">
        <f t="shared" si="11"/>
        <v>0</v>
      </c>
      <c r="AQ53" s="125">
        <f t="shared" si="11"/>
        <v>0</v>
      </c>
      <c r="AR53" s="125">
        <f t="shared" si="12"/>
        <v>0</v>
      </c>
      <c r="AS53" s="125"/>
      <c r="AT53" s="125"/>
      <c r="AU53" s="125">
        <f t="shared" si="13"/>
        <v>26.574000000000002</v>
      </c>
      <c r="AV53" s="125">
        <f t="shared" si="13"/>
        <v>0</v>
      </c>
      <c r="AW53" s="125">
        <f t="shared" si="13"/>
        <v>0</v>
      </c>
      <c r="AX53" s="125">
        <f t="shared" si="13"/>
        <v>22.425999999999998</v>
      </c>
      <c r="AY53" s="125">
        <f t="shared" si="14"/>
        <v>-49</v>
      </c>
      <c r="AZ53" s="125"/>
      <c r="BA53" s="125"/>
      <c r="BB53" s="125">
        <f t="shared" si="15"/>
        <v>0</v>
      </c>
      <c r="BC53" s="125">
        <f t="shared" si="1"/>
        <v>0</v>
      </c>
      <c r="BD53" s="125">
        <f t="shared" si="1"/>
        <v>0</v>
      </c>
      <c r="BE53" s="125">
        <f t="shared" si="1"/>
        <v>0</v>
      </c>
      <c r="BF53" s="125">
        <f t="shared" si="16"/>
        <v>0</v>
      </c>
      <c r="BG53" s="125"/>
      <c r="BH53" s="125"/>
      <c r="BI53" s="125">
        <f t="shared" si="17"/>
        <v>0</v>
      </c>
      <c r="BJ53" s="125">
        <f t="shared" si="2"/>
        <v>0</v>
      </c>
      <c r="BK53" s="125">
        <f t="shared" si="2"/>
        <v>0</v>
      </c>
      <c r="BL53" s="125">
        <f t="shared" si="2"/>
        <v>0</v>
      </c>
      <c r="BM53" s="125">
        <f t="shared" si="18"/>
        <v>0</v>
      </c>
      <c r="BN53" s="125"/>
      <c r="BO53" s="125"/>
      <c r="BP53" s="125">
        <f t="shared" si="19"/>
        <v>0</v>
      </c>
      <c r="BQ53" s="125">
        <f t="shared" si="3"/>
        <v>0</v>
      </c>
      <c r="BR53" s="125">
        <f t="shared" si="3"/>
        <v>0</v>
      </c>
      <c r="BS53" s="125">
        <f t="shared" si="3"/>
        <v>0</v>
      </c>
      <c r="BT53" s="125">
        <f t="shared" si="20"/>
        <v>0</v>
      </c>
      <c r="BV53" s="122"/>
      <c r="BW53" s="122"/>
      <c r="BX53" s="122">
        <f t="shared" si="21"/>
        <v>0</v>
      </c>
      <c r="BY53" s="122">
        <f t="shared" si="21"/>
        <v>0</v>
      </c>
      <c r="BZ53" s="122">
        <f t="shared" si="21"/>
        <v>0</v>
      </c>
      <c r="CA53" s="122">
        <f t="shared" si="21"/>
        <v>0</v>
      </c>
      <c r="CB53" s="122">
        <f t="shared" si="22"/>
        <v>0</v>
      </c>
      <c r="CC53" s="122"/>
      <c r="CD53" s="122"/>
      <c r="CE53" s="122">
        <f t="shared" si="23"/>
        <v>265.74</v>
      </c>
      <c r="CF53" s="122">
        <f t="shared" si="5"/>
        <v>0</v>
      </c>
      <c r="CG53" s="122">
        <f t="shared" si="5"/>
        <v>0</v>
      </c>
      <c r="CH53" s="122">
        <f t="shared" si="5"/>
        <v>224.26</v>
      </c>
      <c r="CI53" s="122">
        <f t="shared" si="24"/>
        <v>490</v>
      </c>
      <c r="CJ53" s="122"/>
      <c r="CK53" s="122"/>
      <c r="CL53" s="122">
        <f t="shared" si="25"/>
        <v>0</v>
      </c>
      <c r="CM53" s="122">
        <f t="shared" si="6"/>
        <v>0</v>
      </c>
      <c r="CN53" s="122">
        <f t="shared" si="6"/>
        <v>0</v>
      </c>
      <c r="CO53" s="122">
        <f t="shared" si="6"/>
        <v>0</v>
      </c>
      <c r="CP53" s="122">
        <f t="shared" si="26"/>
        <v>0</v>
      </c>
      <c r="CQ53" s="122"/>
      <c r="CR53" s="122"/>
      <c r="CS53" s="122">
        <f t="shared" si="27"/>
        <v>0</v>
      </c>
      <c r="CT53" s="122">
        <f t="shared" si="7"/>
        <v>0</v>
      </c>
      <c r="CU53" s="122">
        <f t="shared" si="7"/>
        <v>0</v>
      </c>
      <c r="CV53" s="122">
        <f t="shared" si="7"/>
        <v>0</v>
      </c>
      <c r="CW53" s="122">
        <f t="shared" si="28"/>
        <v>0</v>
      </c>
      <c r="CX53" s="122"/>
      <c r="CY53" s="122"/>
      <c r="CZ53" s="122">
        <f t="shared" si="29"/>
        <v>0</v>
      </c>
      <c r="DA53" s="122">
        <f t="shared" si="8"/>
        <v>0</v>
      </c>
      <c r="DB53" s="122">
        <f t="shared" si="8"/>
        <v>0</v>
      </c>
      <c r="DC53" s="122">
        <f t="shared" si="8"/>
        <v>0</v>
      </c>
      <c r="DD53" s="122">
        <f t="shared" si="30"/>
        <v>0</v>
      </c>
      <c r="DF53" s="123">
        <f t="shared" si="31"/>
        <v>26.574000000000002</v>
      </c>
      <c r="DG53" s="123">
        <f t="shared" si="32"/>
        <v>-49</v>
      </c>
      <c r="DH53" s="123">
        <f t="shared" si="33"/>
        <v>0</v>
      </c>
      <c r="DI53" s="123">
        <f t="shared" si="34"/>
        <v>0</v>
      </c>
      <c r="DJ53" s="123">
        <f t="shared" si="35"/>
        <v>22.425999999999998</v>
      </c>
      <c r="DK53" s="126">
        <f t="shared" si="9"/>
        <v>0</v>
      </c>
    </row>
    <row r="54" spans="1:115" ht="15.75" thickBot="1">
      <c r="A54" s="118"/>
      <c r="B54" s="33">
        <v>52</v>
      </c>
      <c r="C54" s="124">
        <v>-31.997</v>
      </c>
      <c r="D54" s="124">
        <v>0</v>
      </c>
      <c r="E54" s="124">
        <v>0</v>
      </c>
      <c r="F54" s="124">
        <v>0</v>
      </c>
      <c r="G54" s="124">
        <v>-31.997</v>
      </c>
      <c r="H54" s="118"/>
      <c r="I54" s="33">
        <v>52</v>
      </c>
      <c r="J54" s="124">
        <v>31.997</v>
      </c>
      <c r="K54" s="124">
        <v>0</v>
      </c>
      <c r="L54" s="124">
        <v>0</v>
      </c>
      <c r="M54" s="124">
        <v>27.003</v>
      </c>
      <c r="N54" s="124">
        <v>59</v>
      </c>
      <c r="O54" s="118"/>
      <c r="P54" s="33">
        <v>52</v>
      </c>
      <c r="Q54" s="124">
        <v>0</v>
      </c>
      <c r="R54" s="124">
        <v>0</v>
      </c>
      <c r="S54" s="124">
        <v>0</v>
      </c>
      <c r="T54" s="124">
        <v>0</v>
      </c>
      <c r="U54" s="124">
        <v>0</v>
      </c>
      <c r="V54" s="118"/>
      <c r="W54" s="33">
        <v>52</v>
      </c>
      <c r="X54" s="124">
        <v>0</v>
      </c>
      <c r="Y54" s="124">
        <v>0</v>
      </c>
      <c r="Z54" s="124">
        <v>0</v>
      </c>
      <c r="AA54" s="124">
        <v>0</v>
      </c>
      <c r="AB54" s="124">
        <v>0</v>
      </c>
      <c r="AC54" s="118"/>
      <c r="AD54" s="33">
        <v>52</v>
      </c>
      <c r="AE54" s="124">
        <v>0</v>
      </c>
      <c r="AF54" s="124">
        <v>-27.003</v>
      </c>
      <c r="AG54" s="124">
        <v>0</v>
      </c>
      <c r="AH54" s="124">
        <v>0</v>
      </c>
      <c r="AI54" s="124">
        <v>-27.003</v>
      </c>
      <c r="AJ54" s="33"/>
      <c r="AK54" s="33">
        <f t="shared" si="10"/>
        <v>10</v>
      </c>
      <c r="AM54" s="125"/>
      <c r="AN54" s="125">
        <f t="shared" si="11"/>
        <v>0</v>
      </c>
      <c r="AO54" s="125">
        <f t="shared" si="11"/>
        <v>0</v>
      </c>
      <c r="AP54" s="125">
        <f t="shared" si="11"/>
        <v>0</v>
      </c>
      <c r="AQ54" s="125">
        <f t="shared" si="11"/>
        <v>0</v>
      </c>
      <c r="AR54" s="125">
        <f t="shared" si="12"/>
        <v>0</v>
      </c>
      <c r="AS54" s="125"/>
      <c r="AT54" s="125"/>
      <c r="AU54" s="125">
        <f t="shared" si="13"/>
        <v>31.997</v>
      </c>
      <c r="AV54" s="125">
        <f t="shared" si="13"/>
        <v>0</v>
      </c>
      <c r="AW54" s="125">
        <f t="shared" si="13"/>
        <v>0</v>
      </c>
      <c r="AX54" s="125">
        <f t="shared" si="13"/>
        <v>27.003</v>
      </c>
      <c r="AY54" s="125">
        <f t="shared" si="14"/>
        <v>-59</v>
      </c>
      <c r="AZ54" s="125"/>
      <c r="BA54" s="125"/>
      <c r="BB54" s="125">
        <f t="shared" si="15"/>
        <v>0</v>
      </c>
      <c r="BC54" s="125">
        <f t="shared" si="1"/>
        <v>0</v>
      </c>
      <c r="BD54" s="125">
        <f t="shared" si="1"/>
        <v>0</v>
      </c>
      <c r="BE54" s="125">
        <f t="shared" si="1"/>
        <v>0</v>
      </c>
      <c r="BF54" s="125">
        <f t="shared" si="16"/>
        <v>0</v>
      </c>
      <c r="BG54" s="125"/>
      <c r="BH54" s="125"/>
      <c r="BI54" s="125">
        <f t="shared" si="17"/>
        <v>0</v>
      </c>
      <c r="BJ54" s="125">
        <f t="shared" si="2"/>
        <v>0</v>
      </c>
      <c r="BK54" s="125">
        <f t="shared" si="2"/>
        <v>0</v>
      </c>
      <c r="BL54" s="125">
        <f t="shared" si="2"/>
        <v>0</v>
      </c>
      <c r="BM54" s="125">
        <f t="shared" si="18"/>
        <v>0</v>
      </c>
      <c r="BN54" s="125"/>
      <c r="BO54" s="125"/>
      <c r="BP54" s="125">
        <f t="shared" si="19"/>
        <v>0</v>
      </c>
      <c r="BQ54" s="125">
        <f t="shared" si="3"/>
        <v>0</v>
      </c>
      <c r="BR54" s="125">
        <f t="shared" si="3"/>
        <v>0</v>
      </c>
      <c r="BS54" s="125">
        <f t="shared" si="3"/>
        <v>0</v>
      </c>
      <c r="BT54" s="125">
        <f t="shared" si="20"/>
        <v>0</v>
      </c>
      <c r="BV54" s="122"/>
      <c r="BW54" s="122"/>
      <c r="BX54" s="122">
        <f t="shared" si="21"/>
        <v>0</v>
      </c>
      <c r="BY54" s="122">
        <f t="shared" si="21"/>
        <v>0</v>
      </c>
      <c r="BZ54" s="122">
        <f t="shared" si="21"/>
        <v>0</v>
      </c>
      <c r="CA54" s="122">
        <f t="shared" si="21"/>
        <v>0</v>
      </c>
      <c r="CB54" s="122">
        <f t="shared" si="22"/>
        <v>0</v>
      </c>
      <c r="CC54" s="122"/>
      <c r="CD54" s="122"/>
      <c r="CE54" s="122">
        <f t="shared" si="23"/>
        <v>319.97000000000003</v>
      </c>
      <c r="CF54" s="122">
        <f t="shared" si="5"/>
        <v>0</v>
      </c>
      <c r="CG54" s="122">
        <f t="shared" si="5"/>
        <v>0</v>
      </c>
      <c r="CH54" s="122">
        <f t="shared" si="5"/>
        <v>270.02999999999997</v>
      </c>
      <c r="CI54" s="122">
        <f t="shared" si="24"/>
        <v>590</v>
      </c>
      <c r="CJ54" s="122"/>
      <c r="CK54" s="122"/>
      <c r="CL54" s="122">
        <f t="shared" si="25"/>
        <v>0</v>
      </c>
      <c r="CM54" s="122">
        <f t="shared" si="6"/>
        <v>0</v>
      </c>
      <c r="CN54" s="122">
        <f t="shared" si="6"/>
        <v>0</v>
      </c>
      <c r="CO54" s="122">
        <f t="shared" si="6"/>
        <v>0</v>
      </c>
      <c r="CP54" s="122">
        <f t="shared" si="26"/>
        <v>0</v>
      </c>
      <c r="CQ54" s="122"/>
      <c r="CR54" s="122"/>
      <c r="CS54" s="122">
        <f t="shared" si="27"/>
        <v>0</v>
      </c>
      <c r="CT54" s="122">
        <f t="shared" si="7"/>
        <v>0</v>
      </c>
      <c r="CU54" s="122">
        <f t="shared" si="7"/>
        <v>0</v>
      </c>
      <c r="CV54" s="122">
        <f t="shared" si="7"/>
        <v>0</v>
      </c>
      <c r="CW54" s="122">
        <f t="shared" si="28"/>
        <v>0</v>
      </c>
      <c r="CX54" s="122"/>
      <c r="CY54" s="122"/>
      <c r="CZ54" s="122">
        <f t="shared" si="29"/>
        <v>0</v>
      </c>
      <c r="DA54" s="122">
        <f t="shared" si="8"/>
        <v>0</v>
      </c>
      <c r="DB54" s="122">
        <f t="shared" si="8"/>
        <v>0</v>
      </c>
      <c r="DC54" s="122">
        <f t="shared" si="8"/>
        <v>0</v>
      </c>
      <c r="DD54" s="122">
        <f t="shared" si="30"/>
        <v>0</v>
      </c>
      <c r="DF54" s="123">
        <f t="shared" si="31"/>
        <v>31.997</v>
      </c>
      <c r="DG54" s="123">
        <f t="shared" si="32"/>
        <v>-59</v>
      </c>
      <c r="DH54" s="123">
        <f t="shared" si="33"/>
        <v>0</v>
      </c>
      <c r="DI54" s="123">
        <f t="shared" si="34"/>
        <v>0</v>
      </c>
      <c r="DJ54" s="123">
        <f t="shared" si="35"/>
        <v>27.003</v>
      </c>
      <c r="DK54" s="126">
        <f t="shared" si="9"/>
        <v>0</v>
      </c>
    </row>
    <row r="55" spans="1:115" ht="15.75" thickBot="1">
      <c r="A55" s="118"/>
      <c r="B55" s="33">
        <v>53</v>
      </c>
      <c r="C55" s="124">
        <v>-70</v>
      </c>
      <c r="D55" s="124">
        <v>0</v>
      </c>
      <c r="E55" s="124">
        <v>0</v>
      </c>
      <c r="F55" s="124">
        <v>0</v>
      </c>
      <c r="G55" s="124">
        <v>-70</v>
      </c>
      <c r="H55" s="118"/>
      <c r="I55" s="33">
        <v>53</v>
      </c>
      <c r="J55" s="124">
        <v>70</v>
      </c>
      <c r="K55" s="124">
        <v>0</v>
      </c>
      <c r="L55" s="124">
        <v>0</v>
      </c>
      <c r="M55" s="124">
        <v>0</v>
      </c>
      <c r="N55" s="124">
        <v>70</v>
      </c>
      <c r="O55" s="118"/>
      <c r="P55" s="33">
        <v>53</v>
      </c>
      <c r="Q55" s="124">
        <v>0</v>
      </c>
      <c r="R55" s="124">
        <v>0</v>
      </c>
      <c r="S55" s="124">
        <v>0</v>
      </c>
      <c r="T55" s="124">
        <v>0</v>
      </c>
      <c r="U55" s="124">
        <v>0</v>
      </c>
      <c r="V55" s="118"/>
      <c r="W55" s="33">
        <v>53</v>
      </c>
      <c r="X55" s="124">
        <v>0</v>
      </c>
      <c r="Y55" s="124">
        <v>0</v>
      </c>
      <c r="Z55" s="124">
        <v>0</v>
      </c>
      <c r="AA55" s="124">
        <v>0</v>
      </c>
      <c r="AB55" s="124">
        <v>0</v>
      </c>
      <c r="AC55" s="118"/>
      <c r="AD55" s="33">
        <v>53</v>
      </c>
      <c r="AE55" s="124">
        <v>0</v>
      </c>
      <c r="AF55" s="124">
        <v>0</v>
      </c>
      <c r="AG55" s="124">
        <v>0</v>
      </c>
      <c r="AH55" s="124">
        <v>0</v>
      </c>
      <c r="AI55" s="124">
        <v>0</v>
      </c>
      <c r="AJ55" s="33"/>
      <c r="AK55" s="33">
        <f t="shared" si="10"/>
        <v>10</v>
      </c>
      <c r="AM55" s="125"/>
      <c r="AN55" s="125">
        <f t="shared" si="11"/>
        <v>0</v>
      </c>
      <c r="AO55" s="125">
        <f t="shared" si="11"/>
        <v>0</v>
      </c>
      <c r="AP55" s="125">
        <f t="shared" si="11"/>
        <v>0</v>
      </c>
      <c r="AQ55" s="125">
        <f t="shared" si="11"/>
        <v>0</v>
      </c>
      <c r="AR55" s="125">
        <f t="shared" si="12"/>
        <v>0</v>
      </c>
      <c r="AS55" s="125"/>
      <c r="AT55" s="125"/>
      <c r="AU55" s="125">
        <f t="shared" si="13"/>
        <v>70</v>
      </c>
      <c r="AV55" s="125">
        <f t="shared" si="13"/>
        <v>0</v>
      </c>
      <c r="AW55" s="125">
        <f t="shared" si="13"/>
        <v>0</v>
      </c>
      <c r="AX55" s="125">
        <f t="shared" si="13"/>
        <v>0</v>
      </c>
      <c r="AY55" s="125">
        <f t="shared" si="14"/>
        <v>-70</v>
      </c>
      <c r="AZ55" s="125"/>
      <c r="BA55" s="125"/>
      <c r="BB55" s="125">
        <f t="shared" si="15"/>
        <v>0</v>
      </c>
      <c r="BC55" s="125">
        <f t="shared" si="1"/>
        <v>0</v>
      </c>
      <c r="BD55" s="125">
        <f t="shared" si="1"/>
        <v>0</v>
      </c>
      <c r="BE55" s="125">
        <f t="shared" si="1"/>
        <v>0</v>
      </c>
      <c r="BF55" s="125">
        <f t="shared" si="16"/>
        <v>0</v>
      </c>
      <c r="BG55" s="125"/>
      <c r="BH55" s="125"/>
      <c r="BI55" s="125">
        <f t="shared" si="17"/>
        <v>0</v>
      </c>
      <c r="BJ55" s="125">
        <f t="shared" si="2"/>
        <v>0</v>
      </c>
      <c r="BK55" s="125">
        <f t="shared" si="2"/>
        <v>0</v>
      </c>
      <c r="BL55" s="125">
        <f t="shared" si="2"/>
        <v>0</v>
      </c>
      <c r="BM55" s="125">
        <f t="shared" si="18"/>
        <v>0</v>
      </c>
      <c r="BN55" s="125"/>
      <c r="BO55" s="125"/>
      <c r="BP55" s="125">
        <f t="shared" si="19"/>
        <v>0</v>
      </c>
      <c r="BQ55" s="125">
        <f t="shared" si="3"/>
        <v>0</v>
      </c>
      <c r="BR55" s="125">
        <f t="shared" si="3"/>
        <v>0</v>
      </c>
      <c r="BS55" s="125">
        <f t="shared" si="3"/>
        <v>0</v>
      </c>
      <c r="BT55" s="125">
        <f t="shared" si="20"/>
        <v>0</v>
      </c>
      <c r="BV55" s="122"/>
      <c r="BW55" s="122"/>
      <c r="BX55" s="122">
        <f t="shared" si="21"/>
        <v>0</v>
      </c>
      <c r="BY55" s="122">
        <f t="shared" si="21"/>
        <v>0</v>
      </c>
      <c r="BZ55" s="122">
        <f t="shared" si="21"/>
        <v>0</v>
      </c>
      <c r="CA55" s="122">
        <f t="shared" si="21"/>
        <v>0</v>
      </c>
      <c r="CB55" s="122">
        <f t="shared" si="22"/>
        <v>0</v>
      </c>
      <c r="CC55" s="122"/>
      <c r="CD55" s="122"/>
      <c r="CE55" s="122">
        <f t="shared" si="23"/>
        <v>700</v>
      </c>
      <c r="CF55" s="122">
        <f t="shared" si="5"/>
        <v>0</v>
      </c>
      <c r="CG55" s="122">
        <f t="shared" si="5"/>
        <v>0</v>
      </c>
      <c r="CH55" s="122">
        <f t="shared" si="5"/>
        <v>0</v>
      </c>
      <c r="CI55" s="122">
        <f t="shared" si="24"/>
        <v>700</v>
      </c>
      <c r="CJ55" s="122"/>
      <c r="CK55" s="122"/>
      <c r="CL55" s="122">
        <f t="shared" si="25"/>
        <v>0</v>
      </c>
      <c r="CM55" s="122">
        <f t="shared" si="6"/>
        <v>0</v>
      </c>
      <c r="CN55" s="122">
        <f t="shared" si="6"/>
        <v>0</v>
      </c>
      <c r="CO55" s="122">
        <f t="shared" si="6"/>
        <v>0</v>
      </c>
      <c r="CP55" s="122">
        <f t="shared" si="26"/>
        <v>0</v>
      </c>
      <c r="CQ55" s="122"/>
      <c r="CR55" s="122"/>
      <c r="CS55" s="122">
        <f t="shared" si="27"/>
        <v>0</v>
      </c>
      <c r="CT55" s="122">
        <f t="shared" si="7"/>
        <v>0</v>
      </c>
      <c r="CU55" s="122">
        <f t="shared" si="7"/>
        <v>0</v>
      </c>
      <c r="CV55" s="122">
        <f t="shared" si="7"/>
        <v>0</v>
      </c>
      <c r="CW55" s="122">
        <f t="shared" si="28"/>
        <v>0</v>
      </c>
      <c r="CX55" s="122"/>
      <c r="CY55" s="122"/>
      <c r="CZ55" s="122">
        <f t="shared" si="29"/>
        <v>0</v>
      </c>
      <c r="DA55" s="122">
        <f t="shared" si="8"/>
        <v>0</v>
      </c>
      <c r="DB55" s="122">
        <f t="shared" si="8"/>
        <v>0</v>
      </c>
      <c r="DC55" s="122">
        <f t="shared" si="8"/>
        <v>0</v>
      </c>
      <c r="DD55" s="122">
        <f t="shared" si="30"/>
        <v>0</v>
      </c>
      <c r="DF55" s="123">
        <f t="shared" si="31"/>
        <v>70</v>
      </c>
      <c r="DG55" s="123">
        <f t="shared" si="32"/>
        <v>-70</v>
      </c>
      <c r="DH55" s="123">
        <f t="shared" si="33"/>
        <v>0</v>
      </c>
      <c r="DI55" s="123">
        <f t="shared" si="34"/>
        <v>0</v>
      </c>
      <c r="DJ55" s="123">
        <f t="shared" si="35"/>
        <v>0</v>
      </c>
      <c r="DK55" s="126">
        <f t="shared" si="9"/>
        <v>0</v>
      </c>
    </row>
    <row r="56" spans="1:115" ht="15.75" thickBot="1">
      <c r="A56" s="118"/>
      <c r="B56" s="33">
        <v>54</v>
      </c>
      <c r="C56" s="124">
        <v>-53</v>
      </c>
      <c r="D56" s="124">
        <v>0</v>
      </c>
      <c r="E56" s="124">
        <v>0</v>
      </c>
      <c r="F56" s="124">
        <v>0</v>
      </c>
      <c r="G56" s="124">
        <v>-53</v>
      </c>
      <c r="H56" s="118"/>
      <c r="I56" s="33">
        <v>54</v>
      </c>
      <c r="J56" s="124">
        <v>53</v>
      </c>
      <c r="K56" s="124">
        <v>0</v>
      </c>
      <c r="L56" s="124">
        <v>0</v>
      </c>
      <c r="M56" s="124">
        <v>0</v>
      </c>
      <c r="N56" s="124">
        <v>53</v>
      </c>
      <c r="O56" s="118"/>
      <c r="P56" s="33">
        <v>54</v>
      </c>
      <c r="Q56" s="124">
        <v>0</v>
      </c>
      <c r="R56" s="124">
        <v>0</v>
      </c>
      <c r="S56" s="124">
        <v>0</v>
      </c>
      <c r="T56" s="124">
        <v>0</v>
      </c>
      <c r="U56" s="124">
        <v>0</v>
      </c>
      <c r="V56" s="118"/>
      <c r="W56" s="33">
        <v>54</v>
      </c>
      <c r="X56" s="124">
        <v>0</v>
      </c>
      <c r="Y56" s="124">
        <v>0</v>
      </c>
      <c r="Z56" s="124">
        <v>0</v>
      </c>
      <c r="AA56" s="124">
        <v>0</v>
      </c>
      <c r="AB56" s="124">
        <v>0</v>
      </c>
      <c r="AC56" s="118"/>
      <c r="AD56" s="33">
        <v>54</v>
      </c>
      <c r="AE56" s="124">
        <v>0</v>
      </c>
      <c r="AF56" s="124">
        <v>0</v>
      </c>
      <c r="AG56" s="124">
        <v>0</v>
      </c>
      <c r="AH56" s="124">
        <v>0</v>
      </c>
      <c r="AI56" s="124">
        <v>0</v>
      </c>
      <c r="AJ56" s="33"/>
      <c r="AK56" s="33">
        <f t="shared" si="10"/>
        <v>10</v>
      </c>
      <c r="AM56" s="125"/>
      <c r="AN56" s="125">
        <f t="shared" si="11"/>
        <v>0</v>
      </c>
      <c r="AO56" s="125">
        <f t="shared" si="11"/>
        <v>0</v>
      </c>
      <c r="AP56" s="125">
        <f t="shared" si="11"/>
        <v>0</v>
      </c>
      <c r="AQ56" s="125">
        <f t="shared" si="11"/>
        <v>0</v>
      </c>
      <c r="AR56" s="125">
        <f t="shared" si="12"/>
        <v>0</v>
      </c>
      <c r="AS56" s="125"/>
      <c r="AT56" s="125"/>
      <c r="AU56" s="125">
        <f t="shared" si="13"/>
        <v>53</v>
      </c>
      <c r="AV56" s="125">
        <f t="shared" si="13"/>
        <v>0</v>
      </c>
      <c r="AW56" s="125">
        <f t="shared" si="13"/>
        <v>0</v>
      </c>
      <c r="AX56" s="125">
        <f t="shared" si="13"/>
        <v>0</v>
      </c>
      <c r="AY56" s="125">
        <f t="shared" si="14"/>
        <v>-53</v>
      </c>
      <c r="AZ56" s="125"/>
      <c r="BA56" s="125"/>
      <c r="BB56" s="125">
        <f t="shared" si="15"/>
        <v>0</v>
      </c>
      <c r="BC56" s="125">
        <f t="shared" si="1"/>
        <v>0</v>
      </c>
      <c r="BD56" s="125">
        <f t="shared" si="1"/>
        <v>0</v>
      </c>
      <c r="BE56" s="125">
        <f t="shared" si="1"/>
        <v>0</v>
      </c>
      <c r="BF56" s="125">
        <f t="shared" si="16"/>
        <v>0</v>
      </c>
      <c r="BG56" s="125"/>
      <c r="BH56" s="125"/>
      <c r="BI56" s="125">
        <f t="shared" si="17"/>
        <v>0</v>
      </c>
      <c r="BJ56" s="125">
        <f t="shared" si="2"/>
        <v>0</v>
      </c>
      <c r="BK56" s="125">
        <f t="shared" si="2"/>
        <v>0</v>
      </c>
      <c r="BL56" s="125">
        <f t="shared" si="2"/>
        <v>0</v>
      </c>
      <c r="BM56" s="125">
        <f t="shared" si="18"/>
        <v>0</v>
      </c>
      <c r="BN56" s="125"/>
      <c r="BO56" s="125"/>
      <c r="BP56" s="125">
        <f t="shared" si="19"/>
        <v>0</v>
      </c>
      <c r="BQ56" s="125">
        <f t="shared" si="3"/>
        <v>0</v>
      </c>
      <c r="BR56" s="125">
        <f t="shared" si="3"/>
        <v>0</v>
      </c>
      <c r="BS56" s="125">
        <f t="shared" si="3"/>
        <v>0</v>
      </c>
      <c r="BT56" s="125">
        <f t="shared" si="20"/>
        <v>0</v>
      </c>
      <c r="BV56" s="122"/>
      <c r="BW56" s="122"/>
      <c r="BX56" s="122">
        <f t="shared" si="21"/>
        <v>0</v>
      </c>
      <c r="BY56" s="122">
        <f t="shared" si="21"/>
        <v>0</v>
      </c>
      <c r="BZ56" s="122">
        <f t="shared" si="21"/>
        <v>0</v>
      </c>
      <c r="CA56" s="122">
        <f t="shared" si="21"/>
        <v>0</v>
      </c>
      <c r="CB56" s="122">
        <f t="shared" si="22"/>
        <v>0</v>
      </c>
      <c r="CC56" s="122"/>
      <c r="CD56" s="122"/>
      <c r="CE56" s="122">
        <f t="shared" si="23"/>
        <v>530</v>
      </c>
      <c r="CF56" s="122">
        <f t="shared" si="5"/>
        <v>0</v>
      </c>
      <c r="CG56" s="122">
        <f t="shared" si="5"/>
        <v>0</v>
      </c>
      <c r="CH56" s="122">
        <f t="shared" si="5"/>
        <v>0</v>
      </c>
      <c r="CI56" s="122">
        <f t="shared" si="24"/>
        <v>530</v>
      </c>
      <c r="CJ56" s="122"/>
      <c r="CK56" s="122"/>
      <c r="CL56" s="122">
        <f t="shared" si="25"/>
        <v>0</v>
      </c>
      <c r="CM56" s="122">
        <f t="shared" si="6"/>
        <v>0</v>
      </c>
      <c r="CN56" s="122">
        <f t="shared" si="6"/>
        <v>0</v>
      </c>
      <c r="CO56" s="122">
        <f t="shared" si="6"/>
        <v>0</v>
      </c>
      <c r="CP56" s="122">
        <f t="shared" si="26"/>
        <v>0</v>
      </c>
      <c r="CQ56" s="122"/>
      <c r="CR56" s="122"/>
      <c r="CS56" s="122">
        <f t="shared" si="27"/>
        <v>0</v>
      </c>
      <c r="CT56" s="122">
        <f t="shared" si="7"/>
        <v>0</v>
      </c>
      <c r="CU56" s="122">
        <f t="shared" si="7"/>
        <v>0</v>
      </c>
      <c r="CV56" s="122">
        <f t="shared" si="7"/>
        <v>0</v>
      </c>
      <c r="CW56" s="122">
        <f t="shared" si="28"/>
        <v>0</v>
      </c>
      <c r="CX56" s="122"/>
      <c r="CY56" s="122"/>
      <c r="CZ56" s="122">
        <f t="shared" si="29"/>
        <v>0</v>
      </c>
      <c r="DA56" s="122">
        <f t="shared" si="8"/>
        <v>0</v>
      </c>
      <c r="DB56" s="122">
        <f t="shared" si="8"/>
        <v>0</v>
      </c>
      <c r="DC56" s="122">
        <f t="shared" si="8"/>
        <v>0</v>
      </c>
      <c r="DD56" s="122">
        <f t="shared" si="30"/>
        <v>0</v>
      </c>
      <c r="DF56" s="123">
        <f t="shared" si="31"/>
        <v>53</v>
      </c>
      <c r="DG56" s="123">
        <f t="shared" si="32"/>
        <v>-53</v>
      </c>
      <c r="DH56" s="123">
        <f t="shared" si="33"/>
        <v>0</v>
      </c>
      <c r="DI56" s="123">
        <f t="shared" si="34"/>
        <v>0</v>
      </c>
      <c r="DJ56" s="123">
        <f t="shared" si="35"/>
        <v>0</v>
      </c>
      <c r="DK56" s="126">
        <f t="shared" si="9"/>
        <v>0</v>
      </c>
    </row>
    <row r="57" spans="1:115" ht="15.75" thickBot="1">
      <c r="A57" s="118"/>
      <c r="B57" s="33">
        <v>55</v>
      </c>
      <c r="C57" s="124">
        <v>-55</v>
      </c>
      <c r="D57" s="124">
        <v>0</v>
      </c>
      <c r="E57" s="124">
        <v>0</v>
      </c>
      <c r="F57" s="124">
        <v>0</v>
      </c>
      <c r="G57" s="124">
        <v>-55</v>
      </c>
      <c r="H57" s="118"/>
      <c r="I57" s="33">
        <v>55</v>
      </c>
      <c r="J57" s="124">
        <v>55</v>
      </c>
      <c r="K57" s="124">
        <v>0</v>
      </c>
      <c r="L57" s="124">
        <v>0</v>
      </c>
      <c r="M57" s="124">
        <v>0</v>
      </c>
      <c r="N57" s="124">
        <v>55</v>
      </c>
      <c r="O57" s="118"/>
      <c r="P57" s="33">
        <v>55</v>
      </c>
      <c r="Q57" s="124">
        <v>0</v>
      </c>
      <c r="R57" s="124">
        <v>0</v>
      </c>
      <c r="S57" s="124">
        <v>0</v>
      </c>
      <c r="T57" s="124">
        <v>0</v>
      </c>
      <c r="U57" s="124">
        <v>0</v>
      </c>
      <c r="V57" s="118"/>
      <c r="W57" s="33">
        <v>55</v>
      </c>
      <c r="X57" s="124">
        <v>0</v>
      </c>
      <c r="Y57" s="124">
        <v>0</v>
      </c>
      <c r="Z57" s="124">
        <v>0</v>
      </c>
      <c r="AA57" s="124">
        <v>0</v>
      </c>
      <c r="AB57" s="124">
        <v>0</v>
      </c>
      <c r="AC57" s="118"/>
      <c r="AD57" s="33">
        <v>55</v>
      </c>
      <c r="AE57" s="124">
        <v>0</v>
      </c>
      <c r="AF57" s="124">
        <v>0</v>
      </c>
      <c r="AG57" s="124">
        <v>0</v>
      </c>
      <c r="AH57" s="124">
        <v>0</v>
      </c>
      <c r="AI57" s="124">
        <v>0</v>
      </c>
      <c r="AJ57" s="33"/>
      <c r="AK57" s="33">
        <f t="shared" si="10"/>
        <v>10</v>
      </c>
      <c r="AM57" s="125"/>
      <c r="AN57" s="125">
        <f t="shared" si="11"/>
        <v>0</v>
      </c>
      <c r="AO57" s="125">
        <f t="shared" si="11"/>
        <v>0</v>
      </c>
      <c r="AP57" s="125">
        <f t="shared" si="11"/>
        <v>0</v>
      </c>
      <c r="AQ57" s="125">
        <f t="shared" si="11"/>
        <v>0</v>
      </c>
      <c r="AR57" s="125">
        <f t="shared" si="12"/>
        <v>0</v>
      </c>
      <c r="AS57" s="125"/>
      <c r="AT57" s="125"/>
      <c r="AU57" s="125">
        <f t="shared" si="13"/>
        <v>55</v>
      </c>
      <c r="AV57" s="125">
        <f t="shared" si="13"/>
        <v>0</v>
      </c>
      <c r="AW57" s="125">
        <f t="shared" si="13"/>
        <v>0</v>
      </c>
      <c r="AX57" s="125">
        <f t="shared" si="13"/>
        <v>0</v>
      </c>
      <c r="AY57" s="125">
        <f t="shared" si="14"/>
        <v>-55</v>
      </c>
      <c r="AZ57" s="125"/>
      <c r="BA57" s="125"/>
      <c r="BB57" s="125">
        <f t="shared" si="15"/>
        <v>0</v>
      </c>
      <c r="BC57" s="125">
        <f t="shared" si="1"/>
        <v>0</v>
      </c>
      <c r="BD57" s="125">
        <f t="shared" si="1"/>
        <v>0</v>
      </c>
      <c r="BE57" s="125">
        <f t="shared" si="1"/>
        <v>0</v>
      </c>
      <c r="BF57" s="125">
        <f t="shared" si="16"/>
        <v>0</v>
      </c>
      <c r="BG57" s="125"/>
      <c r="BH57" s="125"/>
      <c r="BI57" s="125">
        <f t="shared" si="17"/>
        <v>0</v>
      </c>
      <c r="BJ57" s="125">
        <f t="shared" si="2"/>
        <v>0</v>
      </c>
      <c r="BK57" s="125">
        <f t="shared" si="2"/>
        <v>0</v>
      </c>
      <c r="BL57" s="125">
        <f t="shared" si="2"/>
        <v>0</v>
      </c>
      <c r="BM57" s="125">
        <f t="shared" si="18"/>
        <v>0</v>
      </c>
      <c r="BN57" s="125"/>
      <c r="BO57" s="125"/>
      <c r="BP57" s="125">
        <f t="shared" si="19"/>
        <v>0</v>
      </c>
      <c r="BQ57" s="125">
        <f t="shared" si="3"/>
        <v>0</v>
      </c>
      <c r="BR57" s="125">
        <f t="shared" si="3"/>
        <v>0</v>
      </c>
      <c r="BS57" s="125">
        <f t="shared" si="3"/>
        <v>0</v>
      </c>
      <c r="BT57" s="125">
        <f t="shared" si="20"/>
        <v>0</v>
      </c>
      <c r="BV57" s="122"/>
      <c r="BW57" s="122"/>
      <c r="BX57" s="122">
        <f t="shared" si="21"/>
        <v>0</v>
      </c>
      <c r="BY57" s="122">
        <f t="shared" si="21"/>
        <v>0</v>
      </c>
      <c r="BZ57" s="122">
        <f t="shared" si="21"/>
        <v>0</v>
      </c>
      <c r="CA57" s="122">
        <f t="shared" si="21"/>
        <v>0</v>
      </c>
      <c r="CB57" s="122">
        <f t="shared" si="22"/>
        <v>0</v>
      </c>
      <c r="CC57" s="122"/>
      <c r="CD57" s="122"/>
      <c r="CE57" s="122">
        <f t="shared" si="23"/>
        <v>550</v>
      </c>
      <c r="CF57" s="122">
        <f t="shared" si="5"/>
        <v>0</v>
      </c>
      <c r="CG57" s="122">
        <f t="shared" si="5"/>
        <v>0</v>
      </c>
      <c r="CH57" s="122">
        <f t="shared" si="5"/>
        <v>0</v>
      </c>
      <c r="CI57" s="122">
        <f t="shared" si="24"/>
        <v>550</v>
      </c>
      <c r="CJ57" s="122"/>
      <c r="CK57" s="122"/>
      <c r="CL57" s="122">
        <f t="shared" si="25"/>
        <v>0</v>
      </c>
      <c r="CM57" s="122">
        <f t="shared" si="6"/>
        <v>0</v>
      </c>
      <c r="CN57" s="122">
        <f t="shared" si="6"/>
        <v>0</v>
      </c>
      <c r="CO57" s="122">
        <f t="shared" si="6"/>
        <v>0</v>
      </c>
      <c r="CP57" s="122">
        <f t="shared" si="26"/>
        <v>0</v>
      </c>
      <c r="CQ57" s="122"/>
      <c r="CR57" s="122"/>
      <c r="CS57" s="122">
        <f t="shared" si="27"/>
        <v>0</v>
      </c>
      <c r="CT57" s="122">
        <f t="shared" si="7"/>
        <v>0</v>
      </c>
      <c r="CU57" s="122">
        <f t="shared" si="7"/>
        <v>0</v>
      </c>
      <c r="CV57" s="122">
        <f t="shared" si="7"/>
        <v>0</v>
      </c>
      <c r="CW57" s="122">
        <f t="shared" si="28"/>
        <v>0</v>
      </c>
      <c r="CX57" s="122"/>
      <c r="CY57" s="122"/>
      <c r="CZ57" s="122">
        <f t="shared" si="29"/>
        <v>0</v>
      </c>
      <c r="DA57" s="122">
        <f t="shared" si="8"/>
        <v>0</v>
      </c>
      <c r="DB57" s="122">
        <f t="shared" si="8"/>
        <v>0</v>
      </c>
      <c r="DC57" s="122">
        <f t="shared" si="8"/>
        <v>0</v>
      </c>
      <c r="DD57" s="122">
        <f t="shared" si="30"/>
        <v>0</v>
      </c>
      <c r="DF57" s="123">
        <f t="shared" si="31"/>
        <v>55</v>
      </c>
      <c r="DG57" s="123">
        <f t="shared" si="32"/>
        <v>-55</v>
      </c>
      <c r="DH57" s="123">
        <f t="shared" si="33"/>
        <v>0</v>
      </c>
      <c r="DI57" s="123">
        <f t="shared" si="34"/>
        <v>0</v>
      </c>
      <c r="DJ57" s="123">
        <f t="shared" si="35"/>
        <v>0</v>
      </c>
      <c r="DK57" s="126">
        <f t="shared" si="9"/>
        <v>0</v>
      </c>
    </row>
    <row r="58" spans="1:115" ht="15.75" thickBot="1">
      <c r="A58" s="118"/>
      <c r="B58" s="33">
        <v>56</v>
      </c>
      <c r="C58" s="124">
        <v>-59</v>
      </c>
      <c r="D58" s="124">
        <v>0</v>
      </c>
      <c r="E58" s="124">
        <v>0</v>
      </c>
      <c r="F58" s="124">
        <v>0</v>
      </c>
      <c r="G58" s="124">
        <v>-59</v>
      </c>
      <c r="H58" s="118"/>
      <c r="I58" s="33">
        <v>56</v>
      </c>
      <c r="J58" s="124">
        <v>59</v>
      </c>
      <c r="K58" s="124">
        <v>0</v>
      </c>
      <c r="L58" s="124">
        <v>0</v>
      </c>
      <c r="M58" s="124">
        <v>9.968</v>
      </c>
      <c r="N58" s="124">
        <v>68.968000000000004</v>
      </c>
      <c r="O58" s="118"/>
      <c r="P58" s="33">
        <v>56</v>
      </c>
      <c r="Q58" s="124">
        <v>0</v>
      </c>
      <c r="R58" s="124">
        <v>0</v>
      </c>
      <c r="S58" s="124">
        <v>0</v>
      </c>
      <c r="T58" s="124">
        <v>0</v>
      </c>
      <c r="U58" s="124">
        <v>0</v>
      </c>
      <c r="V58" s="118"/>
      <c r="W58" s="33">
        <v>56</v>
      </c>
      <c r="X58" s="124">
        <v>0</v>
      </c>
      <c r="Y58" s="124">
        <v>0</v>
      </c>
      <c r="Z58" s="124">
        <v>0</v>
      </c>
      <c r="AA58" s="124">
        <v>0</v>
      </c>
      <c r="AB58" s="124">
        <v>0</v>
      </c>
      <c r="AC58" s="118"/>
      <c r="AD58" s="33">
        <v>56</v>
      </c>
      <c r="AE58" s="124">
        <v>0</v>
      </c>
      <c r="AF58" s="124">
        <v>-9.968</v>
      </c>
      <c r="AG58" s="124">
        <v>0</v>
      </c>
      <c r="AH58" s="124">
        <v>0</v>
      </c>
      <c r="AI58" s="124">
        <v>-9.968</v>
      </c>
      <c r="AJ58" s="33"/>
      <c r="AK58" s="33">
        <f t="shared" si="10"/>
        <v>10</v>
      </c>
      <c r="AM58" s="125"/>
      <c r="AN58" s="125">
        <f t="shared" si="11"/>
        <v>0</v>
      </c>
      <c r="AO58" s="125">
        <f t="shared" si="11"/>
        <v>0</v>
      </c>
      <c r="AP58" s="125">
        <f t="shared" si="11"/>
        <v>0</v>
      </c>
      <c r="AQ58" s="125">
        <f t="shared" si="11"/>
        <v>0</v>
      </c>
      <c r="AR58" s="125">
        <f t="shared" si="12"/>
        <v>0</v>
      </c>
      <c r="AS58" s="125"/>
      <c r="AT58" s="125"/>
      <c r="AU58" s="125">
        <f t="shared" si="13"/>
        <v>59</v>
      </c>
      <c r="AV58" s="125">
        <f t="shared" si="13"/>
        <v>0</v>
      </c>
      <c r="AW58" s="125">
        <f t="shared" si="13"/>
        <v>0</v>
      </c>
      <c r="AX58" s="125">
        <f t="shared" si="13"/>
        <v>9.968</v>
      </c>
      <c r="AY58" s="125">
        <f t="shared" si="14"/>
        <v>-68.968000000000004</v>
      </c>
      <c r="AZ58" s="125"/>
      <c r="BA58" s="125"/>
      <c r="BB58" s="125">
        <f t="shared" si="15"/>
        <v>0</v>
      </c>
      <c r="BC58" s="125">
        <f t="shared" si="1"/>
        <v>0</v>
      </c>
      <c r="BD58" s="125">
        <f t="shared" si="1"/>
        <v>0</v>
      </c>
      <c r="BE58" s="125">
        <f t="shared" si="1"/>
        <v>0</v>
      </c>
      <c r="BF58" s="125">
        <f t="shared" si="16"/>
        <v>0</v>
      </c>
      <c r="BG58" s="125"/>
      <c r="BH58" s="125"/>
      <c r="BI58" s="125">
        <f t="shared" si="17"/>
        <v>0</v>
      </c>
      <c r="BJ58" s="125">
        <f t="shared" si="2"/>
        <v>0</v>
      </c>
      <c r="BK58" s="125">
        <f t="shared" si="2"/>
        <v>0</v>
      </c>
      <c r="BL58" s="125">
        <f t="shared" si="2"/>
        <v>0</v>
      </c>
      <c r="BM58" s="125">
        <f t="shared" si="18"/>
        <v>0</v>
      </c>
      <c r="BN58" s="125"/>
      <c r="BO58" s="125"/>
      <c r="BP58" s="125">
        <f t="shared" si="19"/>
        <v>0</v>
      </c>
      <c r="BQ58" s="125">
        <f t="shared" si="3"/>
        <v>0</v>
      </c>
      <c r="BR58" s="125">
        <f t="shared" si="3"/>
        <v>0</v>
      </c>
      <c r="BS58" s="125">
        <f t="shared" si="3"/>
        <v>0</v>
      </c>
      <c r="BT58" s="125">
        <f t="shared" si="20"/>
        <v>0</v>
      </c>
      <c r="BV58" s="122"/>
      <c r="BW58" s="122"/>
      <c r="BX58" s="122">
        <f t="shared" si="21"/>
        <v>0</v>
      </c>
      <c r="BY58" s="122">
        <f t="shared" si="21"/>
        <v>0</v>
      </c>
      <c r="BZ58" s="122">
        <f t="shared" si="21"/>
        <v>0</v>
      </c>
      <c r="CA58" s="122">
        <f t="shared" si="21"/>
        <v>0</v>
      </c>
      <c r="CB58" s="122">
        <f t="shared" si="22"/>
        <v>0</v>
      </c>
      <c r="CC58" s="122"/>
      <c r="CD58" s="122"/>
      <c r="CE58" s="122">
        <f t="shared" si="23"/>
        <v>590</v>
      </c>
      <c r="CF58" s="122">
        <f t="shared" si="5"/>
        <v>0</v>
      </c>
      <c r="CG58" s="122">
        <f t="shared" si="5"/>
        <v>0</v>
      </c>
      <c r="CH58" s="122">
        <f t="shared" si="5"/>
        <v>99.68</v>
      </c>
      <c r="CI58" s="122">
        <f t="shared" si="24"/>
        <v>689.68000000000006</v>
      </c>
      <c r="CJ58" s="122"/>
      <c r="CK58" s="122"/>
      <c r="CL58" s="122">
        <f t="shared" si="25"/>
        <v>0</v>
      </c>
      <c r="CM58" s="122">
        <f t="shared" si="6"/>
        <v>0</v>
      </c>
      <c r="CN58" s="122">
        <f t="shared" si="6"/>
        <v>0</v>
      </c>
      <c r="CO58" s="122">
        <f t="shared" si="6"/>
        <v>0</v>
      </c>
      <c r="CP58" s="122">
        <f t="shared" si="26"/>
        <v>0</v>
      </c>
      <c r="CQ58" s="122"/>
      <c r="CR58" s="122"/>
      <c r="CS58" s="122">
        <f t="shared" si="27"/>
        <v>0</v>
      </c>
      <c r="CT58" s="122">
        <f t="shared" si="7"/>
        <v>0</v>
      </c>
      <c r="CU58" s="122">
        <f t="shared" si="7"/>
        <v>0</v>
      </c>
      <c r="CV58" s="122">
        <f t="shared" si="7"/>
        <v>0</v>
      </c>
      <c r="CW58" s="122">
        <f t="shared" si="28"/>
        <v>0</v>
      </c>
      <c r="CX58" s="122"/>
      <c r="CY58" s="122"/>
      <c r="CZ58" s="122">
        <f t="shared" si="29"/>
        <v>0</v>
      </c>
      <c r="DA58" s="122">
        <f t="shared" si="8"/>
        <v>0</v>
      </c>
      <c r="DB58" s="122">
        <f t="shared" si="8"/>
        <v>0</v>
      </c>
      <c r="DC58" s="122">
        <f t="shared" si="8"/>
        <v>0</v>
      </c>
      <c r="DD58" s="122">
        <f t="shared" si="30"/>
        <v>0</v>
      </c>
      <c r="DF58" s="123">
        <f t="shared" si="31"/>
        <v>59</v>
      </c>
      <c r="DG58" s="123">
        <f t="shared" si="32"/>
        <v>-68.968000000000004</v>
      </c>
      <c r="DH58" s="123">
        <f t="shared" si="33"/>
        <v>0</v>
      </c>
      <c r="DI58" s="123">
        <f t="shared" si="34"/>
        <v>0</v>
      </c>
      <c r="DJ58" s="123">
        <f t="shared" si="35"/>
        <v>9.968</v>
      </c>
      <c r="DK58" s="126">
        <f t="shared" si="9"/>
        <v>0</v>
      </c>
    </row>
    <row r="59" spans="1:115" ht="15.75" thickBot="1">
      <c r="A59" s="118"/>
      <c r="B59" s="33">
        <v>57</v>
      </c>
      <c r="C59" s="124">
        <v>-74.055999999999997</v>
      </c>
      <c r="D59" s="124">
        <v>0</v>
      </c>
      <c r="E59" s="124">
        <v>0</v>
      </c>
      <c r="F59" s="124">
        <v>0</v>
      </c>
      <c r="G59" s="124">
        <v>-74.055999999999997</v>
      </c>
      <c r="H59" s="118"/>
      <c r="I59" s="33">
        <v>57</v>
      </c>
      <c r="J59" s="124">
        <v>74.055999999999997</v>
      </c>
      <c r="K59" s="124">
        <v>0</v>
      </c>
      <c r="L59" s="124">
        <v>0</v>
      </c>
      <c r="M59" s="124">
        <v>29.943999999999999</v>
      </c>
      <c r="N59" s="124">
        <v>104</v>
      </c>
      <c r="O59" s="118"/>
      <c r="P59" s="33">
        <v>57</v>
      </c>
      <c r="Q59" s="124">
        <v>0</v>
      </c>
      <c r="R59" s="124">
        <v>0</v>
      </c>
      <c r="S59" s="124">
        <v>0</v>
      </c>
      <c r="T59" s="124">
        <v>0</v>
      </c>
      <c r="U59" s="124">
        <v>0</v>
      </c>
      <c r="V59" s="118"/>
      <c r="W59" s="33">
        <v>57</v>
      </c>
      <c r="X59" s="124">
        <v>0</v>
      </c>
      <c r="Y59" s="124">
        <v>0</v>
      </c>
      <c r="Z59" s="124">
        <v>0</v>
      </c>
      <c r="AA59" s="124">
        <v>0</v>
      </c>
      <c r="AB59" s="124">
        <v>0</v>
      </c>
      <c r="AC59" s="118"/>
      <c r="AD59" s="33">
        <v>57</v>
      </c>
      <c r="AE59" s="124">
        <v>0</v>
      </c>
      <c r="AF59" s="124">
        <v>-29.943999999999999</v>
      </c>
      <c r="AG59" s="124">
        <v>0</v>
      </c>
      <c r="AH59" s="124">
        <v>0</v>
      </c>
      <c r="AI59" s="124">
        <v>-29.943999999999999</v>
      </c>
      <c r="AJ59" s="33"/>
      <c r="AK59" s="33">
        <f t="shared" si="10"/>
        <v>10</v>
      </c>
      <c r="AM59" s="125"/>
      <c r="AN59" s="125">
        <f t="shared" si="11"/>
        <v>0</v>
      </c>
      <c r="AO59" s="125">
        <f t="shared" si="11"/>
        <v>0</v>
      </c>
      <c r="AP59" s="125">
        <f t="shared" si="11"/>
        <v>0</v>
      </c>
      <c r="AQ59" s="125">
        <f t="shared" si="11"/>
        <v>0</v>
      </c>
      <c r="AR59" s="125">
        <f t="shared" si="12"/>
        <v>0</v>
      </c>
      <c r="AS59" s="125"/>
      <c r="AT59" s="125"/>
      <c r="AU59" s="125">
        <f t="shared" si="13"/>
        <v>74.055999999999997</v>
      </c>
      <c r="AV59" s="125">
        <f t="shared" si="13"/>
        <v>0</v>
      </c>
      <c r="AW59" s="125">
        <f t="shared" si="13"/>
        <v>0</v>
      </c>
      <c r="AX59" s="125">
        <f t="shared" si="13"/>
        <v>29.943999999999999</v>
      </c>
      <c r="AY59" s="125">
        <f t="shared" si="14"/>
        <v>-104</v>
      </c>
      <c r="AZ59" s="125"/>
      <c r="BA59" s="125"/>
      <c r="BB59" s="125">
        <f t="shared" si="15"/>
        <v>0</v>
      </c>
      <c r="BC59" s="125">
        <f t="shared" si="1"/>
        <v>0</v>
      </c>
      <c r="BD59" s="125">
        <f t="shared" si="1"/>
        <v>0</v>
      </c>
      <c r="BE59" s="125">
        <f t="shared" si="1"/>
        <v>0</v>
      </c>
      <c r="BF59" s="125">
        <f t="shared" si="16"/>
        <v>0</v>
      </c>
      <c r="BG59" s="125"/>
      <c r="BH59" s="125"/>
      <c r="BI59" s="125">
        <f t="shared" si="17"/>
        <v>0</v>
      </c>
      <c r="BJ59" s="125">
        <f t="shared" si="2"/>
        <v>0</v>
      </c>
      <c r="BK59" s="125">
        <f t="shared" si="2"/>
        <v>0</v>
      </c>
      <c r="BL59" s="125">
        <f t="shared" si="2"/>
        <v>0</v>
      </c>
      <c r="BM59" s="125">
        <f t="shared" si="18"/>
        <v>0</v>
      </c>
      <c r="BN59" s="125"/>
      <c r="BO59" s="125"/>
      <c r="BP59" s="125">
        <f t="shared" si="19"/>
        <v>0</v>
      </c>
      <c r="BQ59" s="125">
        <f t="shared" si="3"/>
        <v>0</v>
      </c>
      <c r="BR59" s="125">
        <f t="shared" si="3"/>
        <v>0</v>
      </c>
      <c r="BS59" s="125">
        <f t="shared" si="3"/>
        <v>0</v>
      </c>
      <c r="BT59" s="125">
        <f t="shared" si="20"/>
        <v>0</v>
      </c>
      <c r="BV59" s="122"/>
      <c r="BW59" s="122"/>
      <c r="BX59" s="122">
        <f t="shared" si="21"/>
        <v>0</v>
      </c>
      <c r="BY59" s="122">
        <f t="shared" si="21"/>
        <v>0</v>
      </c>
      <c r="BZ59" s="122">
        <f t="shared" si="21"/>
        <v>0</v>
      </c>
      <c r="CA59" s="122">
        <f t="shared" si="21"/>
        <v>0</v>
      </c>
      <c r="CB59" s="122">
        <f t="shared" si="22"/>
        <v>0</v>
      </c>
      <c r="CC59" s="122"/>
      <c r="CD59" s="122"/>
      <c r="CE59" s="122">
        <f t="shared" si="23"/>
        <v>740.56</v>
      </c>
      <c r="CF59" s="122">
        <f t="shared" si="5"/>
        <v>0</v>
      </c>
      <c r="CG59" s="122">
        <f t="shared" si="5"/>
        <v>0</v>
      </c>
      <c r="CH59" s="122">
        <f t="shared" si="5"/>
        <v>299.44</v>
      </c>
      <c r="CI59" s="122">
        <f t="shared" si="24"/>
        <v>1040</v>
      </c>
      <c r="CJ59" s="122"/>
      <c r="CK59" s="122"/>
      <c r="CL59" s="122">
        <f t="shared" si="25"/>
        <v>0</v>
      </c>
      <c r="CM59" s="122">
        <f t="shared" si="6"/>
        <v>0</v>
      </c>
      <c r="CN59" s="122">
        <f t="shared" si="6"/>
        <v>0</v>
      </c>
      <c r="CO59" s="122">
        <f t="shared" si="6"/>
        <v>0</v>
      </c>
      <c r="CP59" s="122">
        <f t="shared" si="26"/>
        <v>0</v>
      </c>
      <c r="CQ59" s="122"/>
      <c r="CR59" s="122"/>
      <c r="CS59" s="122">
        <f t="shared" si="27"/>
        <v>0</v>
      </c>
      <c r="CT59" s="122">
        <f t="shared" si="7"/>
        <v>0</v>
      </c>
      <c r="CU59" s="122">
        <f t="shared" si="7"/>
        <v>0</v>
      </c>
      <c r="CV59" s="122">
        <f t="shared" si="7"/>
        <v>0</v>
      </c>
      <c r="CW59" s="122">
        <f t="shared" si="28"/>
        <v>0</v>
      </c>
      <c r="CX59" s="122"/>
      <c r="CY59" s="122"/>
      <c r="CZ59" s="122">
        <f t="shared" si="29"/>
        <v>0</v>
      </c>
      <c r="DA59" s="122">
        <f t="shared" si="8"/>
        <v>0</v>
      </c>
      <c r="DB59" s="122">
        <f t="shared" si="8"/>
        <v>0</v>
      </c>
      <c r="DC59" s="122">
        <f t="shared" si="8"/>
        <v>0</v>
      </c>
      <c r="DD59" s="122">
        <f t="shared" si="30"/>
        <v>0</v>
      </c>
      <c r="DF59" s="123">
        <f t="shared" si="31"/>
        <v>74.055999999999997</v>
      </c>
      <c r="DG59" s="123">
        <f t="shared" si="32"/>
        <v>-104</v>
      </c>
      <c r="DH59" s="123">
        <f t="shared" si="33"/>
        <v>0</v>
      </c>
      <c r="DI59" s="123">
        <f t="shared" si="34"/>
        <v>0</v>
      </c>
      <c r="DJ59" s="123">
        <f t="shared" si="35"/>
        <v>29.943999999999999</v>
      </c>
      <c r="DK59" s="126">
        <f t="shared" si="9"/>
        <v>0</v>
      </c>
    </row>
    <row r="60" spans="1:115" ht="15.75" thickBot="1">
      <c r="A60" s="118"/>
      <c r="B60" s="33">
        <v>58</v>
      </c>
      <c r="C60" s="124">
        <v>-57.304000000000002</v>
      </c>
      <c r="D60" s="124">
        <v>0</v>
      </c>
      <c r="E60" s="124">
        <v>0</v>
      </c>
      <c r="F60" s="124">
        <v>0</v>
      </c>
      <c r="G60" s="124">
        <v>-57.304000000000002</v>
      </c>
      <c r="H60" s="118"/>
      <c r="I60" s="33">
        <v>58</v>
      </c>
      <c r="J60" s="124">
        <v>57.304000000000002</v>
      </c>
      <c r="K60" s="124">
        <v>0</v>
      </c>
      <c r="L60" s="124">
        <v>0</v>
      </c>
      <c r="M60" s="124">
        <v>46.695999999999998</v>
      </c>
      <c r="N60" s="124">
        <v>104</v>
      </c>
      <c r="O60" s="118"/>
      <c r="P60" s="33">
        <v>58</v>
      </c>
      <c r="Q60" s="124">
        <v>0</v>
      </c>
      <c r="R60" s="124">
        <v>0</v>
      </c>
      <c r="S60" s="124">
        <v>0</v>
      </c>
      <c r="T60" s="124">
        <v>0</v>
      </c>
      <c r="U60" s="124">
        <v>0</v>
      </c>
      <c r="V60" s="118"/>
      <c r="W60" s="33">
        <v>58</v>
      </c>
      <c r="X60" s="124">
        <v>0</v>
      </c>
      <c r="Y60" s="124">
        <v>0</v>
      </c>
      <c r="Z60" s="124">
        <v>0</v>
      </c>
      <c r="AA60" s="124">
        <v>0</v>
      </c>
      <c r="AB60" s="124">
        <v>0</v>
      </c>
      <c r="AC60" s="118"/>
      <c r="AD60" s="33">
        <v>58</v>
      </c>
      <c r="AE60" s="124">
        <v>0</v>
      </c>
      <c r="AF60" s="124">
        <v>-46.695999999999998</v>
      </c>
      <c r="AG60" s="124">
        <v>0</v>
      </c>
      <c r="AH60" s="124">
        <v>0</v>
      </c>
      <c r="AI60" s="124">
        <v>-46.695999999999998</v>
      </c>
      <c r="AJ60" s="33"/>
      <c r="AK60" s="33">
        <f t="shared" si="10"/>
        <v>10</v>
      </c>
      <c r="AM60" s="125"/>
      <c r="AN60" s="125">
        <f t="shared" si="11"/>
        <v>0</v>
      </c>
      <c r="AO60" s="125">
        <f t="shared" si="11"/>
        <v>0</v>
      </c>
      <c r="AP60" s="125">
        <f t="shared" si="11"/>
        <v>0</v>
      </c>
      <c r="AQ60" s="125">
        <f t="shared" si="11"/>
        <v>0</v>
      </c>
      <c r="AR60" s="125">
        <f t="shared" si="12"/>
        <v>0</v>
      </c>
      <c r="AS60" s="125"/>
      <c r="AT60" s="125"/>
      <c r="AU60" s="125">
        <f t="shared" si="13"/>
        <v>57.304000000000002</v>
      </c>
      <c r="AV60" s="125">
        <f t="shared" si="13"/>
        <v>0</v>
      </c>
      <c r="AW60" s="125">
        <f t="shared" si="13"/>
        <v>0</v>
      </c>
      <c r="AX60" s="125">
        <f t="shared" si="13"/>
        <v>46.695999999999998</v>
      </c>
      <c r="AY60" s="125">
        <f t="shared" si="14"/>
        <v>-104</v>
      </c>
      <c r="AZ60" s="125"/>
      <c r="BA60" s="125"/>
      <c r="BB60" s="125">
        <f t="shared" si="15"/>
        <v>0</v>
      </c>
      <c r="BC60" s="125">
        <f t="shared" si="1"/>
        <v>0</v>
      </c>
      <c r="BD60" s="125">
        <f t="shared" si="1"/>
        <v>0</v>
      </c>
      <c r="BE60" s="125">
        <f t="shared" si="1"/>
        <v>0</v>
      </c>
      <c r="BF60" s="125">
        <f t="shared" si="16"/>
        <v>0</v>
      </c>
      <c r="BG60" s="125"/>
      <c r="BH60" s="125"/>
      <c r="BI60" s="125">
        <f t="shared" si="17"/>
        <v>0</v>
      </c>
      <c r="BJ60" s="125">
        <f t="shared" si="2"/>
        <v>0</v>
      </c>
      <c r="BK60" s="125">
        <f t="shared" si="2"/>
        <v>0</v>
      </c>
      <c r="BL60" s="125">
        <f t="shared" si="2"/>
        <v>0</v>
      </c>
      <c r="BM60" s="125">
        <f t="shared" si="18"/>
        <v>0</v>
      </c>
      <c r="BN60" s="125"/>
      <c r="BO60" s="125"/>
      <c r="BP60" s="125">
        <f t="shared" si="19"/>
        <v>0</v>
      </c>
      <c r="BQ60" s="125">
        <f t="shared" si="3"/>
        <v>0</v>
      </c>
      <c r="BR60" s="125">
        <f t="shared" si="3"/>
        <v>0</v>
      </c>
      <c r="BS60" s="125">
        <f t="shared" si="3"/>
        <v>0</v>
      </c>
      <c r="BT60" s="125">
        <f t="shared" si="20"/>
        <v>0</v>
      </c>
      <c r="BV60" s="122"/>
      <c r="BW60" s="122"/>
      <c r="BX60" s="122">
        <f t="shared" si="21"/>
        <v>0</v>
      </c>
      <c r="BY60" s="122">
        <f t="shared" si="21"/>
        <v>0</v>
      </c>
      <c r="BZ60" s="122">
        <f t="shared" si="21"/>
        <v>0</v>
      </c>
      <c r="CA60" s="122">
        <f t="shared" si="21"/>
        <v>0</v>
      </c>
      <c r="CB60" s="122">
        <f t="shared" si="22"/>
        <v>0</v>
      </c>
      <c r="CC60" s="122"/>
      <c r="CD60" s="122"/>
      <c r="CE60" s="122">
        <f t="shared" si="23"/>
        <v>573.04</v>
      </c>
      <c r="CF60" s="122">
        <f t="shared" si="5"/>
        <v>0</v>
      </c>
      <c r="CG60" s="122">
        <f t="shared" si="5"/>
        <v>0</v>
      </c>
      <c r="CH60" s="122">
        <f t="shared" si="5"/>
        <v>466.96</v>
      </c>
      <c r="CI60" s="122">
        <f t="shared" si="24"/>
        <v>1040</v>
      </c>
      <c r="CJ60" s="122"/>
      <c r="CK60" s="122"/>
      <c r="CL60" s="122">
        <f t="shared" si="25"/>
        <v>0</v>
      </c>
      <c r="CM60" s="122">
        <f t="shared" si="6"/>
        <v>0</v>
      </c>
      <c r="CN60" s="122">
        <f t="shared" si="6"/>
        <v>0</v>
      </c>
      <c r="CO60" s="122">
        <f t="shared" si="6"/>
        <v>0</v>
      </c>
      <c r="CP60" s="122">
        <f t="shared" si="26"/>
        <v>0</v>
      </c>
      <c r="CQ60" s="122"/>
      <c r="CR60" s="122"/>
      <c r="CS60" s="122">
        <f t="shared" si="27"/>
        <v>0</v>
      </c>
      <c r="CT60" s="122">
        <f t="shared" si="7"/>
        <v>0</v>
      </c>
      <c r="CU60" s="122">
        <f t="shared" si="7"/>
        <v>0</v>
      </c>
      <c r="CV60" s="122">
        <f t="shared" si="7"/>
        <v>0</v>
      </c>
      <c r="CW60" s="122">
        <f t="shared" si="28"/>
        <v>0</v>
      </c>
      <c r="CX60" s="122"/>
      <c r="CY60" s="122"/>
      <c r="CZ60" s="122">
        <f t="shared" si="29"/>
        <v>0</v>
      </c>
      <c r="DA60" s="122">
        <f t="shared" si="8"/>
        <v>0</v>
      </c>
      <c r="DB60" s="122">
        <f t="shared" si="8"/>
        <v>0</v>
      </c>
      <c r="DC60" s="122">
        <f t="shared" si="8"/>
        <v>0</v>
      </c>
      <c r="DD60" s="122">
        <f t="shared" si="30"/>
        <v>0</v>
      </c>
      <c r="DF60" s="123">
        <f t="shared" si="31"/>
        <v>57.304000000000002</v>
      </c>
      <c r="DG60" s="123">
        <f t="shared" si="32"/>
        <v>-104</v>
      </c>
      <c r="DH60" s="123">
        <f t="shared" si="33"/>
        <v>0</v>
      </c>
      <c r="DI60" s="123">
        <f t="shared" si="34"/>
        <v>0</v>
      </c>
      <c r="DJ60" s="123">
        <f t="shared" si="35"/>
        <v>46.695999999999998</v>
      </c>
      <c r="DK60" s="126">
        <f t="shared" si="9"/>
        <v>0</v>
      </c>
    </row>
    <row r="61" spans="1:115" ht="15.75" thickBot="1">
      <c r="A61" s="118"/>
      <c r="B61" s="33">
        <v>59</v>
      </c>
      <c r="C61" s="124">
        <v>-50.978999999999999</v>
      </c>
      <c r="D61" s="124">
        <v>0</v>
      </c>
      <c r="E61" s="124">
        <v>0</v>
      </c>
      <c r="F61" s="124">
        <v>0</v>
      </c>
      <c r="G61" s="124">
        <v>-50.978999999999999</v>
      </c>
      <c r="H61" s="118"/>
      <c r="I61" s="33">
        <v>59</v>
      </c>
      <c r="J61" s="124">
        <v>50.978999999999999</v>
      </c>
      <c r="K61" s="124">
        <v>0</v>
      </c>
      <c r="L61" s="124">
        <v>0</v>
      </c>
      <c r="M61" s="124">
        <v>43.021000000000001</v>
      </c>
      <c r="N61" s="124">
        <v>94</v>
      </c>
      <c r="O61" s="118"/>
      <c r="P61" s="33">
        <v>59</v>
      </c>
      <c r="Q61" s="124">
        <v>0</v>
      </c>
      <c r="R61" s="124">
        <v>0</v>
      </c>
      <c r="S61" s="124">
        <v>0</v>
      </c>
      <c r="T61" s="124">
        <v>0</v>
      </c>
      <c r="U61" s="124">
        <v>0</v>
      </c>
      <c r="V61" s="118"/>
      <c r="W61" s="33">
        <v>59</v>
      </c>
      <c r="X61" s="124">
        <v>0</v>
      </c>
      <c r="Y61" s="124">
        <v>0</v>
      </c>
      <c r="Z61" s="124">
        <v>0</v>
      </c>
      <c r="AA61" s="124">
        <v>0</v>
      </c>
      <c r="AB61" s="124">
        <v>0</v>
      </c>
      <c r="AC61" s="118"/>
      <c r="AD61" s="33">
        <v>59</v>
      </c>
      <c r="AE61" s="124">
        <v>0</v>
      </c>
      <c r="AF61" s="124">
        <v>-43.021000000000001</v>
      </c>
      <c r="AG61" s="124">
        <v>0</v>
      </c>
      <c r="AH61" s="124">
        <v>0</v>
      </c>
      <c r="AI61" s="124">
        <v>-43.021000000000001</v>
      </c>
      <c r="AJ61" s="33"/>
      <c r="AK61" s="33">
        <f t="shared" si="10"/>
        <v>10</v>
      </c>
      <c r="AM61" s="125"/>
      <c r="AN61" s="125">
        <f t="shared" si="11"/>
        <v>0</v>
      </c>
      <c r="AO61" s="125">
        <f t="shared" si="11"/>
        <v>0</v>
      </c>
      <c r="AP61" s="125">
        <f t="shared" si="11"/>
        <v>0</v>
      </c>
      <c r="AQ61" s="125">
        <f t="shared" si="11"/>
        <v>0</v>
      </c>
      <c r="AR61" s="125">
        <f t="shared" si="12"/>
        <v>0</v>
      </c>
      <c r="AS61" s="125"/>
      <c r="AT61" s="125"/>
      <c r="AU61" s="125">
        <f t="shared" si="13"/>
        <v>50.978999999999999</v>
      </c>
      <c r="AV61" s="125">
        <f t="shared" si="13"/>
        <v>0</v>
      </c>
      <c r="AW61" s="125">
        <f t="shared" si="13"/>
        <v>0</v>
      </c>
      <c r="AX61" s="125">
        <f t="shared" si="13"/>
        <v>43.021000000000001</v>
      </c>
      <c r="AY61" s="125">
        <f t="shared" si="14"/>
        <v>-94</v>
      </c>
      <c r="AZ61" s="125"/>
      <c r="BA61" s="125"/>
      <c r="BB61" s="125">
        <f t="shared" si="15"/>
        <v>0</v>
      </c>
      <c r="BC61" s="125">
        <f t="shared" si="1"/>
        <v>0</v>
      </c>
      <c r="BD61" s="125">
        <f t="shared" si="1"/>
        <v>0</v>
      </c>
      <c r="BE61" s="125">
        <f t="shared" si="1"/>
        <v>0</v>
      </c>
      <c r="BF61" s="125">
        <f t="shared" si="16"/>
        <v>0</v>
      </c>
      <c r="BG61" s="125"/>
      <c r="BH61" s="125"/>
      <c r="BI61" s="125">
        <f t="shared" si="17"/>
        <v>0</v>
      </c>
      <c r="BJ61" s="125">
        <f t="shared" si="2"/>
        <v>0</v>
      </c>
      <c r="BK61" s="125">
        <f t="shared" si="2"/>
        <v>0</v>
      </c>
      <c r="BL61" s="125">
        <f t="shared" si="2"/>
        <v>0</v>
      </c>
      <c r="BM61" s="125">
        <f t="shared" si="18"/>
        <v>0</v>
      </c>
      <c r="BN61" s="125"/>
      <c r="BO61" s="125"/>
      <c r="BP61" s="125">
        <f t="shared" si="19"/>
        <v>0</v>
      </c>
      <c r="BQ61" s="125">
        <f t="shared" si="3"/>
        <v>0</v>
      </c>
      <c r="BR61" s="125">
        <f t="shared" si="3"/>
        <v>0</v>
      </c>
      <c r="BS61" s="125">
        <f t="shared" si="3"/>
        <v>0</v>
      </c>
      <c r="BT61" s="125">
        <f t="shared" si="20"/>
        <v>0</v>
      </c>
      <c r="BV61" s="122"/>
      <c r="BW61" s="122"/>
      <c r="BX61" s="122">
        <f t="shared" si="21"/>
        <v>0</v>
      </c>
      <c r="BY61" s="122">
        <f t="shared" si="21"/>
        <v>0</v>
      </c>
      <c r="BZ61" s="122">
        <f t="shared" si="21"/>
        <v>0</v>
      </c>
      <c r="CA61" s="122">
        <f t="shared" si="21"/>
        <v>0</v>
      </c>
      <c r="CB61" s="122">
        <f t="shared" si="22"/>
        <v>0</v>
      </c>
      <c r="CC61" s="122"/>
      <c r="CD61" s="122"/>
      <c r="CE61" s="122">
        <f t="shared" si="23"/>
        <v>509.78999999999996</v>
      </c>
      <c r="CF61" s="122">
        <f t="shared" si="5"/>
        <v>0</v>
      </c>
      <c r="CG61" s="122">
        <f t="shared" si="5"/>
        <v>0</v>
      </c>
      <c r="CH61" s="122">
        <f t="shared" si="5"/>
        <v>430.21000000000004</v>
      </c>
      <c r="CI61" s="122">
        <f t="shared" si="24"/>
        <v>940</v>
      </c>
      <c r="CJ61" s="122"/>
      <c r="CK61" s="122"/>
      <c r="CL61" s="122">
        <f t="shared" si="25"/>
        <v>0</v>
      </c>
      <c r="CM61" s="122">
        <f t="shared" si="6"/>
        <v>0</v>
      </c>
      <c r="CN61" s="122">
        <f t="shared" si="6"/>
        <v>0</v>
      </c>
      <c r="CO61" s="122">
        <f t="shared" si="6"/>
        <v>0</v>
      </c>
      <c r="CP61" s="122">
        <f t="shared" si="26"/>
        <v>0</v>
      </c>
      <c r="CQ61" s="122"/>
      <c r="CR61" s="122"/>
      <c r="CS61" s="122">
        <f t="shared" si="27"/>
        <v>0</v>
      </c>
      <c r="CT61" s="122">
        <f t="shared" si="7"/>
        <v>0</v>
      </c>
      <c r="CU61" s="122">
        <f t="shared" si="7"/>
        <v>0</v>
      </c>
      <c r="CV61" s="122">
        <f t="shared" si="7"/>
        <v>0</v>
      </c>
      <c r="CW61" s="122">
        <f t="shared" si="28"/>
        <v>0</v>
      </c>
      <c r="CX61" s="122"/>
      <c r="CY61" s="122"/>
      <c r="CZ61" s="122">
        <f t="shared" si="29"/>
        <v>0</v>
      </c>
      <c r="DA61" s="122">
        <f t="shared" si="8"/>
        <v>0</v>
      </c>
      <c r="DB61" s="122">
        <f t="shared" si="8"/>
        <v>0</v>
      </c>
      <c r="DC61" s="122">
        <f t="shared" si="8"/>
        <v>0</v>
      </c>
      <c r="DD61" s="122">
        <f t="shared" si="30"/>
        <v>0</v>
      </c>
      <c r="DF61" s="123">
        <f t="shared" si="31"/>
        <v>50.978999999999999</v>
      </c>
      <c r="DG61" s="123">
        <f t="shared" si="32"/>
        <v>-94</v>
      </c>
      <c r="DH61" s="123">
        <f t="shared" si="33"/>
        <v>0</v>
      </c>
      <c r="DI61" s="123">
        <f t="shared" si="34"/>
        <v>0</v>
      </c>
      <c r="DJ61" s="123">
        <f t="shared" si="35"/>
        <v>43.021000000000001</v>
      </c>
      <c r="DK61" s="126">
        <f t="shared" si="9"/>
        <v>0</v>
      </c>
    </row>
    <row r="62" spans="1:115" ht="15.75" thickBot="1">
      <c r="A62" s="118"/>
      <c r="B62" s="33">
        <v>60</v>
      </c>
      <c r="C62" s="124">
        <v>-42.844000000000001</v>
      </c>
      <c r="D62" s="124">
        <v>0</v>
      </c>
      <c r="E62" s="124">
        <v>0</v>
      </c>
      <c r="F62" s="124">
        <v>0</v>
      </c>
      <c r="G62" s="124">
        <v>-42.844000000000001</v>
      </c>
      <c r="H62" s="118"/>
      <c r="I62" s="33">
        <v>60</v>
      </c>
      <c r="J62" s="124">
        <v>42.844000000000001</v>
      </c>
      <c r="K62" s="124">
        <v>0</v>
      </c>
      <c r="L62" s="124">
        <v>0</v>
      </c>
      <c r="M62" s="124">
        <v>36.155999999999999</v>
      </c>
      <c r="N62" s="124">
        <v>79</v>
      </c>
      <c r="O62" s="118"/>
      <c r="P62" s="33">
        <v>60</v>
      </c>
      <c r="Q62" s="124">
        <v>0</v>
      </c>
      <c r="R62" s="124">
        <v>0</v>
      </c>
      <c r="S62" s="124">
        <v>0</v>
      </c>
      <c r="T62" s="124">
        <v>0</v>
      </c>
      <c r="U62" s="124">
        <v>0</v>
      </c>
      <c r="V62" s="118"/>
      <c r="W62" s="33">
        <v>60</v>
      </c>
      <c r="X62" s="124">
        <v>0</v>
      </c>
      <c r="Y62" s="124">
        <v>0</v>
      </c>
      <c r="Z62" s="124">
        <v>0</v>
      </c>
      <c r="AA62" s="124">
        <v>0</v>
      </c>
      <c r="AB62" s="124">
        <v>0</v>
      </c>
      <c r="AC62" s="118"/>
      <c r="AD62" s="33">
        <v>60</v>
      </c>
      <c r="AE62" s="124">
        <v>0</v>
      </c>
      <c r="AF62" s="124">
        <v>-36.155999999999999</v>
      </c>
      <c r="AG62" s="124">
        <v>0</v>
      </c>
      <c r="AH62" s="124">
        <v>0</v>
      </c>
      <c r="AI62" s="124">
        <v>-36.155999999999999</v>
      </c>
      <c r="AJ62" s="33"/>
      <c r="AK62" s="33">
        <f t="shared" si="10"/>
        <v>10</v>
      </c>
      <c r="AM62" s="125"/>
      <c r="AN62" s="125">
        <f t="shared" si="11"/>
        <v>0</v>
      </c>
      <c r="AO62" s="125">
        <f t="shared" si="11"/>
        <v>0</v>
      </c>
      <c r="AP62" s="125">
        <f t="shared" si="11"/>
        <v>0</v>
      </c>
      <c r="AQ62" s="125">
        <f t="shared" si="11"/>
        <v>0</v>
      </c>
      <c r="AR62" s="125">
        <f t="shared" si="12"/>
        <v>0</v>
      </c>
      <c r="AS62" s="125"/>
      <c r="AT62" s="125"/>
      <c r="AU62" s="125">
        <f t="shared" si="13"/>
        <v>42.844000000000001</v>
      </c>
      <c r="AV62" s="125">
        <f t="shared" si="13"/>
        <v>0</v>
      </c>
      <c r="AW62" s="125">
        <f t="shared" si="13"/>
        <v>0</v>
      </c>
      <c r="AX62" s="125">
        <f t="shared" si="13"/>
        <v>36.155999999999999</v>
      </c>
      <c r="AY62" s="125">
        <f t="shared" si="14"/>
        <v>-79</v>
      </c>
      <c r="AZ62" s="125"/>
      <c r="BA62" s="125"/>
      <c r="BB62" s="125">
        <f t="shared" si="15"/>
        <v>0</v>
      </c>
      <c r="BC62" s="125">
        <f t="shared" si="1"/>
        <v>0</v>
      </c>
      <c r="BD62" s="125">
        <f t="shared" si="1"/>
        <v>0</v>
      </c>
      <c r="BE62" s="125">
        <f t="shared" si="1"/>
        <v>0</v>
      </c>
      <c r="BF62" s="125">
        <f t="shared" si="16"/>
        <v>0</v>
      </c>
      <c r="BG62" s="125"/>
      <c r="BH62" s="125"/>
      <c r="BI62" s="125">
        <f t="shared" si="17"/>
        <v>0</v>
      </c>
      <c r="BJ62" s="125">
        <f t="shared" si="2"/>
        <v>0</v>
      </c>
      <c r="BK62" s="125">
        <f t="shared" si="2"/>
        <v>0</v>
      </c>
      <c r="BL62" s="125">
        <f t="shared" si="2"/>
        <v>0</v>
      </c>
      <c r="BM62" s="125">
        <f t="shared" si="18"/>
        <v>0</v>
      </c>
      <c r="BN62" s="125"/>
      <c r="BO62" s="125"/>
      <c r="BP62" s="125">
        <f t="shared" si="19"/>
        <v>0</v>
      </c>
      <c r="BQ62" s="125">
        <f t="shared" si="3"/>
        <v>0</v>
      </c>
      <c r="BR62" s="125">
        <f t="shared" si="3"/>
        <v>0</v>
      </c>
      <c r="BS62" s="125">
        <f t="shared" si="3"/>
        <v>0</v>
      </c>
      <c r="BT62" s="125">
        <f t="shared" si="20"/>
        <v>0</v>
      </c>
      <c r="BV62" s="122"/>
      <c r="BW62" s="122"/>
      <c r="BX62" s="122">
        <f t="shared" si="21"/>
        <v>0</v>
      </c>
      <c r="BY62" s="122">
        <f t="shared" si="21"/>
        <v>0</v>
      </c>
      <c r="BZ62" s="122">
        <f t="shared" si="21"/>
        <v>0</v>
      </c>
      <c r="CA62" s="122">
        <f t="shared" si="21"/>
        <v>0</v>
      </c>
      <c r="CB62" s="122">
        <f t="shared" si="22"/>
        <v>0</v>
      </c>
      <c r="CC62" s="122"/>
      <c r="CD62" s="122"/>
      <c r="CE62" s="122">
        <f t="shared" si="23"/>
        <v>428.44</v>
      </c>
      <c r="CF62" s="122">
        <f t="shared" si="5"/>
        <v>0</v>
      </c>
      <c r="CG62" s="122">
        <f t="shared" si="5"/>
        <v>0</v>
      </c>
      <c r="CH62" s="122">
        <f t="shared" si="5"/>
        <v>361.56</v>
      </c>
      <c r="CI62" s="122">
        <f t="shared" si="24"/>
        <v>790</v>
      </c>
      <c r="CJ62" s="122"/>
      <c r="CK62" s="122"/>
      <c r="CL62" s="122">
        <f t="shared" si="25"/>
        <v>0</v>
      </c>
      <c r="CM62" s="122">
        <f t="shared" si="6"/>
        <v>0</v>
      </c>
      <c r="CN62" s="122">
        <f t="shared" si="6"/>
        <v>0</v>
      </c>
      <c r="CO62" s="122">
        <f t="shared" si="6"/>
        <v>0</v>
      </c>
      <c r="CP62" s="122">
        <f t="shared" si="26"/>
        <v>0</v>
      </c>
      <c r="CQ62" s="122"/>
      <c r="CR62" s="122"/>
      <c r="CS62" s="122">
        <f t="shared" si="27"/>
        <v>0</v>
      </c>
      <c r="CT62" s="122">
        <f t="shared" si="7"/>
        <v>0</v>
      </c>
      <c r="CU62" s="122">
        <f t="shared" si="7"/>
        <v>0</v>
      </c>
      <c r="CV62" s="122">
        <f t="shared" si="7"/>
        <v>0</v>
      </c>
      <c r="CW62" s="122">
        <f t="shared" si="28"/>
        <v>0</v>
      </c>
      <c r="CX62" s="122"/>
      <c r="CY62" s="122"/>
      <c r="CZ62" s="122">
        <f t="shared" si="29"/>
        <v>0</v>
      </c>
      <c r="DA62" s="122">
        <f t="shared" si="8"/>
        <v>0</v>
      </c>
      <c r="DB62" s="122">
        <f t="shared" si="8"/>
        <v>0</v>
      </c>
      <c r="DC62" s="122">
        <f t="shared" si="8"/>
        <v>0</v>
      </c>
      <c r="DD62" s="122">
        <f t="shared" si="30"/>
        <v>0</v>
      </c>
      <c r="DF62" s="123">
        <f t="shared" si="31"/>
        <v>42.844000000000001</v>
      </c>
      <c r="DG62" s="123">
        <f t="shared" si="32"/>
        <v>-79</v>
      </c>
      <c r="DH62" s="123">
        <f t="shared" si="33"/>
        <v>0</v>
      </c>
      <c r="DI62" s="123">
        <f t="shared" si="34"/>
        <v>0</v>
      </c>
      <c r="DJ62" s="123">
        <f t="shared" si="35"/>
        <v>36.155999999999999</v>
      </c>
      <c r="DK62" s="126">
        <f t="shared" si="9"/>
        <v>0</v>
      </c>
    </row>
    <row r="63" spans="1:115" ht="15.75" thickBot="1">
      <c r="A63" s="118"/>
      <c r="B63" s="33">
        <v>61</v>
      </c>
      <c r="C63" s="124">
        <v>-42.844000000000001</v>
      </c>
      <c r="D63" s="124">
        <v>0</v>
      </c>
      <c r="E63" s="124">
        <v>0</v>
      </c>
      <c r="F63" s="124">
        <v>0</v>
      </c>
      <c r="G63" s="124">
        <v>-42.844000000000001</v>
      </c>
      <c r="H63" s="118"/>
      <c r="I63" s="33">
        <v>61</v>
      </c>
      <c r="J63" s="124">
        <v>42.844000000000001</v>
      </c>
      <c r="K63" s="124">
        <v>0</v>
      </c>
      <c r="L63" s="124">
        <v>0</v>
      </c>
      <c r="M63" s="124">
        <v>36.155999999999999</v>
      </c>
      <c r="N63" s="124">
        <v>79</v>
      </c>
      <c r="O63" s="118"/>
      <c r="P63" s="33">
        <v>61</v>
      </c>
      <c r="Q63" s="124">
        <v>0</v>
      </c>
      <c r="R63" s="124">
        <v>0</v>
      </c>
      <c r="S63" s="124">
        <v>0</v>
      </c>
      <c r="T63" s="124">
        <v>0</v>
      </c>
      <c r="U63" s="124">
        <v>0</v>
      </c>
      <c r="V63" s="118"/>
      <c r="W63" s="33">
        <v>61</v>
      </c>
      <c r="X63" s="124">
        <v>0</v>
      </c>
      <c r="Y63" s="124">
        <v>0</v>
      </c>
      <c r="Z63" s="124">
        <v>0</v>
      </c>
      <c r="AA63" s="124">
        <v>0</v>
      </c>
      <c r="AB63" s="124">
        <v>0</v>
      </c>
      <c r="AC63" s="118"/>
      <c r="AD63" s="33">
        <v>61</v>
      </c>
      <c r="AE63" s="124">
        <v>0</v>
      </c>
      <c r="AF63" s="124">
        <v>-36.155999999999999</v>
      </c>
      <c r="AG63" s="124">
        <v>0</v>
      </c>
      <c r="AH63" s="124">
        <v>0</v>
      </c>
      <c r="AI63" s="124">
        <v>-36.155999999999999</v>
      </c>
      <c r="AJ63" s="33"/>
      <c r="AK63" s="33">
        <f t="shared" si="10"/>
        <v>10</v>
      </c>
      <c r="AM63" s="125"/>
      <c r="AN63" s="125">
        <f t="shared" si="11"/>
        <v>0</v>
      </c>
      <c r="AO63" s="125">
        <f t="shared" si="11"/>
        <v>0</v>
      </c>
      <c r="AP63" s="125">
        <f t="shared" si="11"/>
        <v>0</v>
      </c>
      <c r="AQ63" s="125">
        <f t="shared" si="11"/>
        <v>0</v>
      </c>
      <c r="AR63" s="125">
        <f t="shared" si="12"/>
        <v>0</v>
      </c>
      <c r="AS63" s="125"/>
      <c r="AT63" s="125"/>
      <c r="AU63" s="125">
        <f t="shared" si="13"/>
        <v>42.844000000000001</v>
      </c>
      <c r="AV63" s="125">
        <f t="shared" si="13"/>
        <v>0</v>
      </c>
      <c r="AW63" s="125">
        <f t="shared" si="13"/>
        <v>0</v>
      </c>
      <c r="AX63" s="125">
        <f t="shared" si="13"/>
        <v>36.155999999999999</v>
      </c>
      <c r="AY63" s="125">
        <f t="shared" si="14"/>
        <v>-79</v>
      </c>
      <c r="AZ63" s="125"/>
      <c r="BA63" s="125"/>
      <c r="BB63" s="125">
        <f t="shared" si="15"/>
        <v>0</v>
      </c>
      <c r="BC63" s="125">
        <f t="shared" si="1"/>
        <v>0</v>
      </c>
      <c r="BD63" s="125">
        <f t="shared" si="1"/>
        <v>0</v>
      </c>
      <c r="BE63" s="125">
        <f t="shared" si="1"/>
        <v>0</v>
      </c>
      <c r="BF63" s="125">
        <f t="shared" si="16"/>
        <v>0</v>
      </c>
      <c r="BG63" s="125"/>
      <c r="BH63" s="125"/>
      <c r="BI63" s="125">
        <f t="shared" si="17"/>
        <v>0</v>
      </c>
      <c r="BJ63" s="125">
        <f t="shared" si="2"/>
        <v>0</v>
      </c>
      <c r="BK63" s="125">
        <f t="shared" si="2"/>
        <v>0</v>
      </c>
      <c r="BL63" s="125">
        <f t="shared" si="2"/>
        <v>0</v>
      </c>
      <c r="BM63" s="125">
        <f t="shared" si="18"/>
        <v>0</v>
      </c>
      <c r="BN63" s="125"/>
      <c r="BO63" s="125"/>
      <c r="BP63" s="125">
        <f t="shared" si="19"/>
        <v>0</v>
      </c>
      <c r="BQ63" s="125">
        <f t="shared" si="3"/>
        <v>0</v>
      </c>
      <c r="BR63" s="125">
        <f t="shared" si="3"/>
        <v>0</v>
      </c>
      <c r="BS63" s="125">
        <f t="shared" si="3"/>
        <v>0</v>
      </c>
      <c r="BT63" s="125">
        <f t="shared" si="20"/>
        <v>0</v>
      </c>
      <c r="BV63" s="122"/>
      <c r="BW63" s="122"/>
      <c r="BX63" s="122">
        <f t="shared" si="21"/>
        <v>0</v>
      </c>
      <c r="BY63" s="122">
        <f t="shared" si="21"/>
        <v>0</v>
      </c>
      <c r="BZ63" s="122">
        <f t="shared" si="21"/>
        <v>0</v>
      </c>
      <c r="CA63" s="122">
        <f t="shared" si="21"/>
        <v>0</v>
      </c>
      <c r="CB63" s="122">
        <f t="shared" si="22"/>
        <v>0</v>
      </c>
      <c r="CC63" s="122"/>
      <c r="CD63" s="122"/>
      <c r="CE63" s="122">
        <f t="shared" si="23"/>
        <v>428.44</v>
      </c>
      <c r="CF63" s="122">
        <f t="shared" si="5"/>
        <v>0</v>
      </c>
      <c r="CG63" s="122">
        <f t="shared" si="5"/>
        <v>0</v>
      </c>
      <c r="CH63" s="122">
        <f t="shared" si="5"/>
        <v>361.56</v>
      </c>
      <c r="CI63" s="122">
        <f t="shared" si="24"/>
        <v>790</v>
      </c>
      <c r="CJ63" s="122"/>
      <c r="CK63" s="122"/>
      <c r="CL63" s="122">
        <f t="shared" si="25"/>
        <v>0</v>
      </c>
      <c r="CM63" s="122">
        <f t="shared" si="6"/>
        <v>0</v>
      </c>
      <c r="CN63" s="122">
        <f t="shared" si="6"/>
        <v>0</v>
      </c>
      <c r="CO63" s="122">
        <f t="shared" si="6"/>
        <v>0</v>
      </c>
      <c r="CP63" s="122">
        <f t="shared" si="26"/>
        <v>0</v>
      </c>
      <c r="CQ63" s="122"/>
      <c r="CR63" s="122"/>
      <c r="CS63" s="122">
        <f t="shared" si="27"/>
        <v>0</v>
      </c>
      <c r="CT63" s="122">
        <f t="shared" si="7"/>
        <v>0</v>
      </c>
      <c r="CU63" s="122">
        <f t="shared" si="7"/>
        <v>0</v>
      </c>
      <c r="CV63" s="122">
        <f t="shared" si="7"/>
        <v>0</v>
      </c>
      <c r="CW63" s="122">
        <f t="shared" si="28"/>
        <v>0</v>
      </c>
      <c r="CX63" s="122"/>
      <c r="CY63" s="122"/>
      <c r="CZ63" s="122">
        <f t="shared" si="29"/>
        <v>0</v>
      </c>
      <c r="DA63" s="122">
        <f t="shared" si="8"/>
        <v>0</v>
      </c>
      <c r="DB63" s="122">
        <f t="shared" si="8"/>
        <v>0</v>
      </c>
      <c r="DC63" s="122">
        <f t="shared" si="8"/>
        <v>0</v>
      </c>
      <c r="DD63" s="122">
        <f t="shared" si="30"/>
        <v>0</v>
      </c>
      <c r="DF63" s="123">
        <f t="shared" si="31"/>
        <v>42.844000000000001</v>
      </c>
      <c r="DG63" s="123">
        <f t="shared" si="32"/>
        <v>-79</v>
      </c>
      <c r="DH63" s="123">
        <f t="shared" si="33"/>
        <v>0</v>
      </c>
      <c r="DI63" s="123">
        <f t="shared" si="34"/>
        <v>0</v>
      </c>
      <c r="DJ63" s="123">
        <f t="shared" si="35"/>
        <v>36.155999999999999</v>
      </c>
      <c r="DK63" s="126">
        <f t="shared" si="9"/>
        <v>0</v>
      </c>
    </row>
    <row r="64" spans="1:115" ht="15.75" thickBot="1">
      <c r="A64" s="118"/>
      <c r="B64" s="33">
        <v>62</v>
      </c>
      <c r="C64" s="124">
        <v>-42.844000000000001</v>
      </c>
      <c r="D64" s="124">
        <v>0</v>
      </c>
      <c r="E64" s="124">
        <v>0</v>
      </c>
      <c r="F64" s="124">
        <v>0</v>
      </c>
      <c r="G64" s="124">
        <v>-42.844000000000001</v>
      </c>
      <c r="H64" s="118"/>
      <c r="I64" s="33">
        <v>62</v>
      </c>
      <c r="J64" s="124">
        <v>42.844000000000001</v>
      </c>
      <c r="K64" s="124">
        <v>0</v>
      </c>
      <c r="L64" s="124">
        <v>0</v>
      </c>
      <c r="M64" s="124">
        <v>36.155999999999999</v>
      </c>
      <c r="N64" s="124">
        <v>79</v>
      </c>
      <c r="O64" s="118"/>
      <c r="P64" s="33">
        <v>62</v>
      </c>
      <c r="Q64" s="124">
        <v>0</v>
      </c>
      <c r="R64" s="124">
        <v>0</v>
      </c>
      <c r="S64" s="124">
        <v>0</v>
      </c>
      <c r="T64" s="124">
        <v>0</v>
      </c>
      <c r="U64" s="124">
        <v>0</v>
      </c>
      <c r="V64" s="118"/>
      <c r="W64" s="33">
        <v>62</v>
      </c>
      <c r="X64" s="124">
        <v>0</v>
      </c>
      <c r="Y64" s="124">
        <v>0</v>
      </c>
      <c r="Z64" s="124">
        <v>0</v>
      </c>
      <c r="AA64" s="124">
        <v>0</v>
      </c>
      <c r="AB64" s="124">
        <v>0</v>
      </c>
      <c r="AC64" s="118"/>
      <c r="AD64" s="33">
        <v>62</v>
      </c>
      <c r="AE64" s="124">
        <v>0</v>
      </c>
      <c r="AF64" s="124">
        <v>-36.155999999999999</v>
      </c>
      <c r="AG64" s="124">
        <v>0</v>
      </c>
      <c r="AH64" s="124">
        <v>0</v>
      </c>
      <c r="AI64" s="124">
        <v>-36.155999999999999</v>
      </c>
      <c r="AJ64" s="33"/>
      <c r="AK64" s="33">
        <f t="shared" si="10"/>
        <v>10</v>
      </c>
      <c r="AM64" s="125"/>
      <c r="AN64" s="125">
        <f t="shared" si="11"/>
        <v>0</v>
      </c>
      <c r="AO64" s="125">
        <f t="shared" si="11"/>
        <v>0</v>
      </c>
      <c r="AP64" s="125">
        <f t="shared" si="11"/>
        <v>0</v>
      </c>
      <c r="AQ64" s="125">
        <f t="shared" si="11"/>
        <v>0</v>
      </c>
      <c r="AR64" s="125">
        <f t="shared" si="12"/>
        <v>0</v>
      </c>
      <c r="AS64" s="125"/>
      <c r="AT64" s="125"/>
      <c r="AU64" s="125">
        <f t="shared" si="13"/>
        <v>42.844000000000001</v>
      </c>
      <c r="AV64" s="125">
        <f t="shared" si="13"/>
        <v>0</v>
      </c>
      <c r="AW64" s="125">
        <f t="shared" si="13"/>
        <v>0</v>
      </c>
      <c r="AX64" s="125">
        <f t="shared" si="13"/>
        <v>36.155999999999999</v>
      </c>
      <c r="AY64" s="125">
        <f t="shared" si="14"/>
        <v>-79</v>
      </c>
      <c r="AZ64" s="125"/>
      <c r="BA64" s="125"/>
      <c r="BB64" s="125">
        <f t="shared" si="15"/>
        <v>0</v>
      </c>
      <c r="BC64" s="125">
        <f t="shared" si="1"/>
        <v>0</v>
      </c>
      <c r="BD64" s="125">
        <f t="shared" si="1"/>
        <v>0</v>
      </c>
      <c r="BE64" s="125">
        <f t="shared" si="1"/>
        <v>0</v>
      </c>
      <c r="BF64" s="125">
        <f t="shared" si="16"/>
        <v>0</v>
      </c>
      <c r="BG64" s="125"/>
      <c r="BH64" s="125"/>
      <c r="BI64" s="125">
        <f t="shared" si="17"/>
        <v>0</v>
      </c>
      <c r="BJ64" s="125">
        <f t="shared" si="2"/>
        <v>0</v>
      </c>
      <c r="BK64" s="125">
        <f t="shared" si="2"/>
        <v>0</v>
      </c>
      <c r="BL64" s="125">
        <f t="shared" si="2"/>
        <v>0</v>
      </c>
      <c r="BM64" s="125">
        <f t="shared" si="18"/>
        <v>0</v>
      </c>
      <c r="BN64" s="125"/>
      <c r="BO64" s="125"/>
      <c r="BP64" s="125">
        <f t="shared" si="19"/>
        <v>0</v>
      </c>
      <c r="BQ64" s="125">
        <f t="shared" si="3"/>
        <v>0</v>
      </c>
      <c r="BR64" s="125">
        <f t="shared" si="3"/>
        <v>0</v>
      </c>
      <c r="BS64" s="125">
        <f t="shared" si="3"/>
        <v>0</v>
      </c>
      <c r="BT64" s="125">
        <f t="shared" si="20"/>
        <v>0</v>
      </c>
      <c r="BV64" s="122"/>
      <c r="BW64" s="122"/>
      <c r="BX64" s="122">
        <f t="shared" si="21"/>
        <v>0</v>
      </c>
      <c r="BY64" s="122">
        <f t="shared" si="21"/>
        <v>0</v>
      </c>
      <c r="BZ64" s="122">
        <f t="shared" si="21"/>
        <v>0</v>
      </c>
      <c r="CA64" s="122">
        <f t="shared" si="21"/>
        <v>0</v>
      </c>
      <c r="CB64" s="122">
        <f t="shared" si="22"/>
        <v>0</v>
      </c>
      <c r="CC64" s="122"/>
      <c r="CD64" s="122"/>
      <c r="CE64" s="122">
        <f t="shared" si="23"/>
        <v>428.44</v>
      </c>
      <c r="CF64" s="122">
        <f t="shared" si="5"/>
        <v>0</v>
      </c>
      <c r="CG64" s="122">
        <f t="shared" si="5"/>
        <v>0</v>
      </c>
      <c r="CH64" s="122">
        <f t="shared" si="5"/>
        <v>361.56</v>
      </c>
      <c r="CI64" s="122">
        <f t="shared" si="24"/>
        <v>790</v>
      </c>
      <c r="CJ64" s="122"/>
      <c r="CK64" s="122"/>
      <c r="CL64" s="122">
        <f t="shared" si="25"/>
        <v>0</v>
      </c>
      <c r="CM64" s="122">
        <f t="shared" si="6"/>
        <v>0</v>
      </c>
      <c r="CN64" s="122">
        <f t="shared" si="6"/>
        <v>0</v>
      </c>
      <c r="CO64" s="122">
        <f t="shared" si="6"/>
        <v>0</v>
      </c>
      <c r="CP64" s="122">
        <f t="shared" si="26"/>
        <v>0</v>
      </c>
      <c r="CQ64" s="122"/>
      <c r="CR64" s="122"/>
      <c r="CS64" s="122">
        <f t="shared" si="27"/>
        <v>0</v>
      </c>
      <c r="CT64" s="122">
        <f t="shared" si="7"/>
        <v>0</v>
      </c>
      <c r="CU64" s="122">
        <f t="shared" si="7"/>
        <v>0</v>
      </c>
      <c r="CV64" s="122">
        <f t="shared" si="7"/>
        <v>0</v>
      </c>
      <c r="CW64" s="122">
        <f t="shared" si="28"/>
        <v>0</v>
      </c>
      <c r="CX64" s="122"/>
      <c r="CY64" s="122"/>
      <c r="CZ64" s="122">
        <f t="shared" si="29"/>
        <v>0</v>
      </c>
      <c r="DA64" s="122">
        <f t="shared" si="8"/>
        <v>0</v>
      </c>
      <c r="DB64" s="122">
        <f t="shared" si="8"/>
        <v>0</v>
      </c>
      <c r="DC64" s="122">
        <f t="shared" si="8"/>
        <v>0</v>
      </c>
      <c r="DD64" s="122">
        <f t="shared" si="30"/>
        <v>0</v>
      </c>
      <c r="DF64" s="123">
        <f t="shared" si="31"/>
        <v>42.844000000000001</v>
      </c>
      <c r="DG64" s="123">
        <f t="shared" si="32"/>
        <v>-79</v>
      </c>
      <c r="DH64" s="123">
        <f t="shared" si="33"/>
        <v>0</v>
      </c>
      <c r="DI64" s="123">
        <f t="shared" si="34"/>
        <v>0</v>
      </c>
      <c r="DJ64" s="123">
        <f t="shared" si="35"/>
        <v>36.155999999999999</v>
      </c>
      <c r="DK64" s="126">
        <f t="shared" si="9"/>
        <v>0</v>
      </c>
    </row>
    <row r="65" spans="1:115" ht="15.75" thickBot="1">
      <c r="A65" s="118"/>
      <c r="B65" s="33">
        <v>63</v>
      </c>
      <c r="C65" s="124">
        <v>-37.420999999999999</v>
      </c>
      <c r="D65" s="124">
        <v>0</v>
      </c>
      <c r="E65" s="124">
        <v>0</v>
      </c>
      <c r="F65" s="124">
        <v>0</v>
      </c>
      <c r="G65" s="124">
        <v>-37.420999999999999</v>
      </c>
      <c r="H65" s="118"/>
      <c r="I65" s="33">
        <v>63</v>
      </c>
      <c r="J65" s="124">
        <v>37.420999999999999</v>
      </c>
      <c r="K65" s="124">
        <v>0</v>
      </c>
      <c r="L65" s="124">
        <v>0</v>
      </c>
      <c r="M65" s="124">
        <v>31.579000000000001</v>
      </c>
      <c r="N65" s="124">
        <v>69</v>
      </c>
      <c r="O65" s="118"/>
      <c r="P65" s="33">
        <v>63</v>
      </c>
      <c r="Q65" s="124">
        <v>0</v>
      </c>
      <c r="R65" s="124">
        <v>0</v>
      </c>
      <c r="S65" s="124">
        <v>0</v>
      </c>
      <c r="T65" s="124">
        <v>0</v>
      </c>
      <c r="U65" s="124">
        <v>0</v>
      </c>
      <c r="V65" s="118"/>
      <c r="W65" s="33">
        <v>63</v>
      </c>
      <c r="X65" s="124">
        <v>0</v>
      </c>
      <c r="Y65" s="124">
        <v>0</v>
      </c>
      <c r="Z65" s="124">
        <v>0</v>
      </c>
      <c r="AA65" s="124">
        <v>0</v>
      </c>
      <c r="AB65" s="124">
        <v>0</v>
      </c>
      <c r="AC65" s="118"/>
      <c r="AD65" s="33">
        <v>63</v>
      </c>
      <c r="AE65" s="124">
        <v>0</v>
      </c>
      <c r="AF65" s="124">
        <v>-31.579000000000001</v>
      </c>
      <c r="AG65" s="124">
        <v>0</v>
      </c>
      <c r="AH65" s="124">
        <v>0</v>
      </c>
      <c r="AI65" s="124">
        <v>-31.579000000000001</v>
      </c>
      <c r="AJ65" s="33"/>
      <c r="AK65" s="33">
        <f t="shared" si="10"/>
        <v>10</v>
      </c>
      <c r="AM65" s="125"/>
      <c r="AN65" s="125">
        <f t="shared" si="11"/>
        <v>0</v>
      </c>
      <c r="AO65" s="125">
        <f t="shared" si="11"/>
        <v>0</v>
      </c>
      <c r="AP65" s="125">
        <f t="shared" si="11"/>
        <v>0</v>
      </c>
      <c r="AQ65" s="125">
        <f t="shared" si="11"/>
        <v>0</v>
      </c>
      <c r="AR65" s="125">
        <f t="shared" si="12"/>
        <v>0</v>
      </c>
      <c r="AS65" s="125"/>
      <c r="AT65" s="125"/>
      <c r="AU65" s="125">
        <f t="shared" si="13"/>
        <v>37.420999999999999</v>
      </c>
      <c r="AV65" s="125">
        <f t="shared" si="13"/>
        <v>0</v>
      </c>
      <c r="AW65" s="125">
        <f t="shared" si="13"/>
        <v>0</v>
      </c>
      <c r="AX65" s="125">
        <f t="shared" si="13"/>
        <v>31.579000000000001</v>
      </c>
      <c r="AY65" s="125">
        <f t="shared" si="14"/>
        <v>-69</v>
      </c>
      <c r="AZ65" s="125"/>
      <c r="BA65" s="125"/>
      <c r="BB65" s="125">
        <f t="shared" si="15"/>
        <v>0</v>
      </c>
      <c r="BC65" s="125">
        <f t="shared" si="1"/>
        <v>0</v>
      </c>
      <c r="BD65" s="125">
        <f t="shared" si="1"/>
        <v>0</v>
      </c>
      <c r="BE65" s="125">
        <f t="shared" si="1"/>
        <v>0</v>
      </c>
      <c r="BF65" s="125">
        <f t="shared" si="16"/>
        <v>0</v>
      </c>
      <c r="BG65" s="125"/>
      <c r="BH65" s="125"/>
      <c r="BI65" s="125">
        <f t="shared" si="17"/>
        <v>0</v>
      </c>
      <c r="BJ65" s="125">
        <f t="shared" si="2"/>
        <v>0</v>
      </c>
      <c r="BK65" s="125">
        <f t="shared" si="2"/>
        <v>0</v>
      </c>
      <c r="BL65" s="125">
        <f t="shared" si="2"/>
        <v>0</v>
      </c>
      <c r="BM65" s="125">
        <f t="shared" si="18"/>
        <v>0</v>
      </c>
      <c r="BN65" s="125"/>
      <c r="BO65" s="125"/>
      <c r="BP65" s="125">
        <f t="shared" si="19"/>
        <v>0</v>
      </c>
      <c r="BQ65" s="125">
        <f t="shared" si="3"/>
        <v>0</v>
      </c>
      <c r="BR65" s="125">
        <f t="shared" si="3"/>
        <v>0</v>
      </c>
      <c r="BS65" s="125">
        <f t="shared" si="3"/>
        <v>0</v>
      </c>
      <c r="BT65" s="125">
        <f t="shared" si="20"/>
        <v>0</v>
      </c>
      <c r="BV65" s="122"/>
      <c r="BW65" s="122"/>
      <c r="BX65" s="122">
        <f t="shared" si="21"/>
        <v>0</v>
      </c>
      <c r="BY65" s="122">
        <f t="shared" si="21"/>
        <v>0</v>
      </c>
      <c r="BZ65" s="122">
        <f t="shared" si="21"/>
        <v>0</v>
      </c>
      <c r="CA65" s="122">
        <f t="shared" si="21"/>
        <v>0</v>
      </c>
      <c r="CB65" s="122">
        <f t="shared" si="22"/>
        <v>0</v>
      </c>
      <c r="CC65" s="122"/>
      <c r="CD65" s="122"/>
      <c r="CE65" s="122">
        <f t="shared" si="23"/>
        <v>374.21</v>
      </c>
      <c r="CF65" s="122">
        <f t="shared" si="5"/>
        <v>0</v>
      </c>
      <c r="CG65" s="122">
        <f t="shared" si="5"/>
        <v>0</v>
      </c>
      <c r="CH65" s="122">
        <f t="shared" si="5"/>
        <v>315.79000000000002</v>
      </c>
      <c r="CI65" s="122">
        <f t="shared" si="24"/>
        <v>690</v>
      </c>
      <c r="CJ65" s="122"/>
      <c r="CK65" s="122"/>
      <c r="CL65" s="122">
        <f t="shared" si="25"/>
        <v>0</v>
      </c>
      <c r="CM65" s="122">
        <f t="shared" si="6"/>
        <v>0</v>
      </c>
      <c r="CN65" s="122">
        <f t="shared" si="6"/>
        <v>0</v>
      </c>
      <c r="CO65" s="122">
        <f t="shared" si="6"/>
        <v>0</v>
      </c>
      <c r="CP65" s="122">
        <f t="shared" si="26"/>
        <v>0</v>
      </c>
      <c r="CQ65" s="122"/>
      <c r="CR65" s="122"/>
      <c r="CS65" s="122">
        <f t="shared" si="27"/>
        <v>0</v>
      </c>
      <c r="CT65" s="122">
        <f t="shared" si="7"/>
        <v>0</v>
      </c>
      <c r="CU65" s="122">
        <f t="shared" si="7"/>
        <v>0</v>
      </c>
      <c r="CV65" s="122">
        <f t="shared" si="7"/>
        <v>0</v>
      </c>
      <c r="CW65" s="122">
        <f t="shared" si="28"/>
        <v>0</v>
      </c>
      <c r="CX65" s="122"/>
      <c r="CY65" s="122"/>
      <c r="CZ65" s="122">
        <f t="shared" si="29"/>
        <v>0</v>
      </c>
      <c r="DA65" s="122">
        <f t="shared" si="8"/>
        <v>0</v>
      </c>
      <c r="DB65" s="122">
        <f t="shared" si="8"/>
        <v>0</v>
      </c>
      <c r="DC65" s="122">
        <f t="shared" si="8"/>
        <v>0</v>
      </c>
      <c r="DD65" s="122">
        <f t="shared" si="30"/>
        <v>0</v>
      </c>
      <c r="DF65" s="123">
        <f t="shared" si="31"/>
        <v>37.420999999999999</v>
      </c>
      <c r="DG65" s="123">
        <f t="shared" si="32"/>
        <v>-69</v>
      </c>
      <c r="DH65" s="123">
        <f t="shared" si="33"/>
        <v>0</v>
      </c>
      <c r="DI65" s="123">
        <f t="shared" si="34"/>
        <v>0</v>
      </c>
      <c r="DJ65" s="123">
        <f t="shared" si="35"/>
        <v>31.579000000000001</v>
      </c>
      <c r="DK65" s="126">
        <f t="shared" si="9"/>
        <v>0</v>
      </c>
    </row>
    <row r="66" spans="1:115" ht="15.75" thickBot="1">
      <c r="A66" s="118"/>
      <c r="B66" s="33">
        <v>64</v>
      </c>
      <c r="C66" s="124">
        <v>-29.286000000000001</v>
      </c>
      <c r="D66" s="124">
        <v>0</v>
      </c>
      <c r="E66" s="124">
        <v>0</v>
      </c>
      <c r="F66" s="124">
        <v>0</v>
      </c>
      <c r="G66" s="124">
        <v>-29.286000000000001</v>
      </c>
      <c r="H66" s="118"/>
      <c r="I66" s="33">
        <v>64</v>
      </c>
      <c r="J66" s="124">
        <v>29.286000000000001</v>
      </c>
      <c r="K66" s="124">
        <v>0</v>
      </c>
      <c r="L66" s="124">
        <v>0</v>
      </c>
      <c r="M66" s="124">
        <v>24.713999999999999</v>
      </c>
      <c r="N66" s="124">
        <v>54</v>
      </c>
      <c r="O66" s="118"/>
      <c r="P66" s="33">
        <v>64</v>
      </c>
      <c r="Q66" s="124">
        <v>0</v>
      </c>
      <c r="R66" s="124">
        <v>0</v>
      </c>
      <c r="S66" s="124">
        <v>0</v>
      </c>
      <c r="T66" s="124">
        <v>0</v>
      </c>
      <c r="U66" s="124">
        <v>0</v>
      </c>
      <c r="V66" s="118"/>
      <c r="W66" s="33">
        <v>64</v>
      </c>
      <c r="X66" s="124">
        <v>0</v>
      </c>
      <c r="Y66" s="124">
        <v>0</v>
      </c>
      <c r="Z66" s="124">
        <v>0</v>
      </c>
      <c r="AA66" s="124">
        <v>0</v>
      </c>
      <c r="AB66" s="124">
        <v>0</v>
      </c>
      <c r="AC66" s="118"/>
      <c r="AD66" s="33">
        <v>64</v>
      </c>
      <c r="AE66" s="124">
        <v>0</v>
      </c>
      <c r="AF66" s="124">
        <v>-24.713999999999999</v>
      </c>
      <c r="AG66" s="124">
        <v>0</v>
      </c>
      <c r="AH66" s="124">
        <v>0</v>
      </c>
      <c r="AI66" s="124">
        <v>-24.713999999999999</v>
      </c>
      <c r="AJ66" s="33"/>
      <c r="AK66" s="33">
        <f t="shared" si="10"/>
        <v>10</v>
      </c>
      <c r="AM66" s="125"/>
      <c r="AN66" s="125">
        <f t="shared" si="11"/>
        <v>0</v>
      </c>
      <c r="AO66" s="125">
        <f t="shared" si="11"/>
        <v>0</v>
      </c>
      <c r="AP66" s="125">
        <f t="shared" si="11"/>
        <v>0</v>
      </c>
      <c r="AQ66" s="125">
        <f t="shared" si="11"/>
        <v>0</v>
      </c>
      <c r="AR66" s="125">
        <f t="shared" si="12"/>
        <v>0</v>
      </c>
      <c r="AS66" s="125"/>
      <c r="AT66" s="125"/>
      <c r="AU66" s="125">
        <f t="shared" si="13"/>
        <v>29.286000000000001</v>
      </c>
      <c r="AV66" s="125">
        <f t="shared" si="13"/>
        <v>0</v>
      </c>
      <c r="AW66" s="125">
        <f t="shared" si="13"/>
        <v>0</v>
      </c>
      <c r="AX66" s="125">
        <f t="shared" si="13"/>
        <v>24.713999999999999</v>
      </c>
      <c r="AY66" s="125">
        <f t="shared" si="14"/>
        <v>-54</v>
      </c>
      <c r="AZ66" s="125"/>
      <c r="BA66" s="125"/>
      <c r="BB66" s="125">
        <f t="shared" si="15"/>
        <v>0</v>
      </c>
      <c r="BC66" s="125">
        <f t="shared" si="1"/>
        <v>0</v>
      </c>
      <c r="BD66" s="125">
        <f t="shared" si="1"/>
        <v>0</v>
      </c>
      <c r="BE66" s="125">
        <f t="shared" si="1"/>
        <v>0</v>
      </c>
      <c r="BF66" s="125">
        <f t="shared" si="16"/>
        <v>0</v>
      </c>
      <c r="BG66" s="125"/>
      <c r="BH66" s="125"/>
      <c r="BI66" s="125">
        <f t="shared" si="17"/>
        <v>0</v>
      </c>
      <c r="BJ66" s="125">
        <f t="shared" si="2"/>
        <v>0</v>
      </c>
      <c r="BK66" s="125">
        <f t="shared" si="2"/>
        <v>0</v>
      </c>
      <c r="BL66" s="125">
        <f t="shared" si="2"/>
        <v>0</v>
      </c>
      <c r="BM66" s="125">
        <f t="shared" si="18"/>
        <v>0</v>
      </c>
      <c r="BN66" s="125"/>
      <c r="BO66" s="125"/>
      <c r="BP66" s="125">
        <f t="shared" si="19"/>
        <v>0</v>
      </c>
      <c r="BQ66" s="125">
        <f t="shared" si="3"/>
        <v>0</v>
      </c>
      <c r="BR66" s="125">
        <f t="shared" si="3"/>
        <v>0</v>
      </c>
      <c r="BS66" s="125">
        <f t="shared" si="3"/>
        <v>0</v>
      </c>
      <c r="BT66" s="125">
        <f t="shared" si="20"/>
        <v>0</v>
      </c>
      <c r="BV66" s="122"/>
      <c r="BW66" s="122"/>
      <c r="BX66" s="122">
        <f t="shared" si="21"/>
        <v>0</v>
      </c>
      <c r="BY66" s="122">
        <f t="shared" si="21"/>
        <v>0</v>
      </c>
      <c r="BZ66" s="122">
        <f t="shared" si="21"/>
        <v>0</v>
      </c>
      <c r="CA66" s="122">
        <f t="shared" si="21"/>
        <v>0</v>
      </c>
      <c r="CB66" s="122">
        <f t="shared" si="22"/>
        <v>0</v>
      </c>
      <c r="CC66" s="122"/>
      <c r="CD66" s="122"/>
      <c r="CE66" s="122">
        <f t="shared" si="23"/>
        <v>292.86</v>
      </c>
      <c r="CF66" s="122">
        <f t="shared" si="5"/>
        <v>0</v>
      </c>
      <c r="CG66" s="122">
        <f t="shared" si="5"/>
        <v>0</v>
      </c>
      <c r="CH66" s="122">
        <f t="shared" si="5"/>
        <v>247.14</v>
      </c>
      <c r="CI66" s="122">
        <f t="shared" si="24"/>
        <v>540</v>
      </c>
      <c r="CJ66" s="122"/>
      <c r="CK66" s="122"/>
      <c r="CL66" s="122">
        <f t="shared" si="25"/>
        <v>0</v>
      </c>
      <c r="CM66" s="122">
        <f t="shared" si="6"/>
        <v>0</v>
      </c>
      <c r="CN66" s="122">
        <f t="shared" si="6"/>
        <v>0</v>
      </c>
      <c r="CO66" s="122">
        <f t="shared" si="6"/>
        <v>0</v>
      </c>
      <c r="CP66" s="122">
        <f t="shared" si="26"/>
        <v>0</v>
      </c>
      <c r="CQ66" s="122"/>
      <c r="CR66" s="122"/>
      <c r="CS66" s="122">
        <f t="shared" si="27"/>
        <v>0</v>
      </c>
      <c r="CT66" s="122">
        <f t="shared" si="7"/>
        <v>0</v>
      </c>
      <c r="CU66" s="122">
        <f t="shared" si="7"/>
        <v>0</v>
      </c>
      <c r="CV66" s="122">
        <f t="shared" si="7"/>
        <v>0</v>
      </c>
      <c r="CW66" s="122">
        <f t="shared" si="28"/>
        <v>0</v>
      </c>
      <c r="CX66" s="122"/>
      <c r="CY66" s="122"/>
      <c r="CZ66" s="122">
        <f t="shared" si="29"/>
        <v>0</v>
      </c>
      <c r="DA66" s="122">
        <f t="shared" si="8"/>
        <v>0</v>
      </c>
      <c r="DB66" s="122">
        <f t="shared" si="8"/>
        <v>0</v>
      </c>
      <c r="DC66" s="122">
        <f t="shared" si="8"/>
        <v>0</v>
      </c>
      <c r="DD66" s="122">
        <f t="shared" si="30"/>
        <v>0</v>
      </c>
      <c r="DF66" s="123">
        <f t="shared" si="31"/>
        <v>29.286000000000001</v>
      </c>
      <c r="DG66" s="123">
        <f t="shared" si="32"/>
        <v>-54</v>
      </c>
      <c r="DH66" s="123">
        <f t="shared" si="33"/>
        <v>0</v>
      </c>
      <c r="DI66" s="123">
        <f t="shared" si="34"/>
        <v>0</v>
      </c>
      <c r="DJ66" s="123">
        <f t="shared" si="35"/>
        <v>24.713999999999999</v>
      </c>
      <c r="DK66" s="126">
        <f t="shared" si="9"/>
        <v>0</v>
      </c>
    </row>
    <row r="67" spans="1:115" ht="15.75" thickBot="1">
      <c r="A67" s="118"/>
      <c r="B67" s="33">
        <v>65</v>
      </c>
      <c r="C67" s="124">
        <v>-21.151</v>
      </c>
      <c r="D67" s="124">
        <v>0</v>
      </c>
      <c r="E67" s="124">
        <v>0</v>
      </c>
      <c r="F67" s="124">
        <v>0</v>
      </c>
      <c r="G67" s="124">
        <v>-21.151</v>
      </c>
      <c r="H67" s="118"/>
      <c r="I67" s="33">
        <v>65</v>
      </c>
      <c r="J67" s="124">
        <v>21.151</v>
      </c>
      <c r="K67" s="124">
        <v>0</v>
      </c>
      <c r="L67" s="124">
        <v>0</v>
      </c>
      <c r="M67" s="124">
        <v>17.849</v>
      </c>
      <c r="N67" s="124">
        <v>39</v>
      </c>
      <c r="O67" s="118"/>
      <c r="P67" s="33">
        <v>65</v>
      </c>
      <c r="Q67" s="124">
        <v>0</v>
      </c>
      <c r="R67" s="124">
        <v>0</v>
      </c>
      <c r="S67" s="124">
        <v>0</v>
      </c>
      <c r="T67" s="124">
        <v>0</v>
      </c>
      <c r="U67" s="124">
        <v>0</v>
      </c>
      <c r="V67" s="118"/>
      <c r="W67" s="33">
        <v>65</v>
      </c>
      <c r="X67" s="124">
        <v>0</v>
      </c>
      <c r="Y67" s="124">
        <v>0</v>
      </c>
      <c r="Z67" s="124">
        <v>0</v>
      </c>
      <c r="AA67" s="124">
        <v>0</v>
      </c>
      <c r="AB67" s="124">
        <v>0</v>
      </c>
      <c r="AC67" s="118"/>
      <c r="AD67" s="33">
        <v>65</v>
      </c>
      <c r="AE67" s="124">
        <v>0</v>
      </c>
      <c r="AF67" s="124">
        <v>-17.849</v>
      </c>
      <c r="AG67" s="124">
        <v>0</v>
      </c>
      <c r="AH67" s="124">
        <v>0</v>
      </c>
      <c r="AI67" s="124">
        <v>-17.849</v>
      </c>
      <c r="AJ67" s="33"/>
      <c r="AK67" s="33">
        <f t="shared" si="10"/>
        <v>10</v>
      </c>
      <c r="AM67" s="125"/>
      <c r="AN67" s="125">
        <f t="shared" si="11"/>
        <v>0</v>
      </c>
      <c r="AO67" s="125">
        <f t="shared" si="11"/>
        <v>0</v>
      </c>
      <c r="AP67" s="125">
        <f t="shared" si="11"/>
        <v>0</v>
      </c>
      <c r="AQ67" s="125">
        <f t="shared" ref="AQ67:AQ98" si="36">IF(F67&gt;0,F67,0)</f>
        <v>0</v>
      </c>
      <c r="AR67" s="125">
        <f t="shared" si="12"/>
        <v>0</v>
      </c>
      <c r="AS67" s="125"/>
      <c r="AT67" s="125"/>
      <c r="AU67" s="125">
        <f t="shared" si="13"/>
        <v>21.151</v>
      </c>
      <c r="AV67" s="125">
        <f t="shared" si="13"/>
        <v>0</v>
      </c>
      <c r="AW67" s="125">
        <f t="shared" si="13"/>
        <v>0</v>
      </c>
      <c r="AX67" s="125">
        <f t="shared" si="13"/>
        <v>17.849</v>
      </c>
      <c r="AY67" s="125">
        <f t="shared" si="14"/>
        <v>-39</v>
      </c>
      <c r="AZ67" s="125"/>
      <c r="BA67" s="125"/>
      <c r="BB67" s="125">
        <f t="shared" si="15"/>
        <v>0</v>
      </c>
      <c r="BC67" s="125">
        <f t="shared" si="15"/>
        <v>0</v>
      </c>
      <c r="BD67" s="125">
        <f t="shared" si="15"/>
        <v>0</v>
      </c>
      <c r="BE67" s="125">
        <f t="shared" si="15"/>
        <v>0</v>
      </c>
      <c r="BF67" s="125">
        <f t="shared" si="16"/>
        <v>0</v>
      </c>
      <c r="BG67" s="125"/>
      <c r="BH67" s="125"/>
      <c r="BI67" s="125">
        <f t="shared" si="17"/>
        <v>0</v>
      </c>
      <c r="BJ67" s="125">
        <f t="shared" si="17"/>
        <v>0</v>
      </c>
      <c r="BK67" s="125">
        <f t="shared" si="17"/>
        <v>0</v>
      </c>
      <c r="BL67" s="125">
        <f t="shared" si="17"/>
        <v>0</v>
      </c>
      <c r="BM67" s="125">
        <f t="shared" si="18"/>
        <v>0</v>
      </c>
      <c r="BN67" s="125"/>
      <c r="BO67" s="125"/>
      <c r="BP67" s="125">
        <f t="shared" si="19"/>
        <v>0</v>
      </c>
      <c r="BQ67" s="125">
        <f t="shared" si="19"/>
        <v>0</v>
      </c>
      <c r="BR67" s="125">
        <f t="shared" si="19"/>
        <v>0</v>
      </c>
      <c r="BS67" s="125">
        <f t="shared" si="19"/>
        <v>0</v>
      </c>
      <c r="BT67" s="125">
        <f t="shared" si="20"/>
        <v>0</v>
      </c>
      <c r="BV67" s="122"/>
      <c r="BW67" s="122"/>
      <c r="BX67" s="122">
        <f t="shared" si="21"/>
        <v>0</v>
      </c>
      <c r="BY67" s="122">
        <f t="shared" si="21"/>
        <v>0</v>
      </c>
      <c r="BZ67" s="122">
        <f t="shared" si="21"/>
        <v>0</v>
      </c>
      <c r="CA67" s="122">
        <f t="shared" si="21"/>
        <v>0</v>
      </c>
      <c r="CB67" s="122">
        <f t="shared" si="22"/>
        <v>0</v>
      </c>
      <c r="CC67" s="122"/>
      <c r="CD67" s="122"/>
      <c r="CE67" s="122">
        <f t="shared" si="23"/>
        <v>211.51</v>
      </c>
      <c r="CF67" s="122">
        <f t="shared" si="23"/>
        <v>0</v>
      </c>
      <c r="CG67" s="122">
        <f t="shared" si="23"/>
        <v>0</v>
      </c>
      <c r="CH67" s="122">
        <f t="shared" si="23"/>
        <v>178.49</v>
      </c>
      <c r="CI67" s="122">
        <f t="shared" si="24"/>
        <v>390</v>
      </c>
      <c r="CJ67" s="122"/>
      <c r="CK67" s="122"/>
      <c r="CL67" s="122">
        <f t="shared" si="25"/>
        <v>0</v>
      </c>
      <c r="CM67" s="122">
        <f t="shared" si="25"/>
        <v>0</v>
      </c>
      <c r="CN67" s="122">
        <f t="shared" si="25"/>
        <v>0</v>
      </c>
      <c r="CO67" s="122">
        <f t="shared" si="25"/>
        <v>0</v>
      </c>
      <c r="CP67" s="122">
        <f t="shared" si="26"/>
        <v>0</v>
      </c>
      <c r="CQ67" s="122"/>
      <c r="CR67" s="122"/>
      <c r="CS67" s="122">
        <f t="shared" si="27"/>
        <v>0</v>
      </c>
      <c r="CT67" s="122">
        <f t="shared" si="27"/>
        <v>0</v>
      </c>
      <c r="CU67" s="122">
        <f t="shared" si="27"/>
        <v>0</v>
      </c>
      <c r="CV67" s="122">
        <f t="shared" si="27"/>
        <v>0</v>
      </c>
      <c r="CW67" s="122">
        <f t="shared" si="28"/>
        <v>0</v>
      </c>
      <c r="CX67" s="122"/>
      <c r="CY67" s="122"/>
      <c r="CZ67" s="122">
        <f t="shared" si="29"/>
        <v>0</v>
      </c>
      <c r="DA67" s="122">
        <f t="shared" si="29"/>
        <v>0</v>
      </c>
      <c r="DB67" s="122">
        <f t="shared" si="29"/>
        <v>0</v>
      </c>
      <c r="DC67" s="122">
        <f t="shared" si="29"/>
        <v>0</v>
      </c>
      <c r="DD67" s="122">
        <f t="shared" si="30"/>
        <v>0</v>
      </c>
      <c r="DF67" s="123">
        <f t="shared" si="31"/>
        <v>21.151</v>
      </c>
      <c r="DG67" s="123">
        <f t="shared" si="32"/>
        <v>-39</v>
      </c>
      <c r="DH67" s="123">
        <f t="shared" si="33"/>
        <v>0</v>
      </c>
      <c r="DI67" s="123">
        <f t="shared" si="34"/>
        <v>0</v>
      </c>
      <c r="DJ67" s="123">
        <f t="shared" si="35"/>
        <v>17.849</v>
      </c>
      <c r="DK67" s="126">
        <f t="shared" ref="DK67:DK98" si="37">SUM(DF67:DJ67)</f>
        <v>0</v>
      </c>
    </row>
    <row r="68" spans="1:115" ht="15.75" thickBot="1">
      <c r="A68" s="118"/>
      <c r="B68" s="33">
        <v>66</v>
      </c>
      <c r="C68" s="124">
        <v>-10.304</v>
      </c>
      <c r="D68" s="124">
        <v>0</v>
      </c>
      <c r="E68" s="124">
        <v>0</v>
      </c>
      <c r="F68" s="124">
        <v>0</v>
      </c>
      <c r="G68" s="124">
        <v>-10.304</v>
      </c>
      <c r="H68" s="118"/>
      <c r="I68" s="33">
        <v>66</v>
      </c>
      <c r="J68" s="124">
        <v>10.304</v>
      </c>
      <c r="K68" s="124">
        <v>0</v>
      </c>
      <c r="L68" s="124">
        <v>0</v>
      </c>
      <c r="M68" s="124">
        <v>8.6959999999999997</v>
      </c>
      <c r="N68" s="124">
        <v>19</v>
      </c>
      <c r="O68" s="118"/>
      <c r="P68" s="33">
        <v>66</v>
      </c>
      <c r="Q68" s="124">
        <v>0</v>
      </c>
      <c r="R68" s="124">
        <v>0</v>
      </c>
      <c r="S68" s="124">
        <v>0</v>
      </c>
      <c r="T68" s="124">
        <v>0</v>
      </c>
      <c r="U68" s="124">
        <v>0</v>
      </c>
      <c r="V68" s="118"/>
      <c r="W68" s="33">
        <v>66</v>
      </c>
      <c r="X68" s="124">
        <v>0</v>
      </c>
      <c r="Y68" s="124">
        <v>0</v>
      </c>
      <c r="Z68" s="124">
        <v>0</v>
      </c>
      <c r="AA68" s="124">
        <v>0</v>
      </c>
      <c r="AB68" s="124">
        <v>0</v>
      </c>
      <c r="AC68" s="118"/>
      <c r="AD68" s="33">
        <v>66</v>
      </c>
      <c r="AE68" s="124">
        <v>0</v>
      </c>
      <c r="AF68" s="124">
        <v>-8.6959999999999997</v>
      </c>
      <c r="AG68" s="124">
        <v>0</v>
      </c>
      <c r="AH68" s="124">
        <v>0</v>
      </c>
      <c r="AI68" s="124">
        <v>-8.6959999999999997</v>
      </c>
      <c r="AJ68" s="33"/>
      <c r="AK68" s="33">
        <f t="shared" ref="AK68:AK98" si="38">AJ68+10</f>
        <v>10</v>
      </c>
      <c r="AM68" s="125"/>
      <c r="AN68" s="125">
        <f t="shared" ref="AN68:AP98" si="39">IF(C68&gt;0,C68,0)</f>
        <v>0</v>
      </c>
      <c r="AO68" s="125">
        <f t="shared" si="39"/>
        <v>0</v>
      </c>
      <c r="AP68" s="125">
        <f t="shared" si="39"/>
        <v>0</v>
      </c>
      <c r="AQ68" s="125">
        <f t="shared" si="36"/>
        <v>0</v>
      </c>
      <c r="AR68" s="125">
        <f t="shared" ref="AR68:AR98" si="40">-SUM(AN68:AQ68)</f>
        <v>0</v>
      </c>
      <c r="AS68" s="125"/>
      <c r="AT68" s="125"/>
      <c r="AU68" s="125">
        <f t="shared" ref="AU68:AX98" si="41">IF(J68&gt;0,J68,0)</f>
        <v>10.304</v>
      </c>
      <c r="AV68" s="125">
        <f t="shared" si="41"/>
        <v>0</v>
      </c>
      <c r="AW68" s="125">
        <f t="shared" si="41"/>
        <v>0</v>
      </c>
      <c r="AX68" s="125">
        <f t="shared" si="41"/>
        <v>8.6959999999999997</v>
      </c>
      <c r="AY68" s="125">
        <f t="shared" ref="AY68:AY98" si="42">-SUM(AU68:AX68)</f>
        <v>-19</v>
      </c>
      <c r="AZ68" s="125"/>
      <c r="BA68" s="125"/>
      <c r="BB68" s="125">
        <f t="shared" ref="BB68:BE98" si="43">IF(Q68&gt;0,Q68,0)</f>
        <v>0</v>
      </c>
      <c r="BC68" s="125">
        <f t="shared" si="43"/>
        <v>0</v>
      </c>
      <c r="BD68" s="125">
        <f t="shared" si="43"/>
        <v>0</v>
      </c>
      <c r="BE68" s="125">
        <f t="shared" si="43"/>
        <v>0</v>
      </c>
      <c r="BF68" s="125">
        <f t="shared" ref="BF68:BF98" si="44">-SUM(BB68:BE68)</f>
        <v>0</v>
      </c>
      <c r="BG68" s="125"/>
      <c r="BH68" s="125"/>
      <c r="BI68" s="125">
        <f t="shared" ref="BI68:BL98" si="45">IF(X68&gt;0,X68,0)</f>
        <v>0</v>
      </c>
      <c r="BJ68" s="125">
        <f t="shared" si="45"/>
        <v>0</v>
      </c>
      <c r="BK68" s="125">
        <f t="shared" si="45"/>
        <v>0</v>
      </c>
      <c r="BL68" s="125">
        <f t="shared" si="45"/>
        <v>0</v>
      </c>
      <c r="BM68" s="125">
        <f t="shared" ref="BM68:BM98" si="46">-SUM(BI68:BL68)</f>
        <v>0</v>
      </c>
      <c r="BN68" s="125"/>
      <c r="BO68" s="125"/>
      <c r="BP68" s="125">
        <f t="shared" ref="BP68:BS98" si="47">IF(AE68&gt;0,AE68,0)</f>
        <v>0</v>
      </c>
      <c r="BQ68" s="125">
        <f t="shared" si="47"/>
        <v>0</v>
      </c>
      <c r="BR68" s="125">
        <f t="shared" si="47"/>
        <v>0</v>
      </c>
      <c r="BS68" s="125">
        <f t="shared" si="47"/>
        <v>0</v>
      </c>
      <c r="BT68" s="125">
        <f t="shared" ref="BT68:BT98" si="48">-SUM(BP68:BS68)</f>
        <v>0</v>
      </c>
      <c r="BV68" s="122"/>
      <c r="BW68" s="122"/>
      <c r="BX68" s="122">
        <f t="shared" ref="BX68:CA98" si="49">$AK68*AN68</f>
        <v>0</v>
      </c>
      <c r="BY68" s="122">
        <f t="shared" si="49"/>
        <v>0</v>
      </c>
      <c r="BZ68" s="122">
        <f t="shared" si="49"/>
        <v>0</v>
      </c>
      <c r="CA68" s="122">
        <f t="shared" si="49"/>
        <v>0</v>
      </c>
      <c r="CB68" s="122">
        <f t="shared" ref="CB68:CB98" si="50">SUM(BX68:CA68)</f>
        <v>0</v>
      </c>
      <c r="CC68" s="122"/>
      <c r="CD68" s="122"/>
      <c r="CE68" s="122">
        <f t="shared" ref="CE68:CH98" si="51">$AK68*AU68</f>
        <v>103.04</v>
      </c>
      <c r="CF68" s="122">
        <f t="shared" si="51"/>
        <v>0</v>
      </c>
      <c r="CG68" s="122">
        <f t="shared" si="51"/>
        <v>0</v>
      </c>
      <c r="CH68" s="122">
        <f t="shared" si="51"/>
        <v>86.96</v>
      </c>
      <c r="CI68" s="122">
        <f t="shared" ref="CI68:CI98" si="52">SUM(CE68:CH68)</f>
        <v>190</v>
      </c>
      <c r="CJ68" s="122"/>
      <c r="CK68" s="122"/>
      <c r="CL68" s="122">
        <f t="shared" ref="CL68:CO98" si="53">$AK68*BB68</f>
        <v>0</v>
      </c>
      <c r="CM68" s="122">
        <f t="shared" si="53"/>
        <v>0</v>
      </c>
      <c r="CN68" s="122">
        <f t="shared" si="53"/>
        <v>0</v>
      </c>
      <c r="CO68" s="122">
        <f t="shared" si="53"/>
        <v>0</v>
      </c>
      <c r="CP68" s="122">
        <f t="shared" ref="CP68:CP98" si="54">SUM(CL68:CO68)</f>
        <v>0</v>
      </c>
      <c r="CQ68" s="122"/>
      <c r="CR68" s="122"/>
      <c r="CS68" s="122">
        <f t="shared" ref="CS68:CV98" si="55">$AK68*BI68</f>
        <v>0</v>
      </c>
      <c r="CT68" s="122">
        <f t="shared" si="55"/>
        <v>0</v>
      </c>
      <c r="CU68" s="122">
        <f t="shared" si="55"/>
        <v>0</v>
      </c>
      <c r="CV68" s="122">
        <f t="shared" si="55"/>
        <v>0</v>
      </c>
      <c r="CW68" s="122">
        <f t="shared" ref="CW68:CW98" si="56">SUM(CS68:CV68)</f>
        <v>0</v>
      </c>
      <c r="CX68" s="122"/>
      <c r="CY68" s="122"/>
      <c r="CZ68" s="122">
        <f t="shared" ref="CZ68:DC98" si="57">$AK68*BP68</f>
        <v>0</v>
      </c>
      <c r="DA68" s="122">
        <f t="shared" si="57"/>
        <v>0</v>
      </c>
      <c r="DB68" s="122">
        <f t="shared" si="57"/>
        <v>0</v>
      </c>
      <c r="DC68" s="122">
        <f t="shared" si="57"/>
        <v>0</v>
      </c>
      <c r="DD68" s="122">
        <f t="shared" ref="DD68:DD98" si="58">SUM(CZ68:DC68)</f>
        <v>0</v>
      </c>
      <c r="DF68" s="123">
        <f t="shared" ref="DF68:DF99" si="59">AR68+AU68+BB68+BI68+BP68</f>
        <v>10.304</v>
      </c>
      <c r="DG68" s="123">
        <f t="shared" ref="DG68:DG99" si="60">AY68+AN68+BC68+BJ68+BQ68</f>
        <v>-19</v>
      </c>
      <c r="DH68" s="123">
        <f t="shared" ref="DH68:DH99" si="61">BF68+AO68+AV68+BK68+BR68</f>
        <v>0</v>
      </c>
      <c r="DI68" s="123">
        <f t="shared" ref="DI68:DI99" si="62">BM68+BS68+BD68+AW68+AP68</f>
        <v>0</v>
      </c>
      <c r="DJ68" s="123">
        <f t="shared" ref="DJ68:DJ99" si="63">BT68+BL68+BE68+AX68+AQ68</f>
        <v>8.6959999999999997</v>
      </c>
      <c r="DK68" s="126">
        <f t="shared" si="37"/>
        <v>0</v>
      </c>
    </row>
    <row r="69" spans="1:115" ht="15.75" thickBot="1">
      <c r="A69" s="118"/>
      <c r="B69" s="33">
        <v>67</v>
      </c>
      <c r="C69" s="124">
        <v>-2.169</v>
      </c>
      <c r="D69" s="124">
        <v>0</v>
      </c>
      <c r="E69" s="124">
        <v>0</v>
      </c>
      <c r="F69" s="124">
        <v>0</v>
      </c>
      <c r="G69" s="124">
        <v>-2.169</v>
      </c>
      <c r="H69" s="118"/>
      <c r="I69" s="33">
        <v>67</v>
      </c>
      <c r="J69" s="124">
        <v>2.169</v>
      </c>
      <c r="K69" s="124">
        <v>0</v>
      </c>
      <c r="L69" s="124">
        <v>0</v>
      </c>
      <c r="M69" s="124">
        <v>1.831</v>
      </c>
      <c r="N69" s="124">
        <v>4</v>
      </c>
      <c r="O69" s="118"/>
      <c r="P69" s="33">
        <v>67</v>
      </c>
      <c r="Q69" s="124">
        <v>0</v>
      </c>
      <c r="R69" s="124">
        <v>0</v>
      </c>
      <c r="S69" s="124">
        <v>0</v>
      </c>
      <c r="T69" s="124">
        <v>0</v>
      </c>
      <c r="U69" s="124">
        <v>0</v>
      </c>
      <c r="V69" s="118"/>
      <c r="W69" s="33">
        <v>67</v>
      </c>
      <c r="X69" s="124">
        <v>0</v>
      </c>
      <c r="Y69" s="124">
        <v>0</v>
      </c>
      <c r="Z69" s="124">
        <v>0</v>
      </c>
      <c r="AA69" s="124">
        <v>0</v>
      </c>
      <c r="AB69" s="124">
        <v>0</v>
      </c>
      <c r="AC69" s="118"/>
      <c r="AD69" s="33">
        <v>67</v>
      </c>
      <c r="AE69" s="124">
        <v>0</v>
      </c>
      <c r="AF69" s="124">
        <v>-1.831</v>
      </c>
      <c r="AG69" s="124">
        <v>0</v>
      </c>
      <c r="AH69" s="124">
        <v>0</v>
      </c>
      <c r="AI69" s="124">
        <v>-1.831</v>
      </c>
      <c r="AJ69" s="33"/>
      <c r="AK69" s="33">
        <f t="shared" si="38"/>
        <v>10</v>
      </c>
      <c r="AM69" s="125"/>
      <c r="AN69" s="125">
        <f t="shared" si="39"/>
        <v>0</v>
      </c>
      <c r="AO69" s="125">
        <f t="shared" si="39"/>
        <v>0</v>
      </c>
      <c r="AP69" s="125">
        <f t="shared" si="39"/>
        <v>0</v>
      </c>
      <c r="AQ69" s="125">
        <f t="shared" si="36"/>
        <v>0</v>
      </c>
      <c r="AR69" s="125">
        <f t="shared" si="40"/>
        <v>0</v>
      </c>
      <c r="AS69" s="125"/>
      <c r="AT69" s="125"/>
      <c r="AU69" s="125">
        <f t="shared" si="41"/>
        <v>2.169</v>
      </c>
      <c r="AV69" s="125">
        <f t="shared" si="41"/>
        <v>0</v>
      </c>
      <c r="AW69" s="125">
        <f t="shared" si="41"/>
        <v>0</v>
      </c>
      <c r="AX69" s="125">
        <f t="shared" si="41"/>
        <v>1.831</v>
      </c>
      <c r="AY69" s="125">
        <f t="shared" si="42"/>
        <v>-4</v>
      </c>
      <c r="AZ69" s="125"/>
      <c r="BA69" s="125"/>
      <c r="BB69" s="125">
        <f t="shared" si="43"/>
        <v>0</v>
      </c>
      <c r="BC69" s="125">
        <f t="shared" si="43"/>
        <v>0</v>
      </c>
      <c r="BD69" s="125">
        <f t="shared" si="43"/>
        <v>0</v>
      </c>
      <c r="BE69" s="125">
        <f t="shared" si="43"/>
        <v>0</v>
      </c>
      <c r="BF69" s="125">
        <f t="shared" si="44"/>
        <v>0</v>
      </c>
      <c r="BG69" s="125"/>
      <c r="BH69" s="125"/>
      <c r="BI69" s="125">
        <f t="shared" si="45"/>
        <v>0</v>
      </c>
      <c r="BJ69" s="125">
        <f t="shared" si="45"/>
        <v>0</v>
      </c>
      <c r="BK69" s="125">
        <f t="shared" si="45"/>
        <v>0</v>
      </c>
      <c r="BL69" s="125">
        <f t="shared" si="45"/>
        <v>0</v>
      </c>
      <c r="BM69" s="125">
        <f t="shared" si="46"/>
        <v>0</v>
      </c>
      <c r="BN69" s="125"/>
      <c r="BO69" s="125"/>
      <c r="BP69" s="125">
        <f t="shared" si="47"/>
        <v>0</v>
      </c>
      <c r="BQ69" s="125">
        <f t="shared" si="47"/>
        <v>0</v>
      </c>
      <c r="BR69" s="125">
        <f t="shared" si="47"/>
        <v>0</v>
      </c>
      <c r="BS69" s="125">
        <f t="shared" si="47"/>
        <v>0</v>
      </c>
      <c r="BT69" s="125">
        <f t="shared" si="48"/>
        <v>0</v>
      </c>
      <c r="BV69" s="122"/>
      <c r="BW69" s="122"/>
      <c r="BX69" s="122">
        <f t="shared" si="49"/>
        <v>0</v>
      </c>
      <c r="BY69" s="122">
        <f t="shared" si="49"/>
        <v>0</v>
      </c>
      <c r="BZ69" s="122">
        <f t="shared" si="49"/>
        <v>0</v>
      </c>
      <c r="CA69" s="122">
        <f t="shared" si="49"/>
        <v>0</v>
      </c>
      <c r="CB69" s="122">
        <f t="shared" si="50"/>
        <v>0</v>
      </c>
      <c r="CC69" s="122"/>
      <c r="CD69" s="122"/>
      <c r="CE69" s="122">
        <f t="shared" si="51"/>
        <v>21.69</v>
      </c>
      <c r="CF69" s="122">
        <f t="shared" si="51"/>
        <v>0</v>
      </c>
      <c r="CG69" s="122">
        <f t="shared" si="51"/>
        <v>0</v>
      </c>
      <c r="CH69" s="122">
        <f t="shared" si="51"/>
        <v>18.309999999999999</v>
      </c>
      <c r="CI69" s="122">
        <f t="shared" si="52"/>
        <v>40</v>
      </c>
      <c r="CJ69" s="122"/>
      <c r="CK69" s="122"/>
      <c r="CL69" s="122">
        <f t="shared" si="53"/>
        <v>0</v>
      </c>
      <c r="CM69" s="122">
        <f t="shared" si="53"/>
        <v>0</v>
      </c>
      <c r="CN69" s="122">
        <f t="shared" si="53"/>
        <v>0</v>
      </c>
      <c r="CO69" s="122">
        <f t="shared" si="53"/>
        <v>0</v>
      </c>
      <c r="CP69" s="122">
        <f t="shared" si="54"/>
        <v>0</v>
      </c>
      <c r="CQ69" s="122"/>
      <c r="CR69" s="122"/>
      <c r="CS69" s="122">
        <f t="shared" si="55"/>
        <v>0</v>
      </c>
      <c r="CT69" s="122">
        <f t="shared" si="55"/>
        <v>0</v>
      </c>
      <c r="CU69" s="122">
        <f t="shared" si="55"/>
        <v>0</v>
      </c>
      <c r="CV69" s="122">
        <f t="shared" si="55"/>
        <v>0</v>
      </c>
      <c r="CW69" s="122">
        <f t="shared" si="56"/>
        <v>0</v>
      </c>
      <c r="CX69" s="122"/>
      <c r="CY69" s="122"/>
      <c r="CZ69" s="122">
        <f t="shared" si="57"/>
        <v>0</v>
      </c>
      <c r="DA69" s="122">
        <f t="shared" si="57"/>
        <v>0</v>
      </c>
      <c r="DB69" s="122">
        <f t="shared" si="57"/>
        <v>0</v>
      </c>
      <c r="DC69" s="122">
        <f t="shared" si="57"/>
        <v>0</v>
      </c>
      <c r="DD69" s="122">
        <f t="shared" si="58"/>
        <v>0</v>
      </c>
      <c r="DF69" s="123">
        <f t="shared" si="59"/>
        <v>2.169</v>
      </c>
      <c r="DG69" s="123">
        <f t="shared" si="60"/>
        <v>-4</v>
      </c>
      <c r="DH69" s="123">
        <f t="shared" si="61"/>
        <v>0</v>
      </c>
      <c r="DI69" s="123">
        <f t="shared" si="62"/>
        <v>0</v>
      </c>
      <c r="DJ69" s="123">
        <f t="shared" si="63"/>
        <v>1.831</v>
      </c>
      <c r="DK69" s="126">
        <f t="shared" si="37"/>
        <v>0</v>
      </c>
    </row>
    <row r="70" spans="1:115" ht="15.75" thickBot="1">
      <c r="A70" s="118"/>
      <c r="B70" s="33">
        <v>68</v>
      </c>
      <c r="C70" s="124">
        <v>0</v>
      </c>
      <c r="D70" s="124">
        <v>0</v>
      </c>
      <c r="E70" s="124">
        <v>0</v>
      </c>
      <c r="F70" s="124">
        <v>0</v>
      </c>
      <c r="G70" s="124">
        <v>0</v>
      </c>
      <c r="H70" s="118"/>
      <c r="I70" s="33">
        <v>68</v>
      </c>
      <c r="J70" s="124">
        <v>0</v>
      </c>
      <c r="K70" s="124">
        <v>0</v>
      </c>
      <c r="L70" s="124">
        <v>0</v>
      </c>
      <c r="M70" s="124">
        <v>0</v>
      </c>
      <c r="N70" s="124">
        <v>0</v>
      </c>
      <c r="O70" s="118"/>
      <c r="P70" s="33">
        <v>68</v>
      </c>
      <c r="Q70" s="124">
        <v>0</v>
      </c>
      <c r="R70" s="124">
        <v>0</v>
      </c>
      <c r="S70" s="124">
        <v>0</v>
      </c>
      <c r="T70" s="124">
        <v>0</v>
      </c>
      <c r="U70" s="124">
        <v>0</v>
      </c>
      <c r="V70" s="118"/>
      <c r="W70" s="33">
        <v>68</v>
      </c>
      <c r="X70" s="124">
        <v>0</v>
      </c>
      <c r="Y70" s="124">
        <v>0</v>
      </c>
      <c r="Z70" s="124">
        <v>0</v>
      </c>
      <c r="AA70" s="124">
        <v>0</v>
      </c>
      <c r="AB70" s="124">
        <v>0</v>
      </c>
      <c r="AC70" s="118"/>
      <c r="AD70" s="33">
        <v>68</v>
      </c>
      <c r="AE70" s="124">
        <v>0</v>
      </c>
      <c r="AF70" s="124">
        <v>0</v>
      </c>
      <c r="AG70" s="124">
        <v>0</v>
      </c>
      <c r="AH70" s="124">
        <v>0</v>
      </c>
      <c r="AI70" s="124">
        <v>0</v>
      </c>
      <c r="AJ70" s="33"/>
      <c r="AK70" s="33">
        <f t="shared" si="38"/>
        <v>10</v>
      </c>
      <c r="AM70" s="125"/>
      <c r="AN70" s="125">
        <f t="shared" si="39"/>
        <v>0</v>
      </c>
      <c r="AO70" s="125">
        <f t="shared" si="39"/>
        <v>0</v>
      </c>
      <c r="AP70" s="125">
        <f t="shared" si="39"/>
        <v>0</v>
      </c>
      <c r="AQ70" s="125">
        <f t="shared" si="36"/>
        <v>0</v>
      </c>
      <c r="AR70" s="125">
        <f t="shared" si="40"/>
        <v>0</v>
      </c>
      <c r="AS70" s="125"/>
      <c r="AT70" s="125"/>
      <c r="AU70" s="125">
        <f t="shared" si="41"/>
        <v>0</v>
      </c>
      <c r="AV70" s="125">
        <f t="shared" si="41"/>
        <v>0</v>
      </c>
      <c r="AW70" s="125">
        <f t="shared" si="41"/>
        <v>0</v>
      </c>
      <c r="AX70" s="125">
        <f t="shared" si="41"/>
        <v>0</v>
      </c>
      <c r="AY70" s="125">
        <f t="shared" si="42"/>
        <v>0</v>
      </c>
      <c r="AZ70" s="125"/>
      <c r="BA70" s="125"/>
      <c r="BB70" s="125">
        <f t="shared" si="43"/>
        <v>0</v>
      </c>
      <c r="BC70" s="125">
        <f t="shared" si="43"/>
        <v>0</v>
      </c>
      <c r="BD70" s="125">
        <f t="shared" si="43"/>
        <v>0</v>
      </c>
      <c r="BE70" s="125">
        <f t="shared" si="43"/>
        <v>0</v>
      </c>
      <c r="BF70" s="125">
        <f t="shared" si="44"/>
        <v>0</v>
      </c>
      <c r="BG70" s="125"/>
      <c r="BH70" s="125"/>
      <c r="BI70" s="125">
        <f t="shared" si="45"/>
        <v>0</v>
      </c>
      <c r="BJ70" s="125">
        <f t="shared" si="45"/>
        <v>0</v>
      </c>
      <c r="BK70" s="125">
        <f t="shared" si="45"/>
        <v>0</v>
      </c>
      <c r="BL70" s="125">
        <f t="shared" si="45"/>
        <v>0</v>
      </c>
      <c r="BM70" s="125">
        <f t="shared" si="46"/>
        <v>0</v>
      </c>
      <c r="BN70" s="125"/>
      <c r="BO70" s="125"/>
      <c r="BP70" s="125">
        <f t="shared" si="47"/>
        <v>0</v>
      </c>
      <c r="BQ70" s="125">
        <f t="shared" si="47"/>
        <v>0</v>
      </c>
      <c r="BR70" s="125">
        <f t="shared" si="47"/>
        <v>0</v>
      </c>
      <c r="BS70" s="125">
        <f t="shared" si="47"/>
        <v>0</v>
      </c>
      <c r="BT70" s="125">
        <f t="shared" si="48"/>
        <v>0</v>
      </c>
      <c r="BV70" s="122"/>
      <c r="BW70" s="122"/>
      <c r="BX70" s="122">
        <f t="shared" si="49"/>
        <v>0</v>
      </c>
      <c r="BY70" s="122">
        <f t="shared" si="49"/>
        <v>0</v>
      </c>
      <c r="BZ70" s="122">
        <f t="shared" si="49"/>
        <v>0</v>
      </c>
      <c r="CA70" s="122">
        <f t="shared" si="49"/>
        <v>0</v>
      </c>
      <c r="CB70" s="122">
        <f t="shared" si="50"/>
        <v>0</v>
      </c>
      <c r="CC70" s="122"/>
      <c r="CD70" s="122"/>
      <c r="CE70" s="122">
        <f t="shared" si="51"/>
        <v>0</v>
      </c>
      <c r="CF70" s="122">
        <f t="shared" si="51"/>
        <v>0</v>
      </c>
      <c r="CG70" s="122">
        <f t="shared" si="51"/>
        <v>0</v>
      </c>
      <c r="CH70" s="122">
        <f t="shared" si="51"/>
        <v>0</v>
      </c>
      <c r="CI70" s="122">
        <f t="shared" si="52"/>
        <v>0</v>
      </c>
      <c r="CJ70" s="122"/>
      <c r="CK70" s="122"/>
      <c r="CL70" s="122">
        <f t="shared" si="53"/>
        <v>0</v>
      </c>
      <c r="CM70" s="122">
        <f t="shared" si="53"/>
        <v>0</v>
      </c>
      <c r="CN70" s="122">
        <f t="shared" si="53"/>
        <v>0</v>
      </c>
      <c r="CO70" s="122">
        <f t="shared" si="53"/>
        <v>0</v>
      </c>
      <c r="CP70" s="122">
        <f t="shared" si="54"/>
        <v>0</v>
      </c>
      <c r="CQ70" s="122"/>
      <c r="CR70" s="122"/>
      <c r="CS70" s="122">
        <f t="shared" si="55"/>
        <v>0</v>
      </c>
      <c r="CT70" s="122">
        <f t="shared" si="55"/>
        <v>0</v>
      </c>
      <c r="CU70" s="122">
        <f t="shared" si="55"/>
        <v>0</v>
      </c>
      <c r="CV70" s="122">
        <f t="shared" si="55"/>
        <v>0</v>
      </c>
      <c r="CW70" s="122">
        <f t="shared" si="56"/>
        <v>0</v>
      </c>
      <c r="CX70" s="122"/>
      <c r="CY70" s="122"/>
      <c r="CZ70" s="122">
        <f t="shared" si="57"/>
        <v>0</v>
      </c>
      <c r="DA70" s="122">
        <f t="shared" si="57"/>
        <v>0</v>
      </c>
      <c r="DB70" s="122">
        <f t="shared" si="57"/>
        <v>0</v>
      </c>
      <c r="DC70" s="122">
        <f t="shared" si="57"/>
        <v>0</v>
      </c>
      <c r="DD70" s="122">
        <f t="shared" si="58"/>
        <v>0</v>
      </c>
      <c r="DF70" s="123">
        <f t="shared" si="59"/>
        <v>0</v>
      </c>
      <c r="DG70" s="123">
        <f t="shared" si="60"/>
        <v>0</v>
      </c>
      <c r="DH70" s="123">
        <f t="shared" si="61"/>
        <v>0</v>
      </c>
      <c r="DI70" s="123">
        <f t="shared" si="62"/>
        <v>0</v>
      </c>
      <c r="DJ70" s="123">
        <f t="shared" si="63"/>
        <v>0</v>
      </c>
      <c r="DK70" s="126">
        <f t="shared" si="37"/>
        <v>0</v>
      </c>
    </row>
    <row r="71" spans="1:115" ht="15.75" thickBot="1">
      <c r="A71" s="118"/>
      <c r="B71" s="33">
        <v>69</v>
      </c>
      <c r="C71" s="124">
        <v>0</v>
      </c>
      <c r="D71" s="124">
        <v>0</v>
      </c>
      <c r="E71" s="124">
        <v>0</v>
      </c>
      <c r="F71" s="124">
        <v>0</v>
      </c>
      <c r="G71" s="124">
        <v>0</v>
      </c>
      <c r="H71" s="118"/>
      <c r="I71" s="33">
        <v>69</v>
      </c>
      <c r="J71" s="124">
        <v>0</v>
      </c>
      <c r="K71" s="124">
        <v>0</v>
      </c>
      <c r="L71" s="124">
        <v>0</v>
      </c>
      <c r="M71" s="124">
        <v>0</v>
      </c>
      <c r="N71" s="124">
        <v>0</v>
      </c>
      <c r="O71" s="118"/>
      <c r="P71" s="33">
        <v>69</v>
      </c>
      <c r="Q71" s="124">
        <v>0</v>
      </c>
      <c r="R71" s="124">
        <v>0</v>
      </c>
      <c r="S71" s="124">
        <v>0</v>
      </c>
      <c r="T71" s="124">
        <v>0</v>
      </c>
      <c r="U71" s="124">
        <v>0</v>
      </c>
      <c r="V71" s="118"/>
      <c r="W71" s="33">
        <v>69</v>
      </c>
      <c r="X71" s="124">
        <v>0</v>
      </c>
      <c r="Y71" s="124">
        <v>0</v>
      </c>
      <c r="Z71" s="124">
        <v>0</v>
      </c>
      <c r="AA71" s="124">
        <v>0</v>
      </c>
      <c r="AB71" s="124">
        <v>0</v>
      </c>
      <c r="AC71" s="118"/>
      <c r="AD71" s="33">
        <v>69</v>
      </c>
      <c r="AE71" s="124">
        <v>0</v>
      </c>
      <c r="AF71" s="124">
        <v>0</v>
      </c>
      <c r="AG71" s="124">
        <v>0</v>
      </c>
      <c r="AH71" s="124">
        <v>0</v>
      </c>
      <c r="AI71" s="124">
        <v>0</v>
      </c>
      <c r="AJ71" s="33"/>
      <c r="AK71" s="33">
        <f t="shared" si="38"/>
        <v>10</v>
      </c>
      <c r="AM71" s="125"/>
      <c r="AN71" s="125">
        <f t="shared" si="39"/>
        <v>0</v>
      </c>
      <c r="AO71" s="125">
        <f t="shared" si="39"/>
        <v>0</v>
      </c>
      <c r="AP71" s="125">
        <f t="shared" si="39"/>
        <v>0</v>
      </c>
      <c r="AQ71" s="125">
        <f t="shared" si="36"/>
        <v>0</v>
      </c>
      <c r="AR71" s="125">
        <f t="shared" si="40"/>
        <v>0</v>
      </c>
      <c r="AS71" s="125"/>
      <c r="AT71" s="125"/>
      <c r="AU71" s="125">
        <f t="shared" si="41"/>
        <v>0</v>
      </c>
      <c r="AV71" s="125">
        <f t="shared" si="41"/>
        <v>0</v>
      </c>
      <c r="AW71" s="125">
        <f t="shared" si="41"/>
        <v>0</v>
      </c>
      <c r="AX71" s="125">
        <f t="shared" si="41"/>
        <v>0</v>
      </c>
      <c r="AY71" s="125">
        <f t="shared" si="42"/>
        <v>0</v>
      </c>
      <c r="AZ71" s="125"/>
      <c r="BA71" s="125"/>
      <c r="BB71" s="125">
        <f t="shared" si="43"/>
        <v>0</v>
      </c>
      <c r="BC71" s="125">
        <f t="shared" si="43"/>
        <v>0</v>
      </c>
      <c r="BD71" s="125">
        <f t="shared" si="43"/>
        <v>0</v>
      </c>
      <c r="BE71" s="125">
        <f t="shared" si="43"/>
        <v>0</v>
      </c>
      <c r="BF71" s="125">
        <f t="shared" si="44"/>
        <v>0</v>
      </c>
      <c r="BG71" s="125"/>
      <c r="BH71" s="125"/>
      <c r="BI71" s="125">
        <f t="shared" si="45"/>
        <v>0</v>
      </c>
      <c r="BJ71" s="125">
        <f t="shared" si="45"/>
        <v>0</v>
      </c>
      <c r="BK71" s="125">
        <f t="shared" si="45"/>
        <v>0</v>
      </c>
      <c r="BL71" s="125">
        <f t="shared" si="45"/>
        <v>0</v>
      </c>
      <c r="BM71" s="125">
        <f t="shared" si="46"/>
        <v>0</v>
      </c>
      <c r="BN71" s="125"/>
      <c r="BO71" s="125"/>
      <c r="BP71" s="125">
        <f t="shared" si="47"/>
        <v>0</v>
      </c>
      <c r="BQ71" s="125">
        <f t="shared" si="47"/>
        <v>0</v>
      </c>
      <c r="BR71" s="125">
        <f t="shared" si="47"/>
        <v>0</v>
      </c>
      <c r="BS71" s="125">
        <f t="shared" si="47"/>
        <v>0</v>
      </c>
      <c r="BT71" s="125">
        <f t="shared" si="48"/>
        <v>0</v>
      </c>
      <c r="BV71" s="122"/>
      <c r="BW71" s="122"/>
      <c r="BX71" s="122">
        <f t="shared" si="49"/>
        <v>0</v>
      </c>
      <c r="BY71" s="122">
        <f t="shared" si="49"/>
        <v>0</v>
      </c>
      <c r="BZ71" s="122">
        <f t="shared" si="49"/>
        <v>0</v>
      </c>
      <c r="CA71" s="122">
        <f t="shared" si="49"/>
        <v>0</v>
      </c>
      <c r="CB71" s="122">
        <f t="shared" si="50"/>
        <v>0</v>
      </c>
      <c r="CC71" s="122"/>
      <c r="CD71" s="122"/>
      <c r="CE71" s="122">
        <f t="shared" si="51"/>
        <v>0</v>
      </c>
      <c r="CF71" s="122">
        <f t="shared" si="51"/>
        <v>0</v>
      </c>
      <c r="CG71" s="122">
        <f t="shared" si="51"/>
        <v>0</v>
      </c>
      <c r="CH71" s="122">
        <f t="shared" si="51"/>
        <v>0</v>
      </c>
      <c r="CI71" s="122">
        <f t="shared" si="52"/>
        <v>0</v>
      </c>
      <c r="CJ71" s="122"/>
      <c r="CK71" s="122"/>
      <c r="CL71" s="122">
        <f t="shared" si="53"/>
        <v>0</v>
      </c>
      <c r="CM71" s="122">
        <f t="shared" si="53"/>
        <v>0</v>
      </c>
      <c r="CN71" s="122">
        <f t="shared" si="53"/>
        <v>0</v>
      </c>
      <c r="CO71" s="122">
        <f t="shared" si="53"/>
        <v>0</v>
      </c>
      <c r="CP71" s="122">
        <f t="shared" si="54"/>
        <v>0</v>
      </c>
      <c r="CQ71" s="122"/>
      <c r="CR71" s="122"/>
      <c r="CS71" s="122">
        <f t="shared" si="55"/>
        <v>0</v>
      </c>
      <c r="CT71" s="122">
        <f t="shared" si="55"/>
        <v>0</v>
      </c>
      <c r="CU71" s="122">
        <f t="shared" si="55"/>
        <v>0</v>
      </c>
      <c r="CV71" s="122">
        <f t="shared" si="55"/>
        <v>0</v>
      </c>
      <c r="CW71" s="122">
        <f t="shared" si="56"/>
        <v>0</v>
      </c>
      <c r="CX71" s="122"/>
      <c r="CY71" s="122"/>
      <c r="CZ71" s="122">
        <f t="shared" si="57"/>
        <v>0</v>
      </c>
      <c r="DA71" s="122">
        <f t="shared" si="57"/>
        <v>0</v>
      </c>
      <c r="DB71" s="122">
        <f t="shared" si="57"/>
        <v>0</v>
      </c>
      <c r="DC71" s="122">
        <f t="shared" si="57"/>
        <v>0</v>
      </c>
      <c r="DD71" s="122">
        <f t="shared" si="58"/>
        <v>0</v>
      </c>
      <c r="DF71" s="123">
        <f t="shared" si="59"/>
        <v>0</v>
      </c>
      <c r="DG71" s="123">
        <f t="shared" si="60"/>
        <v>0</v>
      </c>
      <c r="DH71" s="123">
        <f t="shared" si="61"/>
        <v>0</v>
      </c>
      <c r="DI71" s="123">
        <f t="shared" si="62"/>
        <v>0</v>
      </c>
      <c r="DJ71" s="123">
        <f t="shared" si="63"/>
        <v>0</v>
      </c>
      <c r="DK71" s="126">
        <f t="shared" si="37"/>
        <v>0</v>
      </c>
    </row>
    <row r="72" spans="1:115" ht="15.75" thickBot="1">
      <c r="A72" s="118"/>
      <c r="B72" s="33">
        <v>70</v>
      </c>
      <c r="C72" s="124">
        <v>0</v>
      </c>
      <c r="D72" s="124">
        <v>0</v>
      </c>
      <c r="E72" s="124">
        <v>0</v>
      </c>
      <c r="F72" s="124">
        <v>0</v>
      </c>
      <c r="G72" s="124">
        <v>0</v>
      </c>
      <c r="H72" s="118"/>
      <c r="I72" s="33">
        <v>70</v>
      </c>
      <c r="J72" s="124">
        <v>0</v>
      </c>
      <c r="K72" s="124">
        <v>0</v>
      </c>
      <c r="L72" s="124">
        <v>0</v>
      </c>
      <c r="M72" s="124">
        <v>0</v>
      </c>
      <c r="N72" s="124">
        <v>0</v>
      </c>
      <c r="O72" s="118"/>
      <c r="P72" s="33">
        <v>70</v>
      </c>
      <c r="Q72" s="124">
        <v>0</v>
      </c>
      <c r="R72" s="124">
        <v>0</v>
      </c>
      <c r="S72" s="124">
        <v>0</v>
      </c>
      <c r="T72" s="124">
        <v>0</v>
      </c>
      <c r="U72" s="124">
        <v>0</v>
      </c>
      <c r="V72" s="118"/>
      <c r="W72" s="33">
        <v>70</v>
      </c>
      <c r="X72" s="124">
        <v>0</v>
      </c>
      <c r="Y72" s="124">
        <v>0</v>
      </c>
      <c r="Z72" s="124">
        <v>0</v>
      </c>
      <c r="AA72" s="124">
        <v>0</v>
      </c>
      <c r="AB72" s="124">
        <v>0</v>
      </c>
      <c r="AC72" s="118"/>
      <c r="AD72" s="33">
        <v>70</v>
      </c>
      <c r="AE72" s="124">
        <v>0</v>
      </c>
      <c r="AF72" s="124">
        <v>0</v>
      </c>
      <c r="AG72" s="124">
        <v>0</v>
      </c>
      <c r="AH72" s="124">
        <v>0</v>
      </c>
      <c r="AI72" s="124">
        <v>0</v>
      </c>
      <c r="AJ72" s="33"/>
      <c r="AK72" s="33">
        <f t="shared" si="38"/>
        <v>10</v>
      </c>
      <c r="AM72" s="125"/>
      <c r="AN72" s="125">
        <f t="shared" si="39"/>
        <v>0</v>
      </c>
      <c r="AO72" s="125">
        <f t="shared" si="39"/>
        <v>0</v>
      </c>
      <c r="AP72" s="125">
        <f t="shared" si="39"/>
        <v>0</v>
      </c>
      <c r="AQ72" s="125">
        <f t="shared" si="36"/>
        <v>0</v>
      </c>
      <c r="AR72" s="125">
        <f t="shared" si="40"/>
        <v>0</v>
      </c>
      <c r="AS72" s="125"/>
      <c r="AT72" s="125"/>
      <c r="AU72" s="125">
        <f t="shared" si="41"/>
        <v>0</v>
      </c>
      <c r="AV72" s="125">
        <f t="shared" si="41"/>
        <v>0</v>
      </c>
      <c r="AW72" s="125">
        <f t="shared" si="41"/>
        <v>0</v>
      </c>
      <c r="AX72" s="125">
        <f t="shared" si="41"/>
        <v>0</v>
      </c>
      <c r="AY72" s="125">
        <f t="shared" si="42"/>
        <v>0</v>
      </c>
      <c r="AZ72" s="125"/>
      <c r="BA72" s="125"/>
      <c r="BB72" s="125">
        <f t="shared" si="43"/>
        <v>0</v>
      </c>
      <c r="BC72" s="125">
        <f t="shared" si="43"/>
        <v>0</v>
      </c>
      <c r="BD72" s="125">
        <f t="shared" si="43"/>
        <v>0</v>
      </c>
      <c r="BE72" s="125">
        <f t="shared" si="43"/>
        <v>0</v>
      </c>
      <c r="BF72" s="125">
        <f t="shared" si="44"/>
        <v>0</v>
      </c>
      <c r="BG72" s="125"/>
      <c r="BH72" s="125"/>
      <c r="BI72" s="125">
        <f t="shared" si="45"/>
        <v>0</v>
      </c>
      <c r="BJ72" s="125">
        <f t="shared" si="45"/>
        <v>0</v>
      </c>
      <c r="BK72" s="125">
        <f t="shared" si="45"/>
        <v>0</v>
      </c>
      <c r="BL72" s="125">
        <f t="shared" si="45"/>
        <v>0</v>
      </c>
      <c r="BM72" s="125">
        <f t="shared" si="46"/>
        <v>0</v>
      </c>
      <c r="BN72" s="125"/>
      <c r="BO72" s="125"/>
      <c r="BP72" s="125">
        <f t="shared" si="47"/>
        <v>0</v>
      </c>
      <c r="BQ72" s="125">
        <f t="shared" si="47"/>
        <v>0</v>
      </c>
      <c r="BR72" s="125">
        <f t="shared" si="47"/>
        <v>0</v>
      </c>
      <c r="BS72" s="125">
        <f t="shared" si="47"/>
        <v>0</v>
      </c>
      <c r="BT72" s="125">
        <f t="shared" si="48"/>
        <v>0</v>
      </c>
      <c r="BV72" s="122"/>
      <c r="BW72" s="122"/>
      <c r="BX72" s="122">
        <f t="shared" si="49"/>
        <v>0</v>
      </c>
      <c r="BY72" s="122">
        <f t="shared" si="49"/>
        <v>0</v>
      </c>
      <c r="BZ72" s="122">
        <f t="shared" si="49"/>
        <v>0</v>
      </c>
      <c r="CA72" s="122">
        <f t="shared" si="49"/>
        <v>0</v>
      </c>
      <c r="CB72" s="122">
        <f t="shared" si="50"/>
        <v>0</v>
      </c>
      <c r="CC72" s="122"/>
      <c r="CD72" s="122"/>
      <c r="CE72" s="122">
        <f t="shared" si="51"/>
        <v>0</v>
      </c>
      <c r="CF72" s="122">
        <f t="shared" si="51"/>
        <v>0</v>
      </c>
      <c r="CG72" s="122">
        <f t="shared" si="51"/>
        <v>0</v>
      </c>
      <c r="CH72" s="122">
        <f t="shared" si="51"/>
        <v>0</v>
      </c>
      <c r="CI72" s="122">
        <f t="shared" si="52"/>
        <v>0</v>
      </c>
      <c r="CJ72" s="122"/>
      <c r="CK72" s="122"/>
      <c r="CL72" s="122">
        <f t="shared" si="53"/>
        <v>0</v>
      </c>
      <c r="CM72" s="122">
        <f t="shared" si="53"/>
        <v>0</v>
      </c>
      <c r="CN72" s="122">
        <f t="shared" si="53"/>
        <v>0</v>
      </c>
      <c r="CO72" s="122">
        <f t="shared" si="53"/>
        <v>0</v>
      </c>
      <c r="CP72" s="122">
        <f t="shared" si="54"/>
        <v>0</v>
      </c>
      <c r="CQ72" s="122"/>
      <c r="CR72" s="122"/>
      <c r="CS72" s="122">
        <f t="shared" si="55"/>
        <v>0</v>
      </c>
      <c r="CT72" s="122">
        <f t="shared" si="55"/>
        <v>0</v>
      </c>
      <c r="CU72" s="122">
        <f t="shared" si="55"/>
        <v>0</v>
      </c>
      <c r="CV72" s="122">
        <f t="shared" si="55"/>
        <v>0</v>
      </c>
      <c r="CW72" s="122">
        <f t="shared" si="56"/>
        <v>0</v>
      </c>
      <c r="CX72" s="122"/>
      <c r="CY72" s="122"/>
      <c r="CZ72" s="122">
        <f t="shared" si="57"/>
        <v>0</v>
      </c>
      <c r="DA72" s="122">
        <f t="shared" si="57"/>
        <v>0</v>
      </c>
      <c r="DB72" s="122">
        <f t="shared" si="57"/>
        <v>0</v>
      </c>
      <c r="DC72" s="122">
        <f t="shared" si="57"/>
        <v>0</v>
      </c>
      <c r="DD72" s="122">
        <f t="shared" si="58"/>
        <v>0</v>
      </c>
      <c r="DF72" s="123">
        <f t="shared" si="59"/>
        <v>0</v>
      </c>
      <c r="DG72" s="123">
        <f t="shared" si="60"/>
        <v>0</v>
      </c>
      <c r="DH72" s="123">
        <f t="shared" si="61"/>
        <v>0</v>
      </c>
      <c r="DI72" s="123">
        <f t="shared" si="62"/>
        <v>0</v>
      </c>
      <c r="DJ72" s="123">
        <f t="shared" si="63"/>
        <v>0</v>
      </c>
      <c r="DK72" s="126">
        <f t="shared" si="37"/>
        <v>0</v>
      </c>
    </row>
    <row r="73" spans="1:115" ht="15.75" thickBot="1">
      <c r="A73" s="118"/>
      <c r="B73" s="33">
        <v>71</v>
      </c>
      <c r="C73" s="124">
        <v>0</v>
      </c>
      <c r="D73" s="124">
        <v>0</v>
      </c>
      <c r="E73" s="124">
        <v>0</v>
      </c>
      <c r="F73" s="124">
        <v>0</v>
      </c>
      <c r="G73" s="124">
        <v>0</v>
      </c>
      <c r="H73" s="118"/>
      <c r="I73" s="33">
        <v>71</v>
      </c>
      <c r="J73" s="124">
        <v>0</v>
      </c>
      <c r="K73" s="124">
        <v>0</v>
      </c>
      <c r="L73" s="124">
        <v>0</v>
      </c>
      <c r="M73" s="124">
        <v>0</v>
      </c>
      <c r="N73" s="124">
        <v>0</v>
      </c>
      <c r="O73" s="118"/>
      <c r="P73" s="33">
        <v>71</v>
      </c>
      <c r="Q73" s="124">
        <v>0</v>
      </c>
      <c r="R73" s="124">
        <v>0</v>
      </c>
      <c r="S73" s="124">
        <v>0</v>
      </c>
      <c r="T73" s="124">
        <v>0</v>
      </c>
      <c r="U73" s="124">
        <v>0</v>
      </c>
      <c r="V73" s="118"/>
      <c r="W73" s="33">
        <v>71</v>
      </c>
      <c r="X73" s="124">
        <v>0</v>
      </c>
      <c r="Y73" s="124">
        <v>0</v>
      </c>
      <c r="Z73" s="124">
        <v>0</v>
      </c>
      <c r="AA73" s="124">
        <v>0</v>
      </c>
      <c r="AB73" s="124">
        <v>0</v>
      </c>
      <c r="AC73" s="118"/>
      <c r="AD73" s="33">
        <v>71</v>
      </c>
      <c r="AE73" s="124">
        <v>0</v>
      </c>
      <c r="AF73" s="124">
        <v>0</v>
      </c>
      <c r="AG73" s="124">
        <v>0</v>
      </c>
      <c r="AH73" s="124">
        <v>0</v>
      </c>
      <c r="AI73" s="124">
        <v>0</v>
      </c>
      <c r="AJ73" s="33"/>
      <c r="AK73" s="33">
        <f t="shared" si="38"/>
        <v>10</v>
      </c>
      <c r="AM73" s="125"/>
      <c r="AN73" s="125">
        <f t="shared" si="39"/>
        <v>0</v>
      </c>
      <c r="AO73" s="125">
        <f t="shared" si="39"/>
        <v>0</v>
      </c>
      <c r="AP73" s="125">
        <f t="shared" si="39"/>
        <v>0</v>
      </c>
      <c r="AQ73" s="125">
        <f t="shared" si="36"/>
        <v>0</v>
      </c>
      <c r="AR73" s="125">
        <f t="shared" si="40"/>
        <v>0</v>
      </c>
      <c r="AS73" s="125"/>
      <c r="AT73" s="125"/>
      <c r="AU73" s="125">
        <f t="shared" si="41"/>
        <v>0</v>
      </c>
      <c r="AV73" s="125">
        <f t="shared" si="41"/>
        <v>0</v>
      </c>
      <c r="AW73" s="125">
        <f t="shared" si="41"/>
        <v>0</v>
      </c>
      <c r="AX73" s="125">
        <f t="shared" si="41"/>
        <v>0</v>
      </c>
      <c r="AY73" s="125">
        <f t="shared" si="42"/>
        <v>0</v>
      </c>
      <c r="AZ73" s="125"/>
      <c r="BA73" s="125"/>
      <c r="BB73" s="125">
        <f t="shared" si="43"/>
        <v>0</v>
      </c>
      <c r="BC73" s="125">
        <f t="shared" si="43"/>
        <v>0</v>
      </c>
      <c r="BD73" s="125">
        <f t="shared" si="43"/>
        <v>0</v>
      </c>
      <c r="BE73" s="125">
        <f t="shared" si="43"/>
        <v>0</v>
      </c>
      <c r="BF73" s="125">
        <f t="shared" si="44"/>
        <v>0</v>
      </c>
      <c r="BG73" s="125"/>
      <c r="BH73" s="125"/>
      <c r="BI73" s="125">
        <f t="shared" si="45"/>
        <v>0</v>
      </c>
      <c r="BJ73" s="125">
        <f t="shared" si="45"/>
        <v>0</v>
      </c>
      <c r="BK73" s="125">
        <f t="shared" si="45"/>
        <v>0</v>
      </c>
      <c r="BL73" s="125">
        <f t="shared" si="45"/>
        <v>0</v>
      </c>
      <c r="BM73" s="125">
        <f t="shared" si="46"/>
        <v>0</v>
      </c>
      <c r="BN73" s="125"/>
      <c r="BO73" s="125"/>
      <c r="BP73" s="125">
        <f t="shared" si="47"/>
        <v>0</v>
      </c>
      <c r="BQ73" s="125">
        <f t="shared" si="47"/>
        <v>0</v>
      </c>
      <c r="BR73" s="125">
        <f t="shared" si="47"/>
        <v>0</v>
      </c>
      <c r="BS73" s="125">
        <f t="shared" si="47"/>
        <v>0</v>
      </c>
      <c r="BT73" s="125">
        <f t="shared" si="48"/>
        <v>0</v>
      </c>
      <c r="BV73" s="122"/>
      <c r="BW73" s="122"/>
      <c r="BX73" s="122">
        <f t="shared" si="49"/>
        <v>0</v>
      </c>
      <c r="BY73" s="122">
        <f t="shared" si="49"/>
        <v>0</v>
      </c>
      <c r="BZ73" s="122">
        <f t="shared" si="49"/>
        <v>0</v>
      </c>
      <c r="CA73" s="122">
        <f t="shared" si="49"/>
        <v>0</v>
      </c>
      <c r="CB73" s="122">
        <f t="shared" si="50"/>
        <v>0</v>
      </c>
      <c r="CC73" s="122"/>
      <c r="CD73" s="122"/>
      <c r="CE73" s="122">
        <f t="shared" si="51"/>
        <v>0</v>
      </c>
      <c r="CF73" s="122">
        <f t="shared" si="51"/>
        <v>0</v>
      </c>
      <c r="CG73" s="122">
        <f t="shared" si="51"/>
        <v>0</v>
      </c>
      <c r="CH73" s="122">
        <f t="shared" si="51"/>
        <v>0</v>
      </c>
      <c r="CI73" s="122">
        <f t="shared" si="52"/>
        <v>0</v>
      </c>
      <c r="CJ73" s="122"/>
      <c r="CK73" s="122"/>
      <c r="CL73" s="122">
        <f t="shared" si="53"/>
        <v>0</v>
      </c>
      <c r="CM73" s="122">
        <f t="shared" si="53"/>
        <v>0</v>
      </c>
      <c r="CN73" s="122">
        <f t="shared" si="53"/>
        <v>0</v>
      </c>
      <c r="CO73" s="122">
        <f t="shared" si="53"/>
        <v>0</v>
      </c>
      <c r="CP73" s="122">
        <f t="shared" si="54"/>
        <v>0</v>
      </c>
      <c r="CQ73" s="122"/>
      <c r="CR73" s="122"/>
      <c r="CS73" s="122">
        <f t="shared" si="55"/>
        <v>0</v>
      </c>
      <c r="CT73" s="122">
        <f t="shared" si="55"/>
        <v>0</v>
      </c>
      <c r="CU73" s="122">
        <f t="shared" si="55"/>
        <v>0</v>
      </c>
      <c r="CV73" s="122">
        <f t="shared" si="55"/>
        <v>0</v>
      </c>
      <c r="CW73" s="122">
        <f t="shared" si="56"/>
        <v>0</v>
      </c>
      <c r="CX73" s="122"/>
      <c r="CY73" s="122"/>
      <c r="CZ73" s="122">
        <f t="shared" si="57"/>
        <v>0</v>
      </c>
      <c r="DA73" s="122">
        <f t="shared" si="57"/>
        <v>0</v>
      </c>
      <c r="DB73" s="122">
        <f t="shared" si="57"/>
        <v>0</v>
      </c>
      <c r="DC73" s="122">
        <f t="shared" si="57"/>
        <v>0</v>
      </c>
      <c r="DD73" s="122">
        <f t="shared" si="58"/>
        <v>0</v>
      </c>
      <c r="DF73" s="123">
        <f t="shared" si="59"/>
        <v>0</v>
      </c>
      <c r="DG73" s="123">
        <f t="shared" si="60"/>
        <v>0</v>
      </c>
      <c r="DH73" s="123">
        <f t="shared" si="61"/>
        <v>0</v>
      </c>
      <c r="DI73" s="123">
        <f t="shared" si="62"/>
        <v>0</v>
      </c>
      <c r="DJ73" s="123">
        <f t="shared" si="63"/>
        <v>0</v>
      </c>
      <c r="DK73" s="126">
        <f t="shared" si="37"/>
        <v>0</v>
      </c>
    </row>
    <row r="74" spans="1:115" ht="15.75" thickBot="1">
      <c r="A74" s="118"/>
      <c r="B74" s="33">
        <v>72</v>
      </c>
      <c r="C74" s="124">
        <v>0</v>
      </c>
      <c r="D74" s="124">
        <v>0</v>
      </c>
      <c r="E74" s="124">
        <v>0</v>
      </c>
      <c r="F74" s="124">
        <v>0</v>
      </c>
      <c r="G74" s="124">
        <v>0</v>
      </c>
      <c r="H74" s="118"/>
      <c r="I74" s="33">
        <v>72</v>
      </c>
      <c r="J74" s="124">
        <v>0</v>
      </c>
      <c r="K74" s="124">
        <v>0</v>
      </c>
      <c r="L74" s="124">
        <v>0</v>
      </c>
      <c r="M74" s="124">
        <v>0</v>
      </c>
      <c r="N74" s="124">
        <v>0</v>
      </c>
      <c r="O74" s="118"/>
      <c r="P74" s="33">
        <v>72</v>
      </c>
      <c r="Q74" s="124">
        <v>0</v>
      </c>
      <c r="R74" s="124">
        <v>0</v>
      </c>
      <c r="S74" s="124">
        <v>0</v>
      </c>
      <c r="T74" s="124">
        <v>0</v>
      </c>
      <c r="U74" s="124">
        <v>0</v>
      </c>
      <c r="V74" s="118"/>
      <c r="W74" s="33">
        <v>72</v>
      </c>
      <c r="X74" s="124">
        <v>0</v>
      </c>
      <c r="Y74" s="124">
        <v>0</v>
      </c>
      <c r="Z74" s="124">
        <v>0</v>
      </c>
      <c r="AA74" s="124">
        <v>0</v>
      </c>
      <c r="AB74" s="124">
        <v>0</v>
      </c>
      <c r="AC74" s="118"/>
      <c r="AD74" s="33">
        <v>72</v>
      </c>
      <c r="AE74" s="124">
        <v>0</v>
      </c>
      <c r="AF74" s="124">
        <v>0</v>
      </c>
      <c r="AG74" s="124">
        <v>0</v>
      </c>
      <c r="AH74" s="124">
        <v>0</v>
      </c>
      <c r="AI74" s="124">
        <v>0</v>
      </c>
      <c r="AJ74" s="33"/>
      <c r="AK74" s="33">
        <f t="shared" si="38"/>
        <v>10</v>
      </c>
      <c r="AM74" s="125"/>
      <c r="AN74" s="125">
        <f t="shared" si="39"/>
        <v>0</v>
      </c>
      <c r="AO74" s="125">
        <f t="shared" si="39"/>
        <v>0</v>
      </c>
      <c r="AP74" s="125">
        <f t="shared" si="39"/>
        <v>0</v>
      </c>
      <c r="AQ74" s="125">
        <f t="shared" si="36"/>
        <v>0</v>
      </c>
      <c r="AR74" s="125">
        <f t="shared" si="40"/>
        <v>0</v>
      </c>
      <c r="AS74" s="125"/>
      <c r="AT74" s="125"/>
      <c r="AU74" s="125">
        <f t="shared" si="41"/>
        <v>0</v>
      </c>
      <c r="AV74" s="125">
        <f t="shared" si="41"/>
        <v>0</v>
      </c>
      <c r="AW74" s="125">
        <f t="shared" si="41"/>
        <v>0</v>
      </c>
      <c r="AX74" s="125">
        <f t="shared" si="41"/>
        <v>0</v>
      </c>
      <c r="AY74" s="125">
        <f t="shared" si="42"/>
        <v>0</v>
      </c>
      <c r="AZ74" s="125"/>
      <c r="BA74" s="125"/>
      <c r="BB74" s="125">
        <f t="shared" si="43"/>
        <v>0</v>
      </c>
      <c r="BC74" s="125">
        <f t="shared" si="43"/>
        <v>0</v>
      </c>
      <c r="BD74" s="125">
        <f t="shared" si="43"/>
        <v>0</v>
      </c>
      <c r="BE74" s="125">
        <f t="shared" si="43"/>
        <v>0</v>
      </c>
      <c r="BF74" s="125">
        <f t="shared" si="44"/>
        <v>0</v>
      </c>
      <c r="BG74" s="125"/>
      <c r="BH74" s="125"/>
      <c r="BI74" s="125">
        <f t="shared" si="45"/>
        <v>0</v>
      </c>
      <c r="BJ74" s="125">
        <f t="shared" si="45"/>
        <v>0</v>
      </c>
      <c r="BK74" s="125">
        <f t="shared" si="45"/>
        <v>0</v>
      </c>
      <c r="BL74" s="125">
        <f t="shared" si="45"/>
        <v>0</v>
      </c>
      <c r="BM74" s="125">
        <f t="shared" si="46"/>
        <v>0</v>
      </c>
      <c r="BN74" s="125"/>
      <c r="BO74" s="125"/>
      <c r="BP74" s="125">
        <f t="shared" si="47"/>
        <v>0</v>
      </c>
      <c r="BQ74" s="125">
        <f t="shared" si="47"/>
        <v>0</v>
      </c>
      <c r="BR74" s="125">
        <f t="shared" si="47"/>
        <v>0</v>
      </c>
      <c r="BS74" s="125">
        <f t="shared" si="47"/>
        <v>0</v>
      </c>
      <c r="BT74" s="125">
        <f t="shared" si="48"/>
        <v>0</v>
      </c>
      <c r="BV74" s="122"/>
      <c r="BW74" s="122"/>
      <c r="BX74" s="122">
        <f t="shared" si="49"/>
        <v>0</v>
      </c>
      <c r="BY74" s="122">
        <f t="shared" si="49"/>
        <v>0</v>
      </c>
      <c r="BZ74" s="122">
        <f t="shared" si="49"/>
        <v>0</v>
      </c>
      <c r="CA74" s="122">
        <f t="shared" si="49"/>
        <v>0</v>
      </c>
      <c r="CB74" s="122">
        <f t="shared" si="50"/>
        <v>0</v>
      </c>
      <c r="CC74" s="122"/>
      <c r="CD74" s="122"/>
      <c r="CE74" s="122">
        <f t="shared" si="51"/>
        <v>0</v>
      </c>
      <c r="CF74" s="122">
        <f t="shared" si="51"/>
        <v>0</v>
      </c>
      <c r="CG74" s="122">
        <f t="shared" si="51"/>
        <v>0</v>
      </c>
      <c r="CH74" s="122">
        <f t="shared" si="51"/>
        <v>0</v>
      </c>
      <c r="CI74" s="122">
        <f t="shared" si="52"/>
        <v>0</v>
      </c>
      <c r="CJ74" s="122"/>
      <c r="CK74" s="122"/>
      <c r="CL74" s="122">
        <f t="shared" si="53"/>
        <v>0</v>
      </c>
      <c r="CM74" s="122">
        <f t="shared" si="53"/>
        <v>0</v>
      </c>
      <c r="CN74" s="122">
        <f t="shared" si="53"/>
        <v>0</v>
      </c>
      <c r="CO74" s="122">
        <f t="shared" si="53"/>
        <v>0</v>
      </c>
      <c r="CP74" s="122">
        <f t="shared" si="54"/>
        <v>0</v>
      </c>
      <c r="CQ74" s="122"/>
      <c r="CR74" s="122"/>
      <c r="CS74" s="122">
        <f t="shared" si="55"/>
        <v>0</v>
      </c>
      <c r="CT74" s="122">
        <f t="shared" si="55"/>
        <v>0</v>
      </c>
      <c r="CU74" s="122">
        <f t="shared" si="55"/>
        <v>0</v>
      </c>
      <c r="CV74" s="122">
        <f t="shared" si="55"/>
        <v>0</v>
      </c>
      <c r="CW74" s="122">
        <f t="shared" si="56"/>
        <v>0</v>
      </c>
      <c r="CX74" s="122"/>
      <c r="CY74" s="122"/>
      <c r="CZ74" s="122">
        <f t="shared" si="57"/>
        <v>0</v>
      </c>
      <c r="DA74" s="122">
        <f t="shared" si="57"/>
        <v>0</v>
      </c>
      <c r="DB74" s="122">
        <f t="shared" si="57"/>
        <v>0</v>
      </c>
      <c r="DC74" s="122">
        <f t="shared" si="57"/>
        <v>0</v>
      </c>
      <c r="DD74" s="122">
        <f t="shared" si="58"/>
        <v>0</v>
      </c>
      <c r="DF74" s="123">
        <f t="shared" si="59"/>
        <v>0</v>
      </c>
      <c r="DG74" s="123">
        <f t="shared" si="60"/>
        <v>0</v>
      </c>
      <c r="DH74" s="123">
        <f t="shared" si="61"/>
        <v>0</v>
      </c>
      <c r="DI74" s="123">
        <f t="shared" si="62"/>
        <v>0</v>
      </c>
      <c r="DJ74" s="123">
        <f t="shared" si="63"/>
        <v>0</v>
      </c>
      <c r="DK74" s="126">
        <f t="shared" si="37"/>
        <v>0</v>
      </c>
    </row>
    <row r="75" spans="1:115" ht="15.75" thickBot="1">
      <c r="A75" s="118"/>
      <c r="B75" s="33">
        <v>73</v>
      </c>
      <c r="C75" s="124">
        <v>-2.7120000000000002</v>
      </c>
      <c r="D75" s="124">
        <v>0</v>
      </c>
      <c r="E75" s="124">
        <v>0</v>
      </c>
      <c r="F75" s="124">
        <v>0</v>
      </c>
      <c r="G75" s="124">
        <v>-2.7120000000000002</v>
      </c>
      <c r="H75" s="118"/>
      <c r="I75" s="33">
        <v>73</v>
      </c>
      <c r="J75" s="124">
        <v>2.7120000000000002</v>
      </c>
      <c r="K75" s="124">
        <v>0</v>
      </c>
      <c r="L75" s="124">
        <v>0</v>
      </c>
      <c r="M75" s="124">
        <v>2.2879999999999998</v>
      </c>
      <c r="N75" s="124">
        <v>5</v>
      </c>
      <c r="O75" s="118"/>
      <c r="P75" s="33">
        <v>73</v>
      </c>
      <c r="Q75" s="124">
        <v>0</v>
      </c>
      <c r="R75" s="124">
        <v>0</v>
      </c>
      <c r="S75" s="124">
        <v>0</v>
      </c>
      <c r="T75" s="124">
        <v>0</v>
      </c>
      <c r="U75" s="124">
        <v>0</v>
      </c>
      <c r="V75" s="118"/>
      <c r="W75" s="33">
        <v>73</v>
      </c>
      <c r="X75" s="124">
        <v>0</v>
      </c>
      <c r="Y75" s="124">
        <v>0</v>
      </c>
      <c r="Z75" s="124">
        <v>0</v>
      </c>
      <c r="AA75" s="124">
        <v>0</v>
      </c>
      <c r="AB75" s="124">
        <v>0</v>
      </c>
      <c r="AC75" s="118"/>
      <c r="AD75" s="33">
        <v>73</v>
      </c>
      <c r="AE75" s="124">
        <v>0</v>
      </c>
      <c r="AF75" s="124">
        <v>-2.2879999999999998</v>
      </c>
      <c r="AG75" s="124">
        <v>0</v>
      </c>
      <c r="AH75" s="124">
        <v>0</v>
      </c>
      <c r="AI75" s="124">
        <v>-2.2879999999999998</v>
      </c>
      <c r="AJ75" s="33"/>
      <c r="AK75" s="33">
        <f t="shared" si="38"/>
        <v>10</v>
      </c>
      <c r="AM75" s="125"/>
      <c r="AN75" s="125">
        <f t="shared" si="39"/>
        <v>0</v>
      </c>
      <c r="AO75" s="125">
        <f t="shared" si="39"/>
        <v>0</v>
      </c>
      <c r="AP75" s="125">
        <f t="shared" si="39"/>
        <v>0</v>
      </c>
      <c r="AQ75" s="125">
        <f t="shared" si="36"/>
        <v>0</v>
      </c>
      <c r="AR75" s="125">
        <f t="shared" si="40"/>
        <v>0</v>
      </c>
      <c r="AS75" s="125"/>
      <c r="AT75" s="125"/>
      <c r="AU75" s="125">
        <f t="shared" si="41"/>
        <v>2.7120000000000002</v>
      </c>
      <c r="AV75" s="125">
        <f t="shared" si="41"/>
        <v>0</v>
      </c>
      <c r="AW75" s="125">
        <f t="shared" si="41"/>
        <v>0</v>
      </c>
      <c r="AX75" s="125">
        <f t="shared" si="41"/>
        <v>2.2879999999999998</v>
      </c>
      <c r="AY75" s="125">
        <f t="shared" si="42"/>
        <v>-5</v>
      </c>
      <c r="AZ75" s="125"/>
      <c r="BA75" s="125"/>
      <c r="BB75" s="125">
        <f t="shared" si="43"/>
        <v>0</v>
      </c>
      <c r="BC75" s="125">
        <f t="shared" si="43"/>
        <v>0</v>
      </c>
      <c r="BD75" s="125">
        <f t="shared" si="43"/>
        <v>0</v>
      </c>
      <c r="BE75" s="125">
        <f t="shared" si="43"/>
        <v>0</v>
      </c>
      <c r="BF75" s="125">
        <f t="shared" si="44"/>
        <v>0</v>
      </c>
      <c r="BG75" s="125"/>
      <c r="BH75" s="125"/>
      <c r="BI75" s="125">
        <f t="shared" si="45"/>
        <v>0</v>
      </c>
      <c r="BJ75" s="125">
        <f t="shared" si="45"/>
        <v>0</v>
      </c>
      <c r="BK75" s="125">
        <f t="shared" si="45"/>
        <v>0</v>
      </c>
      <c r="BL75" s="125">
        <f t="shared" si="45"/>
        <v>0</v>
      </c>
      <c r="BM75" s="125">
        <f t="shared" si="46"/>
        <v>0</v>
      </c>
      <c r="BN75" s="125"/>
      <c r="BO75" s="125"/>
      <c r="BP75" s="125">
        <f t="shared" si="47"/>
        <v>0</v>
      </c>
      <c r="BQ75" s="125">
        <f t="shared" si="47"/>
        <v>0</v>
      </c>
      <c r="BR75" s="125">
        <f t="shared" si="47"/>
        <v>0</v>
      </c>
      <c r="BS75" s="125">
        <f t="shared" si="47"/>
        <v>0</v>
      </c>
      <c r="BT75" s="125">
        <f t="shared" si="48"/>
        <v>0</v>
      </c>
      <c r="BV75" s="122"/>
      <c r="BW75" s="122"/>
      <c r="BX75" s="122">
        <f t="shared" si="49"/>
        <v>0</v>
      </c>
      <c r="BY75" s="122">
        <f t="shared" si="49"/>
        <v>0</v>
      </c>
      <c r="BZ75" s="122">
        <f t="shared" si="49"/>
        <v>0</v>
      </c>
      <c r="CA75" s="122">
        <f t="shared" si="49"/>
        <v>0</v>
      </c>
      <c r="CB75" s="122">
        <f t="shared" si="50"/>
        <v>0</v>
      </c>
      <c r="CC75" s="122"/>
      <c r="CD75" s="122"/>
      <c r="CE75" s="122">
        <f t="shared" si="51"/>
        <v>27.12</v>
      </c>
      <c r="CF75" s="122">
        <f t="shared" si="51"/>
        <v>0</v>
      </c>
      <c r="CG75" s="122">
        <f t="shared" si="51"/>
        <v>0</v>
      </c>
      <c r="CH75" s="122">
        <f t="shared" si="51"/>
        <v>22.88</v>
      </c>
      <c r="CI75" s="122">
        <f t="shared" si="52"/>
        <v>50</v>
      </c>
      <c r="CJ75" s="122"/>
      <c r="CK75" s="122"/>
      <c r="CL75" s="122">
        <f t="shared" si="53"/>
        <v>0</v>
      </c>
      <c r="CM75" s="122">
        <f t="shared" si="53"/>
        <v>0</v>
      </c>
      <c r="CN75" s="122">
        <f t="shared" si="53"/>
        <v>0</v>
      </c>
      <c r="CO75" s="122">
        <f t="shared" si="53"/>
        <v>0</v>
      </c>
      <c r="CP75" s="122">
        <f t="shared" si="54"/>
        <v>0</v>
      </c>
      <c r="CQ75" s="122"/>
      <c r="CR75" s="122"/>
      <c r="CS75" s="122">
        <f t="shared" si="55"/>
        <v>0</v>
      </c>
      <c r="CT75" s="122">
        <f t="shared" si="55"/>
        <v>0</v>
      </c>
      <c r="CU75" s="122">
        <f t="shared" si="55"/>
        <v>0</v>
      </c>
      <c r="CV75" s="122">
        <f t="shared" si="55"/>
        <v>0</v>
      </c>
      <c r="CW75" s="122">
        <f t="shared" si="56"/>
        <v>0</v>
      </c>
      <c r="CX75" s="122"/>
      <c r="CY75" s="122"/>
      <c r="CZ75" s="122">
        <f t="shared" si="57"/>
        <v>0</v>
      </c>
      <c r="DA75" s="122">
        <f t="shared" si="57"/>
        <v>0</v>
      </c>
      <c r="DB75" s="122">
        <f t="shared" si="57"/>
        <v>0</v>
      </c>
      <c r="DC75" s="122">
        <f t="shared" si="57"/>
        <v>0</v>
      </c>
      <c r="DD75" s="122">
        <f t="shared" si="58"/>
        <v>0</v>
      </c>
      <c r="DF75" s="123">
        <f t="shared" si="59"/>
        <v>2.7120000000000002</v>
      </c>
      <c r="DG75" s="123">
        <f t="shared" si="60"/>
        <v>-5</v>
      </c>
      <c r="DH75" s="123">
        <f t="shared" si="61"/>
        <v>0</v>
      </c>
      <c r="DI75" s="123">
        <f t="shared" si="62"/>
        <v>0</v>
      </c>
      <c r="DJ75" s="123">
        <f t="shared" si="63"/>
        <v>2.2879999999999998</v>
      </c>
      <c r="DK75" s="126">
        <f t="shared" si="37"/>
        <v>0</v>
      </c>
    </row>
    <row r="76" spans="1:115" ht="15.75" thickBot="1">
      <c r="A76" s="118"/>
      <c r="B76" s="33">
        <v>74</v>
      </c>
      <c r="C76" s="124">
        <v>-13.558</v>
      </c>
      <c r="D76" s="124">
        <v>0</v>
      </c>
      <c r="E76" s="124">
        <v>0</v>
      </c>
      <c r="F76" s="124">
        <v>0</v>
      </c>
      <c r="G76" s="124">
        <v>-13.558</v>
      </c>
      <c r="H76" s="118"/>
      <c r="I76" s="33">
        <v>74</v>
      </c>
      <c r="J76" s="124">
        <v>13.558</v>
      </c>
      <c r="K76" s="124">
        <v>0</v>
      </c>
      <c r="L76" s="124">
        <v>0</v>
      </c>
      <c r="M76" s="124">
        <v>11.442</v>
      </c>
      <c r="N76" s="124">
        <v>25</v>
      </c>
      <c r="O76" s="118"/>
      <c r="P76" s="33">
        <v>74</v>
      </c>
      <c r="Q76" s="124">
        <v>0</v>
      </c>
      <c r="R76" s="124">
        <v>0</v>
      </c>
      <c r="S76" s="124">
        <v>0</v>
      </c>
      <c r="T76" s="124">
        <v>0</v>
      </c>
      <c r="U76" s="124">
        <v>0</v>
      </c>
      <c r="V76" s="118"/>
      <c r="W76" s="33">
        <v>74</v>
      </c>
      <c r="X76" s="124">
        <v>0</v>
      </c>
      <c r="Y76" s="124">
        <v>0</v>
      </c>
      <c r="Z76" s="124">
        <v>0</v>
      </c>
      <c r="AA76" s="124">
        <v>0</v>
      </c>
      <c r="AB76" s="124">
        <v>0</v>
      </c>
      <c r="AC76" s="118"/>
      <c r="AD76" s="33">
        <v>74</v>
      </c>
      <c r="AE76" s="124">
        <v>0</v>
      </c>
      <c r="AF76" s="124">
        <v>-11.442</v>
      </c>
      <c r="AG76" s="124">
        <v>0</v>
      </c>
      <c r="AH76" s="124">
        <v>0</v>
      </c>
      <c r="AI76" s="124">
        <v>-11.442</v>
      </c>
      <c r="AJ76" s="33"/>
      <c r="AK76" s="33">
        <f t="shared" si="38"/>
        <v>10</v>
      </c>
      <c r="AM76" s="125"/>
      <c r="AN76" s="125">
        <f t="shared" si="39"/>
        <v>0</v>
      </c>
      <c r="AO76" s="125">
        <f t="shared" si="39"/>
        <v>0</v>
      </c>
      <c r="AP76" s="125">
        <f t="shared" si="39"/>
        <v>0</v>
      </c>
      <c r="AQ76" s="125">
        <f t="shared" si="36"/>
        <v>0</v>
      </c>
      <c r="AR76" s="125">
        <f t="shared" si="40"/>
        <v>0</v>
      </c>
      <c r="AS76" s="125"/>
      <c r="AT76" s="125"/>
      <c r="AU76" s="125">
        <f t="shared" si="41"/>
        <v>13.558</v>
      </c>
      <c r="AV76" s="125">
        <f t="shared" si="41"/>
        <v>0</v>
      </c>
      <c r="AW76" s="125">
        <f t="shared" si="41"/>
        <v>0</v>
      </c>
      <c r="AX76" s="125">
        <f t="shared" si="41"/>
        <v>11.442</v>
      </c>
      <c r="AY76" s="125">
        <f t="shared" si="42"/>
        <v>-25</v>
      </c>
      <c r="AZ76" s="125"/>
      <c r="BA76" s="125"/>
      <c r="BB76" s="125">
        <f t="shared" si="43"/>
        <v>0</v>
      </c>
      <c r="BC76" s="125">
        <f t="shared" si="43"/>
        <v>0</v>
      </c>
      <c r="BD76" s="125">
        <f t="shared" si="43"/>
        <v>0</v>
      </c>
      <c r="BE76" s="125">
        <f t="shared" si="43"/>
        <v>0</v>
      </c>
      <c r="BF76" s="125">
        <f t="shared" si="44"/>
        <v>0</v>
      </c>
      <c r="BG76" s="125"/>
      <c r="BH76" s="125"/>
      <c r="BI76" s="125">
        <f t="shared" si="45"/>
        <v>0</v>
      </c>
      <c r="BJ76" s="125">
        <f t="shared" si="45"/>
        <v>0</v>
      </c>
      <c r="BK76" s="125">
        <f t="shared" si="45"/>
        <v>0</v>
      </c>
      <c r="BL76" s="125">
        <f t="shared" si="45"/>
        <v>0</v>
      </c>
      <c r="BM76" s="125">
        <f t="shared" si="46"/>
        <v>0</v>
      </c>
      <c r="BN76" s="125"/>
      <c r="BO76" s="125"/>
      <c r="BP76" s="125">
        <f t="shared" si="47"/>
        <v>0</v>
      </c>
      <c r="BQ76" s="125">
        <f t="shared" si="47"/>
        <v>0</v>
      </c>
      <c r="BR76" s="125">
        <f t="shared" si="47"/>
        <v>0</v>
      </c>
      <c r="BS76" s="125">
        <f t="shared" si="47"/>
        <v>0</v>
      </c>
      <c r="BT76" s="125">
        <f t="shared" si="48"/>
        <v>0</v>
      </c>
      <c r="BV76" s="122"/>
      <c r="BW76" s="122"/>
      <c r="BX76" s="122">
        <f t="shared" si="49"/>
        <v>0</v>
      </c>
      <c r="BY76" s="122">
        <f t="shared" si="49"/>
        <v>0</v>
      </c>
      <c r="BZ76" s="122">
        <f t="shared" si="49"/>
        <v>0</v>
      </c>
      <c r="CA76" s="122">
        <f t="shared" si="49"/>
        <v>0</v>
      </c>
      <c r="CB76" s="122">
        <f t="shared" si="50"/>
        <v>0</v>
      </c>
      <c r="CC76" s="122"/>
      <c r="CD76" s="122"/>
      <c r="CE76" s="122">
        <f t="shared" si="51"/>
        <v>135.57999999999998</v>
      </c>
      <c r="CF76" s="122">
        <f t="shared" si="51"/>
        <v>0</v>
      </c>
      <c r="CG76" s="122">
        <f t="shared" si="51"/>
        <v>0</v>
      </c>
      <c r="CH76" s="122">
        <f t="shared" si="51"/>
        <v>114.42</v>
      </c>
      <c r="CI76" s="122">
        <f t="shared" si="52"/>
        <v>250</v>
      </c>
      <c r="CJ76" s="122"/>
      <c r="CK76" s="122"/>
      <c r="CL76" s="122">
        <f t="shared" si="53"/>
        <v>0</v>
      </c>
      <c r="CM76" s="122">
        <f t="shared" si="53"/>
        <v>0</v>
      </c>
      <c r="CN76" s="122">
        <f t="shared" si="53"/>
        <v>0</v>
      </c>
      <c r="CO76" s="122">
        <f t="shared" si="53"/>
        <v>0</v>
      </c>
      <c r="CP76" s="122">
        <f t="shared" si="54"/>
        <v>0</v>
      </c>
      <c r="CQ76" s="122"/>
      <c r="CR76" s="122"/>
      <c r="CS76" s="122">
        <f t="shared" si="55"/>
        <v>0</v>
      </c>
      <c r="CT76" s="122">
        <f t="shared" si="55"/>
        <v>0</v>
      </c>
      <c r="CU76" s="122">
        <f t="shared" si="55"/>
        <v>0</v>
      </c>
      <c r="CV76" s="122">
        <f t="shared" si="55"/>
        <v>0</v>
      </c>
      <c r="CW76" s="122">
        <f t="shared" si="56"/>
        <v>0</v>
      </c>
      <c r="CX76" s="122"/>
      <c r="CY76" s="122"/>
      <c r="CZ76" s="122">
        <f t="shared" si="57"/>
        <v>0</v>
      </c>
      <c r="DA76" s="122">
        <f t="shared" si="57"/>
        <v>0</v>
      </c>
      <c r="DB76" s="122">
        <f t="shared" si="57"/>
        <v>0</v>
      </c>
      <c r="DC76" s="122">
        <f t="shared" si="57"/>
        <v>0</v>
      </c>
      <c r="DD76" s="122">
        <f t="shared" si="58"/>
        <v>0</v>
      </c>
      <c r="DF76" s="123">
        <f t="shared" si="59"/>
        <v>13.558</v>
      </c>
      <c r="DG76" s="123">
        <f t="shared" si="60"/>
        <v>-25</v>
      </c>
      <c r="DH76" s="123">
        <f t="shared" si="61"/>
        <v>0</v>
      </c>
      <c r="DI76" s="123">
        <f t="shared" si="62"/>
        <v>0</v>
      </c>
      <c r="DJ76" s="123">
        <f t="shared" si="63"/>
        <v>11.442</v>
      </c>
      <c r="DK76" s="126">
        <f t="shared" si="37"/>
        <v>0</v>
      </c>
    </row>
    <row r="77" spans="1:115" ht="15.75" thickBot="1">
      <c r="A77" s="118"/>
      <c r="B77" s="33">
        <v>75</v>
      </c>
      <c r="C77" s="124">
        <v>-16.27</v>
      </c>
      <c r="D77" s="124">
        <v>0</v>
      </c>
      <c r="E77" s="124">
        <v>0</v>
      </c>
      <c r="F77" s="124">
        <v>0</v>
      </c>
      <c r="G77" s="124">
        <v>-16.27</v>
      </c>
      <c r="H77" s="118"/>
      <c r="I77" s="33">
        <v>75</v>
      </c>
      <c r="J77" s="124">
        <v>16.27</v>
      </c>
      <c r="K77" s="124">
        <v>0</v>
      </c>
      <c r="L77" s="124">
        <v>0</v>
      </c>
      <c r="M77" s="124">
        <v>13.73</v>
      </c>
      <c r="N77" s="124">
        <v>30</v>
      </c>
      <c r="O77" s="118"/>
      <c r="P77" s="33">
        <v>75</v>
      </c>
      <c r="Q77" s="124">
        <v>0</v>
      </c>
      <c r="R77" s="124">
        <v>0</v>
      </c>
      <c r="S77" s="124">
        <v>0</v>
      </c>
      <c r="T77" s="124">
        <v>0</v>
      </c>
      <c r="U77" s="124">
        <v>0</v>
      </c>
      <c r="V77" s="118"/>
      <c r="W77" s="33">
        <v>75</v>
      </c>
      <c r="X77" s="124">
        <v>0</v>
      </c>
      <c r="Y77" s="124">
        <v>0</v>
      </c>
      <c r="Z77" s="124">
        <v>0</v>
      </c>
      <c r="AA77" s="124">
        <v>0</v>
      </c>
      <c r="AB77" s="124">
        <v>0</v>
      </c>
      <c r="AC77" s="118"/>
      <c r="AD77" s="33">
        <v>75</v>
      </c>
      <c r="AE77" s="124">
        <v>0</v>
      </c>
      <c r="AF77" s="124">
        <v>-13.73</v>
      </c>
      <c r="AG77" s="124">
        <v>0</v>
      </c>
      <c r="AH77" s="124">
        <v>0</v>
      </c>
      <c r="AI77" s="124">
        <v>-13.73</v>
      </c>
      <c r="AJ77" s="33"/>
      <c r="AK77" s="33">
        <f t="shared" si="38"/>
        <v>10</v>
      </c>
      <c r="AM77" s="125"/>
      <c r="AN77" s="125">
        <f t="shared" si="39"/>
        <v>0</v>
      </c>
      <c r="AO77" s="125">
        <f t="shared" si="39"/>
        <v>0</v>
      </c>
      <c r="AP77" s="125">
        <f t="shared" si="39"/>
        <v>0</v>
      </c>
      <c r="AQ77" s="125">
        <f t="shared" si="36"/>
        <v>0</v>
      </c>
      <c r="AR77" s="125">
        <f t="shared" si="40"/>
        <v>0</v>
      </c>
      <c r="AS77" s="125"/>
      <c r="AT77" s="125"/>
      <c r="AU77" s="125">
        <f t="shared" si="41"/>
        <v>16.27</v>
      </c>
      <c r="AV77" s="125">
        <f t="shared" si="41"/>
        <v>0</v>
      </c>
      <c r="AW77" s="125">
        <f t="shared" si="41"/>
        <v>0</v>
      </c>
      <c r="AX77" s="125">
        <f t="shared" si="41"/>
        <v>13.73</v>
      </c>
      <c r="AY77" s="125">
        <f t="shared" si="42"/>
        <v>-30</v>
      </c>
      <c r="AZ77" s="125"/>
      <c r="BA77" s="125"/>
      <c r="BB77" s="125">
        <f t="shared" si="43"/>
        <v>0</v>
      </c>
      <c r="BC77" s="125">
        <f t="shared" si="43"/>
        <v>0</v>
      </c>
      <c r="BD77" s="125">
        <f t="shared" si="43"/>
        <v>0</v>
      </c>
      <c r="BE77" s="125">
        <f t="shared" si="43"/>
        <v>0</v>
      </c>
      <c r="BF77" s="125">
        <f t="shared" si="44"/>
        <v>0</v>
      </c>
      <c r="BG77" s="125"/>
      <c r="BH77" s="125"/>
      <c r="BI77" s="125">
        <f t="shared" si="45"/>
        <v>0</v>
      </c>
      <c r="BJ77" s="125">
        <f t="shared" si="45"/>
        <v>0</v>
      </c>
      <c r="BK77" s="125">
        <f t="shared" si="45"/>
        <v>0</v>
      </c>
      <c r="BL77" s="125">
        <f t="shared" si="45"/>
        <v>0</v>
      </c>
      <c r="BM77" s="125">
        <f t="shared" si="46"/>
        <v>0</v>
      </c>
      <c r="BN77" s="125"/>
      <c r="BO77" s="125"/>
      <c r="BP77" s="125">
        <f t="shared" si="47"/>
        <v>0</v>
      </c>
      <c r="BQ77" s="125">
        <f t="shared" si="47"/>
        <v>0</v>
      </c>
      <c r="BR77" s="125">
        <f t="shared" si="47"/>
        <v>0</v>
      </c>
      <c r="BS77" s="125">
        <f t="shared" si="47"/>
        <v>0</v>
      </c>
      <c r="BT77" s="125">
        <f t="shared" si="48"/>
        <v>0</v>
      </c>
      <c r="BV77" s="122"/>
      <c r="BW77" s="122"/>
      <c r="BX77" s="122">
        <f t="shared" si="49"/>
        <v>0</v>
      </c>
      <c r="BY77" s="122">
        <f t="shared" si="49"/>
        <v>0</v>
      </c>
      <c r="BZ77" s="122">
        <f t="shared" si="49"/>
        <v>0</v>
      </c>
      <c r="CA77" s="122">
        <f t="shared" si="49"/>
        <v>0</v>
      </c>
      <c r="CB77" s="122">
        <f t="shared" si="50"/>
        <v>0</v>
      </c>
      <c r="CC77" s="122"/>
      <c r="CD77" s="122"/>
      <c r="CE77" s="122">
        <f t="shared" si="51"/>
        <v>162.69999999999999</v>
      </c>
      <c r="CF77" s="122">
        <f t="shared" si="51"/>
        <v>0</v>
      </c>
      <c r="CG77" s="122">
        <f t="shared" si="51"/>
        <v>0</v>
      </c>
      <c r="CH77" s="122">
        <f t="shared" si="51"/>
        <v>137.30000000000001</v>
      </c>
      <c r="CI77" s="122">
        <f t="shared" si="52"/>
        <v>300</v>
      </c>
      <c r="CJ77" s="122"/>
      <c r="CK77" s="122"/>
      <c r="CL77" s="122">
        <f t="shared" si="53"/>
        <v>0</v>
      </c>
      <c r="CM77" s="122">
        <f t="shared" si="53"/>
        <v>0</v>
      </c>
      <c r="CN77" s="122">
        <f t="shared" si="53"/>
        <v>0</v>
      </c>
      <c r="CO77" s="122">
        <f t="shared" si="53"/>
        <v>0</v>
      </c>
      <c r="CP77" s="122">
        <f t="shared" si="54"/>
        <v>0</v>
      </c>
      <c r="CQ77" s="122"/>
      <c r="CR77" s="122"/>
      <c r="CS77" s="122">
        <f t="shared" si="55"/>
        <v>0</v>
      </c>
      <c r="CT77" s="122">
        <f t="shared" si="55"/>
        <v>0</v>
      </c>
      <c r="CU77" s="122">
        <f t="shared" si="55"/>
        <v>0</v>
      </c>
      <c r="CV77" s="122">
        <f t="shared" si="55"/>
        <v>0</v>
      </c>
      <c r="CW77" s="122">
        <f t="shared" si="56"/>
        <v>0</v>
      </c>
      <c r="CX77" s="122"/>
      <c r="CY77" s="122"/>
      <c r="CZ77" s="122">
        <f t="shared" si="57"/>
        <v>0</v>
      </c>
      <c r="DA77" s="122">
        <f t="shared" si="57"/>
        <v>0</v>
      </c>
      <c r="DB77" s="122">
        <f t="shared" si="57"/>
        <v>0</v>
      </c>
      <c r="DC77" s="122">
        <f t="shared" si="57"/>
        <v>0</v>
      </c>
      <c r="DD77" s="122">
        <f t="shared" si="58"/>
        <v>0</v>
      </c>
      <c r="DF77" s="123">
        <f t="shared" si="59"/>
        <v>16.27</v>
      </c>
      <c r="DG77" s="123">
        <f t="shared" si="60"/>
        <v>-30</v>
      </c>
      <c r="DH77" s="123">
        <f t="shared" si="61"/>
        <v>0</v>
      </c>
      <c r="DI77" s="123">
        <f t="shared" si="62"/>
        <v>0</v>
      </c>
      <c r="DJ77" s="123">
        <f t="shared" si="63"/>
        <v>13.73</v>
      </c>
      <c r="DK77" s="126">
        <f t="shared" si="37"/>
        <v>0</v>
      </c>
    </row>
    <row r="78" spans="1:115" ht="15.75" thickBot="1">
      <c r="A78" s="118"/>
      <c r="B78" s="33">
        <v>76</v>
      </c>
      <c r="C78" s="124">
        <v>-21.693000000000001</v>
      </c>
      <c r="D78" s="124">
        <v>0</v>
      </c>
      <c r="E78" s="124">
        <v>0</v>
      </c>
      <c r="F78" s="124">
        <v>0</v>
      </c>
      <c r="G78" s="124">
        <v>-21.693000000000001</v>
      </c>
      <c r="H78" s="118"/>
      <c r="I78" s="33">
        <v>76</v>
      </c>
      <c r="J78" s="124">
        <v>21.693000000000001</v>
      </c>
      <c r="K78" s="124">
        <v>0</v>
      </c>
      <c r="L78" s="124">
        <v>0</v>
      </c>
      <c r="M78" s="124">
        <v>18.306999999999999</v>
      </c>
      <c r="N78" s="124">
        <v>40</v>
      </c>
      <c r="O78" s="118"/>
      <c r="P78" s="33">
        <v>76</v>
      </c>
      <c r="Q78" s="124">
        <v>0</v>
      </c>
      <c r="R78" s="124">
        <v>0</v>
      </c>
      <c r="S78" s="124">
        <v>0</v>
      </c>
      <c r="T78" s="124">
        <v>0</v>
      </c>
      <c r="U78" s="124">
        <v>0</v>
      </c>
      <c r="V78" s="118"/>
      <c r="W78" s="33">
        <v>76</v>
      </c>
      <c r="X78" s="124">
        <v>0</v>
      </c>
      <c r="Y78" s="124">
        <v>0</v>
      </c>
      <c r="Z78" s="124">
        <v>0</v>
      </c>
      <c r="AA78" s="124">
        <v>0</v>
      </c>
      <c r="AB78" s="124">
        <v>0</v>
      </c>
      <c r="AC78" s="118"/>
      <c r="AD78" s="33">
        <v>76</v>
      </c>
      <c r="AE78" s="124">
        <v>0</v>
      </c>
      <c r="AF78" s="124">
        <v>-18.306999999999999</v>
      </c>
      <c r="AG78" s="124">
        <v>0</v>
      </c>
      <c r="AH78" s="124">
        <v>0</v>
      </c>
      <c r="AI78" s="124">
        <v>-18.306999999999999</v>
      </c>
      <c r="AJ78" s="33"/>
      <c r="AK78" s="33">
        <f t="shared" si="38"/>
        <v>10</v>
      </c>
      <c r="AM78" s="125"/>
      <c r="AN78" s="125">
        <f t="shared" si="39"/>
        <v>0</v>
      </c>
      <c r="AO78" s="125">
        <f t="shared" si="39"/>
        <v>0</v>
      </c>
      <c r="AP78" s="125">
        <f t="shared" si="39"/>
        <v>0</v>
      </c>
      <c r="AQ78" s="125">
        <f t="shared" si="36"/>
        <v>0</v>
      </c>
      <c r="AR78" s="125">
        <f t="shared" si="40"/>
        <v>0</v>
      </c>
      <c r="AS78" s="125"/>
      <c r="AT78" s="125"/>
      <c r="AU78" s="125">
        <f t="shared" si="41"/>
        <v>21.693000000000001</v>
      </c>
      <c r="AV78" s="125">
        <f t="shared" si="41"/>
        <v>0</v>
      </c>
      <c r="AW78" s="125">
        <f t="shared" si="41"/>
        <v>0</v>
      </c>
      <c r="AX78" s="125">
        <f t="shared" si="41"/>
        <v>18.306999999999999</v>
      </c>
      <c r="AY78" s="125">
        <f t="shared" si="42"/>
        <v>-40</v>
      </c>
      <c r="AZ78" s="125"/>
      <c r="BA78" s="125"/>
      <c r="BB78" s="125">
        <f t="shared" si="43"/>
        <v>0</v>
      </c>
      <c r="BC78" s="125">
        <f t="shared" si="43"/>
        <v>0</v>
      </c>
      <c r="BD78" s="125">
        <f t="shared" si="43"/>
        <v>0</v>
      </c>
      <c r="BE78" s="125">
        <f t="shared" si="43"/>
        <v>0</v>
      </c>
      <c r="BF78" s="125">
        <f t="shared" si="44"/>
        <v>0</v>
      </c>
      <c r="BG78" s="125"/>
      <c r="BH78" s="125"/>
      <c r="BI78" s="125">
        <f t="shared" si="45"/>
        <v>0</v>
      </c>
      <c r="BJ78" s="125">
        <f t="shared" si="45"/>
        <v>0</v>
      </c>
      <c r="BK78" s="125">
        <f t="shared" si="45"/>
        <v>0</v>
      </c>
      <c r="BL78" s="125">
        <f t="shared" si="45"/>
        <v>0</v>
      </c>
      <c r="BM78" s="125">
        <f t="shared" si="46"/>
        <v>0</v>
      </c>
      <c r="BN78" s="125"/>
      <c r="BO78" s="125"/>
      <c r="BP78" s="125">
        <f t="shared" si="47"/>
        <v>0</v>
      </c>
      <c r="BQ78" s="125">
        <f t="shared" si="47"/>
        <v>0</v>
      </c>
      <c r="BR78" s="125">
        <f t="shared" si="47"/>
        <v>0</v>
      </c>
      <c r="BS78" s="125">
        <f t="shared" si="47"/>
        <v>0</v>
      </c>
      <c r="BT78" s="125">
        <f t="shared" si="48"/>
        <v>0</v>
      </c>
      <c r="BV78" s="122"/>
      <c r="BW78" s="122"/>
      <c r="BX78" s="122">
        <f t="shared" si="49"/>
        <v>0</v>
      </c>
      <c r="BY78" s="122">
        <f t="shared" si="49"/>
        <v>0</v>
      </c>
      <c r="BZ78" s="122">
        <f t="shared" si="49"/>
        <v>0</v>
      </c>
      <c r="CA78" s="122">
        <f t="shared" si="49"/>
        <v>0</v>
      </c>
      <c r="CB78" s="122">
        <f t="shared" si="50"/>
        <v>0</v>
      </c>
      <c r="CC78" s="122"/>
      <c r="CD78" s="122"/>
      <c r="CE78" s="122">
        <f t="shared" si="51"/>
        <v>216.93</v>
      </c>
      <c r="CF78" s="122">
        <f t="shared" si="51"/>
        <v>0</v>
      </c>
      <c r="CG78" s="122">
        <f t="shared" si="51"/>
        <v>0</v>
      </c>
      <c r="CH78" s="122">
        <f t="shared" si="51"/>
        <v>183.07</v>
      </c>
      <c r="CI78" s="122">
        <f t="shared" si="52"/>
        <v>400</v>
      </c>
      <c r="CJ78" s="122"/>
      <c r="CK78" s="122"/>
      <c r="CL78" s="122">
        <f t="shared" si="53"/>
        <v>0</v>
      </c>
      <c r="CM78" s="122">
        <f t="shared" si="53"/>
        <v>0</v>
      </c>
      <c r="CN78" s="122">
        <f t="shared" si="53"/>
        <v>0</v>
      </c>
      <c r="CO78" s="122">
        <f t="shared" si="53"/>
        <v>0</v>
      </c>
      <c r="CP78" s="122">
        <f t="shared" si="54"/>
        <v>0</v>
      </c>
      <c r="CQ78" s="122"/>
      <c r="CR78" s="122"/>
      <c r="CS78" s="122">
        <f t="shared" si="55"/>
        <v>0</v>
      </c>
      <c r="CT78" s="122">
        <f t="shared" si="55"/>
        <v>0</v>
      </c>
      <c r="CU78" s="122">
        <f t="shared" si="55"/>
        <v>0</v>
      </c>
      <c r="CV78" s="122">
        <f t="shared" si="55"/>
        <v>0</v>
      </c>
      <c r="CW78" s="122">
        <f t="shared" si="56"/>
        <v>0</v>
      </c>
      <c r="CX78" s="122"/>
      <c r="CY78" s="122"/>
      <c r="CZ78" s="122">
        <f t="shared" si="57"/>
        <v>0</v>
      </c>
      <c r="DA78" s="122">
        <f t="shared" si="57"/>
        <v>0</v>
      </c>
      <c r="DB78" s="122">
        <f t="shared" si="57"/>
        <v>0</v>
      </c>
      <c r="DC78" s="122">
        <f t="shared" si="57"/>
        <v>0</v>
      </c>
      <c r="DD78" s="122">
        <f t="shared" si="58"/>
        <v>0</v>
      </c>
      <c r="DF78" s="123">
        <f t="shared" si="59"/>
        <v>21.693000000000001</v>
      </c>
      <c r="DG78" s="123">
        <f t="shared" si="60"/>
        <v>-40</v>
      </c>
      <c r="DH78" s="123">
        <f t="shared" si="61"/>
        <v>0</v>
      </c>
      <c r="DI78" s="123">
        <f t="shared" si="62"/>
        <v>0</v>
      </c>
      <c r="DJ78" s="123">
        <f t="shared" si="63"/>
        <v>18.306999999999999</v>
      </c>
      <c r="DK78" s="126">
        <f t="shared" si="37"/>
        <v>0</v>
      </c>
    </row>
    <row r="79" spans="1:115" ht="15.75" thickBot="1">
      <c r="A79" s="118"/>
      <c r="B79" s="33">
        <v>77</v>
      </c>
      <c r="C79" s="124">
        <v>-17</v>
      </c>
      <c r="D79" s="124">
        <v>0</v>
      </c>
      <c r="E79" s="124">
        <v>0</v>
      </c>
      <c r="F79" s="124">
        <v>0</v>
      </c>
      <c r="G79" s="124">
        <v>-17</v>
      </c>
      <c r="H79" s="118"/>
      <c r="I79" s="33">
        <v>77</v>
      </c>
      <c r="J79" s="124">
        <v>17</v>
      </c>
      <c r="K79" s="124">
        <v>0</v>
      </c>
      <c r="L79" s="124">
        <v>0</v>
      </c>
      <c r="M79" s="124">
        <v>28</v>
      </c>
      <c r="N79" s="124">
        <v>45</v>
      </c>
      <c r="O79" s="118"/>
      <c r="P79" s="33">
        <v>77</v>
      </c>
      <c r="Q79" s="124">
        <v>0</v>
      </c>
      <c r="R79" s="124">
        <v>0</v>
      </c>
      <c r="S79" s="124">
        <v>0</v>
      </c>
      <c r="T79" s="124">
        <v>0</v>
      </c>
      <c r="U79" s="124">
        <v>0</v>
      </c>
      <c r="V79" s="118"/>
      <c r="W79" s="33">
        <v>77</v>
      </c>
      <c r="X79" s="124">
        <v>0</v>
      </c>
      <c r="Y79" s="124">
        <v>0</v>
      </c>
      <c r="Z79" s="124">
        <v>0</v>
      </c>
      <c r="AA79" s="124">
        <v>0</v>
      </c>
      <c r="AB79" s="124">
        <v>0</v>
      </c>
      <c r="AC79" s="118"/>
      <c r="AD79" s="33">
        <v>77</v>
      </c>
      <c r="AE79" s="124">
        <v>0</v>
      </c>
      <c r="AF79" s="124">
        <v>-28</v>
      </c>
      <c r="AG79" s="124">
        <v>0</v>
      </c>
      <c r="AH79" s="124">
        <v>0</v>
      </c>
      <c r="AI79" s="124">
        <v>-28</v>
      </c>
      <c r="AJ79" s="33"/>
      <c r="AK79" s="33">
        <f t="shared" si="38"/>
        <v>10</v>
      </c>
      <c r="AM79" s="125"/>
      <c r="AN79" s="125">
        <f t="shared" si="39"/>
        <v>0</v>
      </c>
      <c r="AO79" s="125">
        <f t="shared" si="39"/>
        <v>0</v>
      </c>
      <c r="AP79" s="125">
        <f t="shared" si="39"/>
        <v>0</v>
      </c>
      <c r="AQ79" s="125">
        <f t="shared" si="36"/>
        <v>0</v>
      </c>
      <c r="AR79" s="125">
        <f t="shared" si="40"/>
        <v>0</v>
      </c>
      <c r="AS79" s="125"/>
      <c r="AT79" s="125"/>
      <c r="AU79" s="125">
        <f t="shared" si="41"/>
        <v>17</v>
      </c>
      <c r="AV79" s="125">
        <f t="shared" si="41"/>
        <v>0</v>
      </c>
      <c r="AW79" s="125">
        <f t="shared" si="41"/>
        <v>0</v>
      </c>
      <c r="AX79" s="125">
        <f t="shared" si="41"/>
        <v>28</v>
      </c>
      <c r="AY79" s="125">
        <f t="shared" si="42"/>
        <v>-45</v>
      </c>
      <c r="AZ79" s="125"/>
      <c r="BA79" s="125"/>
      <c r="BB79" s="125">
        <f t="shared" si="43"/>
        <v>0</v>
      </c>
      <c r="BC79" s="125">
        <f t="shared" si="43"/>
        <v>0</v>
      </c>
      <c r="BD79" s="125">
        <f t="shared" si="43"/>
        <v>0</v>
      </c>
      <c r="BE79" s="125">
        <f t="shared" si="43"/>
        <v>0</v>
      </c>
      <c r="BF79" s="125">
        <f t="shared" si="44"/>
        <v>0</v>
      </c>
      <c r="BG79" s="125"/>
      <c r="BH79" s="125"/>
      <c r="BI79" s="125">
        <f t="shared" si="45"/>
        <v>0</v>
      </c>
      <c r="BJ79" s="125">
        <f t="shared" si="45"/>
        <v>0</v>
      </c>
      <c r="BK79" s="125">
        <f t="shared" si="45"/>
        <v>0</v>
      </c>
      <c r="BL79" s="125">
        <f t="shared" si="45"/>
        <v>0</v>
      </c>
      <c r="BM79" s="125">
        <f t="shared" si="46"/>
        <v>0</v>
      </c>
      <c r="BN79" s="125"/>
      <c r="BO79" s="125"/>
      <c r="BP79" s="125">
        <f t="shared" si="47"/>
        <v>0</v>
      </c>
      <c r="BQ79" s="125">
        <f t="shared" si="47"/>
        <v>0</v>
      </c>
      <c r="BR79" s="125">
        <f t="shared" si="47"/>
        <v>0</v>
      </c>
      <c r="BS79" s="125">
        <f t="shared" si="47"/>
        <v>0</v>
      </c>
      <c r="BT79" s="125">
        <f t="shared" si="48"/>
        <v>0</v>
      </c>
      <c r="BV79" s="122"/>
      <c r="BW79" s="122"/>
      <c r="BX79" s="122">
        <f t="shared" si="49"/>
        <v>0</v>
      </c>
      <c r="BY79" s="122">
        <f t="shared" si="49"/>
        <v>0</v>
      </c>
      <c r="BZ79" s="122">
        <f t="shared" si="49"/>
        <v>0</v>
      </c>
      <c r="CA79" s="122">
        <f t="shared" si="49"/>
        <v>0</v>
      </c>
      <c r="CB79" s="122">
        <f t="shared" si="50"/>
        <v>0</v>
      </c>
      <c r="CC79" s="122"/>
      <c r="CD79" s="122"/>
      <c r="CE79" s="122">
        <f t="shared" si="51"/>
        <v>170</v>
      </c>
      <c r="CF79" s="122">
        <f t="shared" si="51"/>
        <v>0</v>
      </c>
      <c r="CG79" s="122">
        <f t="shared" si="51"/>
        <v>0</v>
      </c>
      <c r="CH79" s="122">
        <f t="shared" si="51"/>
        <v>280</v>
      </c>
      <c r="CI79" s="122">
        <f t="shared" si="52"/>
        <v>450</v>
      </c>
      <c r="CJ79" s="122"/>
      <c r="CK79" s="122"/>
      <c r="CL79" s="122">
        <f t="shared" si="53"/>
        <v>0</v>
      </c>
      <c r="CM79" s="122">
        <f t="shared" si="53"/>
        <v>0</v>
      </c>
      <c r="CN79" s="122">
        <f t="shared" si="53"/>
        <v>0</v>
      </c>
      <c r="CO79" s="122">
        <f t="shared" si="53"/>
        <v>0</v>
      </c>
      <c r="CP79" s="122">
        <f t="shared" si="54"/>
        <v>0</v>
      </c>
      <c r="CQ79" s="122"/>
      <c r="CR79" s="122"/>
      <c r="CS79" s="122">
        <f t="shared" si="55"/>
        <v>0</v>
      </c>
      <c r="CT79" s="122">
        <f t="shared" si="55"/>
        <v>0</v>
      </c>
      <c r="CU79" s="122">
        <f t="shared" si="55"/>
        <v>0</v>
      </c>
      <c r="CV79" s="122">
        <f t="shared" si="55"/>
        <v>0</v>
      </c>
      <c r="CW79" s="122">
        <f t="shared" si="56"/>
        <v>0</v>
      </c>
      <c r="CX79" s="122"/>
      <c r="CY79" s="122"/>
      <c r="CZ79" s="122">
        <f t="shared" si="57"/>
        <v>0</v>
      </c>
      <c r="DA79" s="122">
        <f t="shared" si="57"/>
        <v>0</v>
      </c>
      <c r="DB79" s="122">
        <f t="shared" si="57"/>
        <v>0</v>
      </c>
      <c r="DC79" s="122">
        <f t="shared" si="57"/>
        <v>0</v>
      </c>
      <c r="DD79" s="122">
        <f t="shared" si="58"/>
        <v>0</v>
      </c>
      <c r="DF79" s="123">
        <f t="shared" si="59"/>
        <v>17</v>
      </c>
      <c r="DG79" s="123">
        <f t="shared" si="60"/>
        <v>-45</v>
      </c>
      <c r="DH79" s="123">
        <f t="shared" si="61"/>
        <v>0</v>
      </c>
      <c r="DI79" s="123">
        <f t="shared" si="62"/>
        <v>0</v>
      </c>
      <c r="DJ79" s="123">
        <f t="shared" si="63"/>
        <v>28</v>
      </c>
      <c r="DK79" s="126">
        <f t="shared" si="37"/>
        <v>0</v>
      </c>
    </row>
    <row r="80" spans="1:115" ht="15.75" thickBot="1">
      <c r="A80" s="118"/>
      <c r="B80" s="33">
        <v>78</v>
      </c>
      <c r="C80" s="124">
        <v>-2</v>
      </c>
      <c r="D80" s="124">
        <v>0</v>
      </c>
      <c r="E80" s="124">
        <v>0</v>
      </c>
      <c r="F80" s="124">
        <v>0</v>
      </c>
      <c r="G80" s="124">
        <v>-2</v>
      </c>
      <c r="H80" s="118"/>
      <c r="I80" s="33">
        <v>78</v>
      </c>
      <c r="J80" s="124">
        <v>2</v>
      </c>
      <c r="K80" s="124">
        <v>0</v>
      </c>
      <c r="L80" s="124">
        <v>0</v>
      </c>
      <c r="M80" s="124">
        <v>58</v>
      </c>
      <c r="N80" s="124">
        <v>60</v>
      </c>
      <c r="O80" s="118"/>
      <c r="P80" s="33">
        <v>78</v>
      </c>
      <c r="Q80" s="124">
        <v>0</v>
      </c>
      <c r="R80" s="124">
        <v>0</v>
      </c>
      <c r="S80" s="124">
        <v>0</v>
      </c>
      <c r="T80" s="124">
        <v>0</v>
      </c>
      <c r="U80" s="124">
        <v>0</v>
      </c>
      <c r="V80" s="118"/>
      <c r="W80" s="33">
        <v>78</v>
      </c>
      <c r="X80" s="124">
        <v>0</v>
      </c>
      <c r="Y80" s="124">
        <v>0</v>
      </c>
      <c r="Z80" s="124">
        <v>0</v>
      </c>
      <c r="AA80" s="124">
        <v>0</v>
      </c>
      <c r="AB80" s="124">
        <v>0</v>
      </c>
      <c r="AC80" s="118"/>
      <c r="AD80" s="33">
        <v>78</v>
      </c>
      <c r="AE80" s="124">
        <v>0</v>
      </c>
      <c r="AF80" s="124">
        <v>-58</v>
      </c>
      <c r="AG80" s="124">
        <v>0</v>
      </c>
      <c r="AH80" s="124">
        <v>0</v>
      </c>
      <c r="AI80" s="124">
        <v>-58</v>
      </c>
      <c r="AJ80" s="33"/>
      <c r="AK80" s="33">
        <f t="shared" si="38"/>
        <v>10</v>
      </c>
      <c r="AM80" s="125"/>
      <c r="AN80" s="125">
        <f t="shared" si="39"/>
        <v>0</v>
      </c>
      <c r="AO80" s="125">
        <f t="shared" si="39"/>
        <v>0</v>
      </c>
      <c r="AP80" s="125">
        <f t="shared" si="39"/>
        <v>0</v>
      </c>
      <c r="AQ80" s="125">
        <f t="shared" si="36"/>
        <v>0</v>
      </c>
      <c r="AR80" s="125">
        <f t="shared" si="40"/>
        <v>0</v>
      </c>
      <c r="AS80" s="125"/>
      <c r="AT80" s="125"/>
      <c r="AU80" s="125">
        <f t="shared" si="41"/>
        <v>2</v>
      </c>
      <c r="AV80" s="125">
        <f t="shared" si="41"/>
        <v>0</v>
      </c>
      <c r="AW80" s="125">
        <f t="shared" si="41"/>
        <v>0</v>
      </c>
      <c r="AX80" s="125">
        <f t="shared" si="41"/>
        <v>58</v>
      </c>
      <c r="AY80" s="125">
        <f t="shared" si="42"/>
        <v>-60</v>
      </c>
      <c r="AZ80" s="125"/>
      <c r="BA80" s="125"/>
      <c r="BB80" s="125">
        <f t="shared" si="43"/>
        <v>0</v>
      </c>
      <c r="BC80" s="125">
        <f t="shared" si="43"/>
        <v>0</v>
      </c>
      <c r="BD80" s="125">
        <f t="shared" si="43"/>
        <v>0</v>
      </c>
      <c r="BE80" s="125">
        <f t="shared" si="43"/>
        <v>0</v>
      </c>
      <c r="BF80" s="125">
        <f t="shared" si="44"/>
        <v>0</v>
      </c>
      <c r="BG80" s="125"/>
      <c r="BH80" s="125"/>
      <c r="BI80" s="125">
        <f t="shared" si="45"/>
        <v>0</v>
      </c>
      <c r="BJ80" s="125">
        <f t="shared" si="45"/>
        <v>0</v>
      </c>
      <c r="BK80" s="125">
        <f t="shared" si="45"/>
        <v>0</v>
      </c>
      <c r="BL80" s="125">
        <f t="shared" si="45"/>
        <v>0</v>
      </c>
      <c r="BM80" s="125">
        <f t="shared" si="46"/>
        <v>0</v>
      </c>
      <c r="BN80" s="125"/>
      <c r="BO80" s="125"/>
      <c r="BP80" s="125">
        <f t="shared" si="47"/>
        <v>0</v>
      </c>
      <c r="BQ80" s="125">
        <f t="shared" si="47"/>
        <v>0</v>
      </c>
      <c r="BR80" s="125">
        <f t="shared" si="47"/>
        <v>0</v>
      </c>
      <c r="BS80" s="125">
        <f t="shared" si="47"/>
        <v>0</v>
      </c>
      <c r="BT80" s="125">
        <f t="shared" si="48"/>
        <v>0</v>
      </c>
      <c r="BV80" s="122"/>
      <c r="BW80" s="122"/>
      <c r="BX80" s="122">
        <f t="shared" si="49"/>
        <v>0</v>
      </c>
      <c r="BY80" s="122">
        <f t="shared" si="49"/>
        <v>0</v>
      </c>
      <c r="BZ80" s="122">
        <f t="shared" si="49"/>
        <v>0</v>
      </c>
      <c r="CA80" s="122">
        <f t="shared" si="49"/>
        <v>0</v>
      </c>
      <c r="CB80" s="122">
        <f t="shared" si="50"/>
        <v>0</v>
      </c>
      <c r="CC80" s="122"/>
      <c r="CD80" s="122"/>
      <c r="CE80" s="122">
        <f t="shared" si="51"/>
        <v>20</v>
      </c>
      <c r="CF80" s="122">
        <f t="shared" si="51"/>
        <v>0</v>
      </c>
      <c r="CG80" s="122">
        <f t="shared" si="51"/>
        <v>0</v>
      </c>
      <c r="CH80" s="122">
        <f t="shared" si="51"/>
        <v>580</v>
      </c>
      <c r="CI80" s="122">
        <f t="shared" si="52"/>
        <v>600</v>
      </c>
      <c r="CJ80" s="122"/>
      <c r="CK80" s="122"/>
      <c r="CL80" s="122">
        <f t="shared" si="53"/>
        <v>0</v>
      </c>
      <c r="CM80" s="122">
        <f t="shared" si="53"/>
        <v>0</v>
      </c>
      <c r="CN80" s="122">
        <f t="shared" si="53"/>
        <v>0</v>
      </c>
      <c r="CO80" s="122">
        <f t="shared" si="53"/>
        <v>0</v>
      </c>
      <c r="CP80" s="122">
        <f t="shared" si="54"/>
        <v>0</v>
      </c>
      <c r="CQ80" s="122"/>
      <c r="CR80" s="122"/>
      <c r="CS80" s="122">
        <f t="shared" si="55"/>
        <v>0</v>
      </c>
      <c r="CT80" s="122">
        <f t="shared" si="55"/>
        <v>0</v>
      </c>
      <c r="CU80" s="122">
        <f t="shared" si="55"/>
        <v>0</v>
      </c>
      <c r="CV80" s="122">
        <f t="shared" si="55"/>
        <v>0</v>
      </c>
      <c r="CW80" s="122">
        <f t="shared" si="56"/>
        <v>0</v>
      </c>
      <c r="CX80" s="122"/>
      <c r="CY80" s="122"/>
      <c r="CZ80" s="122">
        <f t="shared" si="57"/>
        <v>0</v>
      </c>
      <c r="DA80" s="122">
        <f t="shared" si="57"/>
        <v>0</v>
      </c>
      <c r="DB80" s="122">
        <f t="shared" si="57"/>
        <v>0</v>
      </c>
      <c r="DC80" s="122">
        <f t="shared" si="57"/>
        <v>0</v>
      </c>
      <c r="DD80" s="122">
        <f t="shared" si="58"/>
        <v>0</v>
      </c>
      <c r="DF80" s="123">
        <f t="shared" si="59"/>
        <v>2</v>
      </c>
      <c r="DG80" s="123">
        <f t="shared" si="60"/>
        <v>-60</v>
      </c>
      <c r="DH80" s="123">
        <f t="shared" si="61"/>
        <v>0</v>
      </c>
      <c r="DI80" s="123">
        <f t="shared" si="62"/>
        <v>0</v>
      </c>
      <c r="DJ80" s="123">
        <f t="shared" si="63"/>
        <v>58</v>
      </c>
      <c r="DK80" s="126">
        <f t="shared" si="37"/>
        <v>0</v>
      </c>
    </row>
    <row r="81" spans="1:115" ht="15.75" thickBot="1">
      <c r="A81" s="118"/>
      <c r="B81" s="33">
        <v>79</v>
      </c>
      <c r="C81" s="124">
        <v>-23.861999999999998</v>
      </c>
      <c r="D81" s="124">
        <v>0</v>
      </c>
      <c r="E81" s="124">
        <v>0</v>
      </c>
      <c r="F81" s="124">
        <v>0</v>
      </c>
      <c r="G81" s="124">
        <v>-23.861999999999998</v>
      </c>
      <c r="H81" s="118"/>
      <c r="I81" s="33">
        <v>79</v>
      </c>
      <c r="J81" s="124">
        <v>23.861999999999998</v>
      </c>
      <c r="K81" s="124">
        <v>0</v>
      </c>
      <c r="L81" s="124">
        <v>0</v>
      </c>
      <c r="M81" s="124">
        <v>20.138000000000002</v>
      </c>
      <c r="N81" s="124">
        <v>44</v>
      </c>
      <c r="O81" s="118"/>
      <c r="P81" s="33">
        <v>79</v>
      </c>
      <c r="Q81" s="124">
        <v>0</v>
      </c>
      <c r="R81" s="124">
        <v>0</v>
      </c>
      <c r="S81" s="124">
        <v>0</v>
      </c>
      <c r="T81" s="124">
        <v>0</v>
      </c>
      <c r="U81" s="124">
        <v>0</v>
      </c>
      <c r="V81" s="118"/>
      <c r="W81" s="33">
        <v>79</v>
      </c>
      <c r="X81" s="124">
        <v>0</v>
      </c>
      <c r="Y81" s="124">
        <v>0</v>
      </c>
      <c r="Z81" s="124">
        <v>0</v>
      </c>
      <c r="AA81" s="124">
        <v>0</v>
      </c>
      <c r="AB81" s="124">
        <v>0</v>
      </c>
      <c r="AC81" s="118"/>
      <c r="AD81" s="33">
        <v>79</v>
      </c>
      <c r="AE81" s="124">
        <v>0</v>
      </c>
      <c r="AF81" s="124">
        <v>-20.138000000000002</v>
      </c>
      <c r="AG81" s="124">
        <v>0</v>
      </c>
      <c r="AH81" s="124">
        <v>0</v>
      </c>
      <c r="AI81" s="124">
        <v>-20.138000000000002</v>
      </c>
      <c r="AJ81" s="33"/>
      <c r="AK81" s="33">
        <f t="shared" si="38"/>
        <v>10</v>
      </c>
      <c r="AM81" s="125"/>
      <c r="AN81" s="125">
        <f t="shared" si="39"/>
        <v>0</v>
      </c>
      <c r="AO81" s="125">
        <f t="shared" si="39"/>
        <v>0</v>
      </c>
      <c r="AP81" s="125">
        <f t="shared" si="39"/>
        <v>0</v>
      </c>
      <c r="AQ81" s="125">
        <f t="shared" si="36"/>
        <v>0</v>
      </c>
      <c r="AR81" s="125">
        <f t="shared" si="40"/>
        <v>0</v>
      </c>
      <c r="AS81" s="125"/>
      <c r="AT81" s="125"/>
      <c r="AU81" s="125">
        <f t="shared" si="41"/>
        <v>23.861999999999998</v>
      </c>
      <c r="AV81" s="125">
        <f t="shared" si="41"/>
        <v>0</v>
      </c>
      <c r="AW81" s="125">
        <f t="shared" si="41"/>
        <v>0</v>
      </c>
      <c r="AX81" s="125">
        <f t="shared" si="41"/>
        <v>20.138000000000002</v>
      </c>
      <c r="AY81" s="125">
        <f t="shared" si="42"/>
        <v>-44</v>
      </c>
      <c r="AZ81" s="125"/>
      <c r="BA81" s="125"/>
      <c r="BB81" s="125">
        <f t="shared" si="43"/>
        <v>0</v>
      </c>
      <c r="BC81" s="125">
        <f t="shared" si="43"/>
        <v>0</v>
      </c>
      <c r="BD81" s="125">
        <f t="shared" si="43"/>
        <v>0</v>
      </c>
      <c r="BE81" s="125">
        <f t="shared" si="43"/>
        <v>0</v>
      </c>
      <c r="BF81" s="125">
        <f t="shared" si="44"/>
        <v>0</v>
      </c>
      <c r="BG81" s="125"/>
      <c r="BH81" s="125"/>
      <c r="BI81" s="125">
        <f t="shared" si="45"/>
        <v>0</v>
      </c>
      <c r="BJ81" s="125">
        <f t="shared" si="45"/>
        <v>0</v>
      </c>
      <c r="BK81" s="125">
        <f t="shared" si="45"/>
        <v>0</v>
      </c>
      <c r="BL81" s="125">
        <f t="shared" si="45"/>
        <v>0</v>
      </c>
      <c r="BM81" s="125">
        <f t="shared" si="46"/>
        <v>0</v>
      </c>
      <c r="BN81" s="125"/>
      <c r="BO81" s="125"/>
      <c r="BP81" s="125">
        <f t="shared" si="47"/>
        <v>0</v>
      </c>
      <c r="BQ81" s="125">
        <f t="shared" si="47"/>
        <v>0</v>
      </c>
      <c r="BR81" s="125">
        <f t="shared" si="47"/>
        <v>0</v>
      </c>
      <c r="BS81" s="125">
        <f t="shared" si="47"/>
        <v>0</v>
      </c>
      <c r="BT81" s="125">
        <f t="shared" si="48"/>
        <v>0</v>
      </c>
      <c r="BV81" s="122"/>
      <c r="BW81" s="122"/>
      <c r="BX81" s="122">
        <f t="shared" si="49"/>
        <v>0</v>
      </c>
      <c r="BY81" s="122">
        <f t="shared" si="49"/>
        <v>0</v>
      </c>
      <c r="BZ81" s="122">
        <f t="shared" si="49"/>
        <v>0</v>
      </c>
      <c r="CA81" s="122">
        <f t="shared" si="49"/>
        <v>0</v>
      </c>
      <c r="CB81" s="122">
        <f t="shared" si="50"/>
        <v>0</v>
      </c>
      <c r="CC81" s="122"/>
      <c r="CD81" s="122"/>
      <c r="CE81" s="122">
        <f t="shared" si="51"/>
        <v>238.61999999999998</v>
      </c>
      <c r="CF81" s="122">
        <f t="shared" si="51"/>
        <v>0</v>
      </c>
      <c r="CG81" s="122">
        <f t="shared" si="51"/>
        <v>0</v>
      </c>
      <c r="CH81" s="122">
        <f t="shared" si="51"/>
        <v>201.38000000000002</v>
      </c>
      <c r="CI81" s="122">
        <f t="shared" si="52"/>
        <v>440</v>
      </c>
      <c r="CJ81" s="122"/>
      <c r="CK81" s="122"/>
      <c r="CL81" s="122">
        <f t="shared" si="53"/>
        <v>0</v>
      </c>
      <c r="CM81" s="122">
        <f t="shared" si="53"/>
        <v>0</v>
      </c>
      <c r="CN81" s="122">
        <f t="shared" si="53"/>
        <v>0</v>
      </c>
      <c r="CO81" s="122">
        <f t="shared" si="53"/>
        <v>0</v>
      </c>
      <c r="CP81" s="122">
        <f t="shared" si="54"/>
        <v>0</v>
      </c>
      <c r="CQ81" s="122"/>
      <c r="CR81" s="122"/>
      <c r="CS81" s="122">
        <f t="shared" si="55"/>
        <v>0</v>
      </c>
      <c r="CT81" s="122">
        <f t="shared" si="55"/>
        <v>0</v>
      </c>
      <c r="CU81" s="122">
        <f t="shared" si="55"/>
        <v>0</v>
      </c>
      <c r="CV81" s="122">
        <f t="shared" si="55"/>
        <v>0</v>
      </c>
      <c r="CW81" s="122">
        <f t="shared" si="56"/>
        <v>0</v>
      </c>
      <c r="CX81" s="122"/>
      <c r="CY81" s="122"/>
      <c r="CZ81" s="122">
        <f t="shared" si="57"/>
        <v>0</v>
      </c>
      <c r="DA81" s="122">
        <f t="shared" si="57"/>
        <v>0</v>
      </c>
      <c r="DB81" s="122">
        <f t="shared" si="57"/>
        <v>0</v>
      </c>
      <c r="DC81" s="122">
        <f t="shared" si="57"/>
        <v>0</v>
      </c>
      <c r="DD81" s="122">
        <f t="shared" si="58"/>
        <v>0</v>
      </c>
      <c r="DF81" s="123">
        <f t="shared" si="59"/>
        <v>23.861999999999998</v>
      </c>
      <c r="DG81" s="123">
        <f t="shared" si="60"/>
        <v>-44</v>
      </c>
      <c r="DH81" s="123">
        <f t="shared" si="61"/>
        <v>0</v>
      </c>
      <c r="DI81" s="123">
        <f t="shared" si="62"/>
        <v>0</v>
      </c>
      <c r="DJ81" s="123">
        <f t="shared" si="63"/>
        <v>20.138000000000002</v>
      </c>
      <c r="DK81" s="126">
        <f t="shared" si="37"/>
        <v>0</v>
      </c>
    </row>
    <row r="82" spans="1:115" ht="15.75" thickBot="1">
      <c r="A82" s="118"/>
      <c r="B82" s="33">
        <v>80</v>
      </c>
      <c r="C82" s="124">
        <v>-34.709000000000003</v>
      </c>
      <c r="D82" s="124">
        <v>0</v>
      </c>
      <c r="E82" s="124">
        <v>0</v>
      </c>
      <c r="F82" s="124">
        <v>0</v>
      </c>
      <c r="G82" s="124">
        <v>-34.709000000000003</v>
      </c>
      <c r="H82" s="118"/>
      <c r="I82" s="33">
        <v>80</v>
      </c>
      <c r="J82" s="124">
        <v>34.709000000000003</v>
      </c>
      <c r="K82" s="124">
        <v>0</v>
      </c>
      <c r="L82" s="124">
        <v>0</v>
      </c>
      <c r="M82" s="124">
        <v>29.291</v>
      </c>
      <c r="N82" s="124">
        <v>64</v>
      </c>
      <c r="O82" s="118"/>
      <c r="P82" s="33">
        <v>80</v>
      </c>
      <c r="Q82" s="124">
        <v>0</v>
      </c>
      <c r="R82" s="124">
        <v>0</v>
      </c>
      <c r="S82" s="124">
        <v>0</v>
      </c>
      <c r="T82" s="124">
        <v>0</v>
      </c>
      <c r="U82" s="124">
        <v>0</v>
      </c>
      <c r="V82" s="118"/>
      <c r="W82" s="33">
        <v>80</v>
      </c>
      <c r="X82" s="124">
        <v>0</v>
      </c>
      <c r="Y82" s="124">
        <v>0</v>
      </c>
      <c r="Z82" s="124">
        <v>0</v>
      </c>
      <c r="AA82" s="124">
        <v>0</v>
      </c>
      <c r="AB82" s="124">
        <v>0</v>
      </c>
      <c r="AC82" s="118"/>
      <c r="AD82" s="33">
        <v>80</v>
      </c>
      <c r="AE82" s="124">
        <v>0</v>
      </c>
      <c r="AF82" s="124">
        <v>-29.291</v>
      </c>
      <c r="AG82" s="124">
        <v>0</v>
      </c>
      <c r="AH82" s="124">
        <v>0</v>
      </c>
      <c r="AI82" s="124">
        <v>-29.291</v>
      </c>
      <c r="AJ82" s="33"/>
      <c r="AK82" s="33">
        <f t="shared" si="38"/>
        <v>10</v>
      </c>
      <c r="AM82" s="125"/>
      <c r="AN82" s="125">
        <f t="shared" si="39"/>
        <v>0</v>
      </c>
      <c r="AO82" s="125">
        <f t="shared" si="39"/>
        <v>0</v>
      </c>
      <c r="AP82" s="125">
        <f t="shared" si="39"/>
        <v>0</v>
      </c>
      <c r="AQ82" s="125">
        <f t="shared" si="36"/>
        <v>0</v>
      </c>
      <c r="AR82" s="125">
        <f t="shared" si="40"/>
        <v>0</v>
      </c>
      <c r="AS82" s="125"/>
      <c r="AT82" s="125"/>
      <c r="AU82" s="125">
        <f t="shared" si="41"/>
        <v>34.709000000000003</v>
      </c>
      <c r="AV82" s="125">
        <f t="shared" si="41"/>
        <v>0</v>
      </c>
      <c r="AW82" s="125">
        <f t="shared" si="41"/>
        <v>0</v>
      </c>
      <c r="AX82" s="125">
        <f t="shared" si="41"/>
        <v>29.291</v>
      </c>
      <c r="AY82" s="125">
        <f t="shared" si="42"/>
        <v>-64</v>
      </c>
      <c r="AZ82" s="125"/>
      <c r="BA82" s="125"/>
      <c r="BB82" s="125">
        <f t="shared" si="43"/>
        <v>0</v>
      </c>
      <c r="BC82" s="125">
        <f t="shared" si="43"/>
        <v>0</v>
      </c>
      <c r="BD82" s="125">
        <f t="shared" si="43"/>
        <v>0</v>
      </c>
      <c r="BE82" s="125">
        <f t="shared" si="43"/>
        <v>0</v>
      </c>
      <c r="BF82" s="125">
        <f t="shared" si="44"/>
        <v>0</v>
      </c>
      <c r="BG82" s="125"/>
      <c r="BH82" s="125"/>
      <c r="BI82" s="125">
        <f t="shared" si="45"/>
        <v>0</v>
      </c>
      <c r="BJ82" s="125">
        <f t="shared" si="45"/>
        <v>0</v>
      </c>
      <c r="BK82" s="125">
        <f t="shared" si="45"/>
        <v>0</v>
      </c>
      <c r="BL82" s="125">
        <f t="shared" si="45"/>
        <v>0</v>
      </c>
      <c r="BM82" s="125">
        <f t="shared" si="46"/>
        <v>0</v>
      </c>
      <c r="BN82" s="125"/>
      <c r="BO82" s="125"/>
      <c r="BP82" s="125">
        <f t="shared" si="47"/>
        <v>0</v>
      </c>
      <c r="BQ82" s="125">
        <f t="shared" si="47"/>
        <v>0</v>
      </c>
      <c r="BR82" s="125">
        <f t="shared" si="47"/>
        <v>0</v>
      </c>
      <c r="BS82" s="125">
        <f t="shared" si="47"/>
        <v>0</v>
      </c>
      <c r="BT82" s="125">
        <f t="shared" si="48"/>
        <v>0</v>
      </c>
      <c r="BV82" s="122"/>
      <c r="BW82" s="122"/>
      <c r="BX82" s="122">
        <f t="shared" si="49"/>
        <v>0</v>
      </c>
      <c r="BY82" s="122">
        <f t="shared" si="49"/>
        <v>0</v>
      </c>
      <c r="BZ82" s="122">
        <f t="shared" si="49"/>
        <v>0</v>
      </c>
      <c r="CA82" s="122">
        <f t="shared" si="49"/>
        <v>0</v>
      </c>
      <c r="CB82" s="122">
        <f t="shared" si="50"/>
        <v>0</v>
      </c>
      <c r="CC82" s="122"/>
      <c r="CD82" s="122"/>
      <c r="CE82" s="122">
        <f t="shared" si="51"/>
        <v>347.09000000000003</v>
      </c>
      <c r="CF82" s="122">
        <f t="shared" si="51"/>
        <v>0</v>
      </c>
      <c r="CG82" s="122">
        <f t="shared" si="51"/>
        <v>0</v>
      </c>
      <c r="CH82" s="122">
        <f t="shared" si="51"/>
        <v>292.91000000000003</v>
      </c>
      <c r="CI82" s="122">
        <f t="shared" si="52"/>
        <v>640</v>
      </c>
      <c r="CJ82" s="122"/>
      <c r="CK82" s="122"/>
      <c r="CL82" s="122">
        <f t="shared" si="53"/>
        <v>0</v>
      </c>
      <c r="CM82" s="122">
        <f t="shared" si="53"/>
        <v>0</v>
      </c>
      <c r="CN82" s="122">
        <f t="shared" si="53"/>
        <v>0</v>
      </c>
      <c r="CO82" s="122">
        <f t="shared" si="53"/>
        <v>0</v>
      </c>
      <c r="CP82" s="122">
        <f t="shared" si="54"/>
        <v>0</v>
      </c>
      <c r="CQ82" s="122"/>
      <c r="CR82" s="122"/>
      <c r="CS82" s="122">
        <f t="shared" si="55"/>
        <v>0</v>
      </c>
      <c r="CT82" s="122">
        <f t="shared" si="55"/>
        <v>0</v>
      </c>
      <c r="CU82" s="122">
        <f t="shared" si="55"/>
        <v>0</v>
      </c>
      <c r="CV82" s="122">
        <f t="shared" si="55"/>
        <v>0</v>
      </c>
      <c r="CW82" s="122">
        <f t="shared" si="56"/>
        <v>0</v>
      </c>
      <c r="CX82" s="122"/>
      <c r="CY82" s="122"/>
      <c r="CZ82" s="122">
        <f t="shared" si="57"/>
        <v>0</v>
      </c>
      <c r="DA82" s="122">
        <f t="shared" si="57"/>
        <v>0</v>
      </c>
      <c r="DB82" s="122">
        <f t="shared" si="57"/>
        <v>0</v>
      </c>
      <c r="DC82" s="122">
        <f t="shared" si="57"/>
        <v>0</v>
      </c>
      <c r="DD82" s="122">
        <f t="shared" si="58"/>
        <v>0</v>
      </c>
      <c r="DF82" s="123">
        <f t="shared" si="59"/>
        <v>34.709000000000003</v>
      </c>
      <c r="DG82" s="123">
        <f t="shared" si="60"/>
        <v>-64</v>
      </c>
      <c r="DH82" s="123">
        <f t="shared" si="61"/>
        <v>0</v>
      </c>
      <c r="DI82" s="123">
        <f t="shared" si="62"/>
        <v>0</v>
      </c>
      <c r="DJ82" s="123">
        <f t="shared" si="63"/>
        <v>29.291</v>
      </c>
      <c r="DK82" s="126">
        <f t="shared" si="37"/>
        <v>0</v>
      </c>
    </row>
    <row r="83" spans="1:115" ht="15.75" thickBot="1">
      <c r="A83" s="118"/>
      <c r="B83" s="33">
        <v>81</v>
      </c>
      <c r="C83" s="124">
        <v>-18.439</v>
      </c>
      <c r="D83" s="124">
        <v>0</v>
      </c>
      <c r="E83" s="124">
        <v>0</v>
      </c>
      <c r="F83" s="124">
        <v>0</v>
      </c>
      <c r="G83" s="124">
        <v>-18.439</v>
      </c>
      <c r="H83" s="118"/>
      <c r="I83" s="33">
        <v>81</v>
      </c>
      <c r="J83" s="124">
        <v>18.439</v>
      </c>
      <c r="K83" s="124">
        <v>0</v>
      </c>
      <c r="L83" s="124">
        <v>0</v>
      </c>
      <c r="M83" s="124">
        <v>15.561</v>
      </c>
      <c r="N83" s="124">
        <v>34</v>
      </c>
      <c r="O83" s="118"/>
      <c r="P83" s="33">
        <v>81</v>
      </c>
      <c r="Q83" s="124">
        <v>0</v>
      </c>
      <c r="R83" s="124">
        <v>0</v>
      </c>
      <c r="S83" s="124">
        <v>0</v>
      </c>
      <c r="T83" s="124">
        <v>0</v>
      </c>
      <c r="U83" s="124">
        <v>0</v>
      </c>
      <c r="V83" s="118"/>
      <c r="W83" s="33">
        <v>81</v>
      </c>
      <c r="X83" s="124">
        <v>0</v>
      </c>
      <c r="Y83" s="124">
        <v>0</v>
      </c>
      <c r="Z83" s="124">
        <v>0</v>
      </c>
      <c r="AA83" s="124">
        <v>0</v>
      </c>
      <c r="AB83" s="124">
        <v>0</v>
      </c>
      <c r="AC83" s="118"/>
      <c r="AD83" s="33">
        <v>81</v>
      </c>
      <c r="AE83" s="124">
        <v>0</v>
      </c>
      <c r="AF83" s="124">
        <v>-15.561</v>
      </c>
      <c r="AG83" s="124">
        <v>0</v>
      </c>
      <c r="AH83" s="124">
        <v>0</v>
      </c>
      <c r="AI83" s="124">
        <v>-15.561</v>
      </c>
      <c r="AJ83" s="33"/>
      <c r="AK83" s="33">
        <f t="shared" si="38"/>
        <v>10</v>
      </c>
      <c r="AM83" s="125"/>
      <c r="AN83" s="125">
        <f t="shared" si="39"/>
        <v>0</v>
      </c>
      <c r="AO83" s="125">
        <f t="shared" si="39"/>
        <v>0</v>
      </c>
      <c r="AP83" s="125">
        <f t="shared" si="39"/>
        <v>0</v>
      </c>
      <c r="AQ83" s="125">
        <f t="shared" si="36"/>
        <v>0</v>
      </c>
      <c r="AR83" s="125">
        <f t="shared" si="40"/>
        <v>0</v>
      </c>
      <c r="AS83" s="125"/>
      <c r="AT83" s="125"/>
      <c r="AU83" s="125">
        <f t="shared" si="41"/>
        <v>18.439</v>
      </c>
      <c r="AV83" s="125">
        <f t="shared" si="41"/>
        <v>0</v>
      </c>
      <c r="AW83" s="125">
        <f t="shared" si="41"/>
        <v>0</v>
      </c>
      <c r="AX83" s="125">
        <f t="shared" si="41"/>
        <v>15.561</v>
      </c>
      <c r="AY83" s="125">
        <f t="shared" si="42"/>
        <v>-34</v>
      </c>
      <c r="AZ83" s="125"/>
      <c r="BA83" s="125"/>
      <c r="BB83" s="125">
        <f t="shared" si="43"/>
        <v>0</v>
      </c>
      <c r="BC83" s="125">
        <f t="shared" si="43"/>
        <v>0</v>
      </c>
      <c r="BD83" s="125">
        <f t="shared" si="43"/>
        <v>0</v>
      </c>
      <c r="BE83" s="125">
        <f t="shared" si="43"/>
        <v>0</v>
      </c>
      <c r="BF83" s="125">
        <f t="shared" si="44"/>
        <v>0</v>
      </c>
      <c r="BG83" s="125"/>
      <c r="BH83" s="125"/>
      <c r="BI83" s="125">
        <f t="shared" si="45"/>
        <v>0</v>
      </c>
      <c r="BJ83" s="125">
        <f t="shared" si="45"/>
        <v>0</v>
      </c>
      <c r="BK83" s="125">
        <f t="shared" si="45"/>
        <v>0</v>
      </c>
      <c r="BL83" s="125">
        <f t="shared" si="45"/>
        <v>0</v>
      </c>
      <c r="BM83" s="125">
        <f t="shared" si="46"/>
        <v>0</v>
      </c>
      <c r="BN83" s="125"/>
      <c r="BO83" s="125"/>
      <c r="BP83" s="125">
        <f t="shared" si="47"/>
        <v>0</v>
      </c>
      <c r="BQ83" s="125">
        <f t="shared" si="47"/>
        <v>0</v>
      </c>
      <c r="BR83" s="125">
        <f t="shared" si="47"/>
        <v>0</v>
      </c>
      <c r="BS83" s="125">
        <f t="shared" si="47"/>
        <v>0</v>
      </c>
      <c r="BT83" s="125">
        <f t="shared" si="48"/>
        <v>0</v>
      </c>
      <c r="BV83" s="122"/>
      <c r="BW83" s="122"/>
      <c r="BX83" s="122">
        <f t="shared" si="49"/>
        <v>0</v>
      </c>
      <c r="BY83" s="122">
        <f t="shared" si="49"/>
        <v>0</v>
      </c>
      <c r="BZ83" s="122">
        <f t="shared" si="49"/>
        <v>0</v>
      </c>
      <c r="CA83" s="122">
        <f t="shared" si="49"/>
        <v>0</v>
      </c>
      <c r="CB83" s="122">
        <f t="shared" si="50"/>
        <v>0</v>
      </c>
      <c r="CC83" s="122"/>
      <c r="CD83" s="122"/>
      <c r="CE83" s="122">
        <f t="shared" si="51"/>
        <v>184.39</v>
      </c>
      <c r="CF83" s="122">
        <f t="shared" si="51"/>
        <v>0</v>
      </c>
      <c r="CG83" s="122">
        <f t="shared" si="51"/>
        <v>0</v>
      </c>
      <c r="CH83" s="122">
        <f t="shared" si="51"/>
        <v>155.61000000000001</v>
      </c>
      <c r="CI83" s="122">
        <f t="shared" si="52"/>
        <v>340</v>
      </c>
      <c r="CJ83" s="122"/>
      <c r="CK83" s="122"/>
      <c r="CL83" s="122">
        <f t="shared" si="53"/>
        <v>0</v>
      </c>
      <c r="CM83" s="122">
        <f t="shared" si="53"/>
        <v>0</v>
      </c>
      <c r="CN83" s="122">
        <f t="shared" si="53"/>
        <v>0</v>
      </c>
      <c r="CO83" s="122">
        <f t="shared" si="53"/>
        <v>0</v>
      </c>
      <c r="CP83" s="122">
        <f t="shared" si="54"/>
        <v>0</v>
      </c>
      <c r="CQ83" s="122"/>
      <c r="CR83" s="122"/>
      <c r="CS83" s="122">
        <f t="shared" si="55"/>
        <v>0</v>
      </c>
      <c r="CT83" s="122">
        <f t="shared" si="55"/>
        <v>0</v>
      </c>
      <c r="CU83" s="122">
        <f t="shared" si="55"/>
        <v>0</v>
      </c>
      <c r="CV83" s="122">
        <f t="shared" si="55"/>
        <v>0</v>
      </c>
      <c r="CW83" s="122">
        <f t="shared" si="56"/>
        <v>0</v>
      </c>
      <c r="CX83" s="122"/>
      <c r="CY83" s="122"/>
      <c r="CZ83" s="122">
        <f t="shared" si="57"/>
        <v>0</v>
      </c>
      <c r="DA83" s="122">
        <f t="shared" si="57"/>
        <v>0</v>
      </c>
      <c r="DB83" s="122">
        <f t="shared" si="57"/>
        <v>0</v>
      </c>
      <c r="DC83" s="122">
        <f t="shared" si="57"/>
        <v>0</v>
      </c>
      <c r="DD83" s="122">
        <f t="shared" si="58"/>
        <v>0</v>
      </c>
      <c r="DF83" s="123">
        <f t="shared" si="59"/>
        <v>18.439</v>
      </c>
      <c r="DG83" s="123">
        <f t="shared" si="60"/>
        <v>-34</v>
      </c>
      <c r="DH83" s="123">
        <f t="shared" si="61"/>
        <v>0</v>
      </c>
      <c r="DI83" s="123">
        <f t="shared" si="62"/>
        <v>0</v>
      </c>
      <c r="DJ83" s="123">
        <f t="shared" si="63"/>
        <v>15.561</v>
      </c>
      <c r="DK83" s="126">
        <f t="shared" si="37"/>
        <v>0</v>
      </c>
    </row>
    <row r="84" spans="1:115" ht="15.75" thickBot="1">
      <c r="A84" s="118"/>
      <c r="B84" s="33">
        <v>82</v>
      </c>
      <c r="C84" s="124">
        <v>-34.709000000000003</v>
      </c>
      <c r="D84" s="124">
        <v>0</v>
      </c>
      <c r="E84" s="124">
        <v>0</v>
      </c>
      <c r="F84" s="124">
        <v>0</v>
      </c>
      <c r="G84" s="124">
        <v>-34.709000000000003</v>
      </c>
      <c r="H84" s="118"/>
      <c r="I84" s="33">
        <v>82</v>
      </c>
      <c r="J84" s="124">
        <v>34.709000000000003</v>
      </c>
      <c r="K84" s="124">
        <v>0</v>
      </c>
      <c r="L84" s="124">
        <v>0</v>
      </c>
      <c r="M84" s="124">
        <v>29.291</v>
      </c>
      <c r="N84" s="124">
        <v>64</v>
      </c>
      <c r="O84" s="118"/>
      <c r="P84" s="33">
        <v>82</v>
      </c>
      <c r="Q84" s="124">
        <v>0</v>
      </c>
      <c r="R84" s="124">
        <v>0</v>
      </c>
      <c r="S84" s="124">
        <v>0</v>
      </c>
      <c r="T84" s="124">
        <v>0</v>
      </c>
      <c r="U84" s="124">
        <v>0</v>
      </c>
      <c r="V84" s="118"/>
      <c r="W84" s="33">
        <v>82</v>
      </c>
      <c r="X84" s="124">
        <v>0</v>
      </c>
      <c r="Y84" s="124">
        <v>0</v>
      </c>
      <c r="Z84" s="124">
        <v>0</v>
      </c>
      <c r="AA84" s="124">
        <v>0</v>
      </c>
      <c r="AB84" s="124">
        <v>0</v>
      </c>
      <c r="AC84" s="118"/>
      <c r="AD84" s="33">
        <v>82</v>
      </c>
      <c r="AE84" s="124">
        <v>0</v>
      </c>
      <c r="AF84" s="124">
        <v>-29.291</v>
      </c>
      <c r="AG84" s="124">
        <v>0</v>
      </c>
      <c r="AH84" s="124">
        <v>0</v>
      </c>
      <c r="AI84" s="124">
        <v>-29.291</v>
      </c>
      <c r="AJ84" s="33"/>
      <c r="AK84" s="33">
        <f t="shared" si="38"/>
        <v>10</v>
      </c>
      <c r="AM84" s="125"/>
      <c r="AN84" s="125">
        <f t="shared" si="39"/>
        <v>0</v>
      </c>
      <c r="AO84" s="125">
        <f t="shared" si="39"/>
        <v>0</v>
      </c>
      <c r="AP84" s="125">
        <f t="shared" si="39"/>
        <v>0</v>
      </c>
      <c r="AQ84" s="125">
        <f t="shared" si="36"/>
        <v>0</v>
      </c>
      <c r="AR84" s="125">
        <f t="shared" si="40"/>
        <v>0</v>
      </c>
      <c r="AS84" s="125"/>
      <c r="AT84" s="125"/>
      <c r="AU84" s="125">
        <f t="shared" si="41"/>
        <v>34.709000000000003</v>
      </c>
      <c r="AV84" s="125">
        <f t="shared" si="41"/>
        <v>0</v>
      </c>
      <c r="AW84" s="125">
        <f t="shared" si="41"/>
        <v>0</v>
      </c>
      <c r="AX84" s="125">
        <f t="shared" si="41"/>
        <v>29.291</v>
      </c>
      <c r="AY84" s="125">
        <f t="shared" si="42"/>
        <v>-64</v>
      </c>
      <c r="AZ84" s="125"/>
      <c r="BA84" s="125"/>
      <c r="BB84" s="125">
        <f t="shared" si="43"/>
        <v>0</v>
      </c>
      <c r="BC84" s="125">
        <f t="shared" si="43"/>
        <v>0</v>
      </c>
      <c r="BD84" s="125">
        <f t="shared" si="43"/>
        <v>0</v>
      </c>
      <c r="BE84" s="125">
        <f t="shared" si="43"/>
        <v>0</v>
      </c>
      <c r="BF84" s="125">
        <f t="shared" si="44"/>
        <v>0</v>
      </c>
      <c r="BG84" s="125"/>
      <c r="BH84" s="125"/>
      <c r="BI84" s="125">
        <f t="shared" si="45"/>
        <v>0</v>
      </c>
      <c r="BJ84" s="125">
        <f t="shared" si="45"/>
        <v>0</v>
      </c>
      <c r="BK84" s="125">
        <f t="shared" si="45"/>
        <v>0</v>
      </c>
      <c r="BL84" s="125">
        <f t="shared" si="45"/>
        <v>0</v>
      </c>
      <c r="BM84" s="125">
        <f t="shared" si="46"/>
        <v>0</v>
      </c>
      <c r="BN84" s="125"/>
      <c r="BO84" s="125"/>
      <c r="BP84" s="125">
        <f t="shared" si="47"/>
        <v>0</v>
      </c>
      <c r="BQ84" s="125">
        <f t="shared" si="47"/>
        <v>0</v>
      </c>
      <c r="BR84" s="125">
        <f t="shared" si="47"/>
        <v>0</v>
      </c>
      <c r="BS84" s="125">
        <f t="shared" si="47"/>
        <v>0</v>
      </c>
      <c r="BT84" s="125">
        <f t="shared" si="48"/>
        <v>0</v>
      </c>
      <c r="BV84" s="122"/>
      <c r="BW84" s="122"/>
      <c r="BX84" s="122">
        <f t="shared" si="49"/>
        <v>0</v>
      </c>
      <c r="BY84" s="122">
        <f t="shared" si="49"/>
        <v>0</v>
      </c>
      <c r="BZ84" s="122">
        <f t="shared" si="49"/>
        <v>0</v>
      </c>
      <c r="CA84" s="122">
        <f t="shared" si="49"/>
        <v>0</v>
      </c>
      <c r="CB84" s="122">
        <f t="shared" si="50"/>
        <v>0</v>
      </c>
      <c r="CC84" s="122"/>
      <c r="CD84" s="122"/>
      <c r="CE84" s="122">
        <f t="shared" si="51"/>
        <v>347.09000000000003</v>
      </c>
      <c r="CF84" s="122">
        <f t="shared" si="51"/>
        <v>0</v>
      </c>
      <c r="CG84" s="122">
        <f t="shared" si="51"/>
        <v>0</v>
      </c>
      <c r="CH84" s="122">
        <f t="shared" si="51"/>
        <v>292.91000000000003</v>
      </c>
      <c r="CI84" s="122">
        <f t="shared" si="52"/>
        <v>640</v>
      </c>
      <c r="CJ84" s="122"/>
      <c r="CK84" s="122"/>
      <c r="CL84" s="122">
        <f t="shared" si="53"/>
        <v>0</v>
      </c>
      <c r="CM84" s="122">
        <f t="shared" si="53"/>
        <v>0</v>
      </c>
      <c r="CN84" s="122">
        <f t="shared" si="53"/>
        <v>0</v>
      </c>
      <c r="CO84" s="122">
        <f t="shared" si="53"/>
        <v>0</v>
      </c>
      <c r="CP84" s="122">
        <f t="shared" si="54"/>
        <v>0</v>
      </c>
      <c r="CQ84" s="122"/>
      <c r="CR84" s="122"/>
      <c r="CS84" s="122">
        <f t="shared" si="55"/>
        <v>0</v>
      </c>
      <c r="CT84" s="122">
        <f t="shared" si="55"/>
        <v>0</v>
      </c>
      <c r="CU84" s="122">
        <f t="shared" si="55"/>
        <v>0</v>
      </c>
      <c r="CV84" s="122">
        <f t="shared" si="55"/>
        <v>0</v>
      </c>
      <c r="CW84" s="122">
        <f t="shared" si="56"/>
        <v>0</v>
      </c>
      <c r="CX84" s="122"/>
      <c r="CY84" s="122"/>
      <c r="CZ84" s="122">
        <f t="shared" si="57"/>
        <v>0</v>
      </c>
      <c r="DA84" s="122">
        <f t="shared" si="57"/>
        <v>0</v>
      </c>
      <c r="DB84" s="122">
        <f t="shared" si="57"/>
        <v>0</v>
      </c>
      <c r="DC84" s="122">
        <f t="shared" si="57"/>
        <v>0</v>
      </c>
      <c r="DD84" s="122">
        <f t="shared" si="58"/>
        <v>0</v>
      </c>
      <c r="DF84" s="123">
        <f t="shared" si="59"/>
        <v>34.709000000000003</v>
      </c>
      <c r="DG84" s="123">
        <f t="shared" si="60"/>
        <v>-64</v>
      </c>
      <c r="DH84" s="123">
        <f t="shared" si="61"/>
        <v>0</v>
      </c>
      <c r="DI84" s="123">
        <f t="shared" si="62"/>
        <v>0</v>
      </c>
      <c r="DJ84" s="123">
        <f t="shared" si="63"/>
        <v>29.291</v>
      </c>
      <c r="DK84" s="126">
        <f t="shared" si="37"/>
        <v>0</v>
      </c>
    </row>
    <row r="85" spans="1:115" ht="15.75" thickBot="1">
      <c r="A85" s="118"/>
      <c r="B85" s="33">
        <v>83</v>
      </c>
      <c r="C85" s="124">
        <v>-51</v>
      </c>
      <c r="D85" s="124">
        <v>0</v>
      </c>
      <c r="E85" s="124">
        <v>0</v>
      </c>
      <c r="F85" s="124">
        <v>0</v>
      </c>
      <c r="G85" s="124">
        <v>-51</v>
      </c>
      <c r="H85" s="118"/>
      <c r="I85" s="33">
        <v>83</v>
      </c>
      <c r="J85" s="124">
        <v>51</v>
      </c>
      <c r="K85" s="124">
        <v>0</v>
      </c>
      <c r="L85" s="124">
        <v>0</v>
      </c>
      <c r="M85" s="124">
        <v>16.213999999999999</v>
      </c>
      <c r="N85" s="124">
        <v>67.213999999999999</v>
      </c>
      <c r="O85" s="118"/>
      <c r="P85" s="33">
        <v>83</v>
      </c>
      <c r="Q85" s="124">
        <v>0</v>
      </c>
      <c r="R85" s="124">
        <v>0</v>
      </c>
      <c r="S85" s="124">
        <v>0</v>
      </c>
      <c r="T85" s="124">
        <v>0</v>
      </c>
      <c r="U85" s="124">
        <v>0</v>
      </c>
      <c r="V85" s="118"/>
      <c r="W85" s="33">
        <v>83</v>
      </c>
      <c r="X85" s="124">
        <v>0</v>
      </c>
      <c r="Y85" s="124">
        <v>0</v>
      </c>
      <c r="Z85" s="124">
        <v>0</v>
      </c>
      <c r="AA85" s="124">
        <v>0</v>
      </c>
      <c r="AB85" s="124">
        <v>0</v>
      </c>
      <c r="AC85" s="118"/>
      <c r="AD85" s="33">
        <v>83</v>
      </c>
      <c r="AE85" s="124">
        <v>0</v>
      </c>
      <c r="AF85" s="124">
        <v>-16.213999999999999</v>
      </c>
      <c r="AG85" s="124">
        <v>0</v>
      </c>
      <c r="AH85" s="124">
        <v>0</v>
      </c>
      <c r="AI85" s="124">
        <v>-16.213999999999999</v>
      </c>
      <c r="AJ85" s="33"/>
      <c r="AK85" s="33">
        <f t="shared" si="38"/>
        <v>10</v>
      </c>
      <c r="AM85" s="125"/>
      <c r="AN85" s="125">
        <f t="shared" si="39"/>
        <v>0</v>
      </c>
      <c r="AO85" s="125">
        <f t="shared" si="39"/>
        <v>0</v>
      </c>
      <c r="AP85" s="125">
        <f t="shared" si="39"/>
        <v>0</v>
      </c>
      <c r="AQ85" s="125">
        <f t="shared" si="36"/>
        <v>0</v>
      </c>
      <c r="AR85" s="125">
        <f t="shared" si="40"/>
        <v>0</v>
      </c>
      <c r="AS85" s="125"/>
      <c r="AT85" s="125"/>
      <c r="AU85" s="125">
        <f t="shared" si="41"/>
        <v>51</v>
      </c>
      <c r="AV85" s="125">
        <f t="shared" si="41"/>
        <v>0</v>
      </c>
      <c r="AW85" s="125">
        <f t="shared" si="41"/>
        <v>0</v>
      </c>
      <c r="AX85" s="125">
        <f t="shared" si="41"/>
        <v>16.213999999999999</v>
      </c>
      <c r="AY85" s="125">
        <f t="shared" si="42"/>
        <v>-67.213999999999999</v>
      </c>
      <c r="AZ85" s="125"/>
      <c r="BA85" s="125"/>
      <c r="BB85" s="125">
        <f t="shared" si="43"/>
        <v>0</v>
      </c>
      <c r="BC85" s="125">
        <f t="shared" si="43"/>
        <v>0</v>
      </c>
      <c r="BD85" s="125">
        <f t="shared" si="43"/>
        <v>0</v>
      </c>
      <c r="BE85" s="125">
        <f t="shared" si="43"/>
        <v>0</v>
      </c>
      <c r="BF85" s="125">
        <f t="shared" si="44"/>
        <v>0</v>
      </c>
      <c r="BG85" s="125"/>
      <c r="BH85" s="125"/>
      <c r="BI85" s="125">
        <f t="shared" si="45"/>
        <v>0</v>
      </c>
      <c r="BJ85" s="125">
        <f t="shared" si="45"/>
        <v>0</v>
      </c>
      <c r="BK85" s="125">
        <f t="shared" si="45"/>
        <v>0</v>
      </c>
      <c r="BL85" s="125">
        <f t="shared" si="45"/>
        <v>0</v>
      </c>
      <c r="BM85" s="125">
        <f t="shared" si="46"/>
        <v>0</v>
      </c>
      <c r="BN85" s="125"/>
      <c r="BO85" s="125"/>
      <c r="BP85" s="125">
        <f t="shared" si="47"/>
        <v>0</v>
      </c>
      <c r="BQ85" s="125">
        <f t="shared" si="47"/>
        <v>0</v>
      </c>
      <c r="BR85" s="125">
        <f t="shared" si="47"/>
        <v>0</v>
      </c>
      <c r="BS85" s="125">
        <f t="shared" si="47"/>
        <v>0</v>
      </c>
      <c r="BT85" s="125">
        <f t="shared" si="48"/>
        <v>0</v>
      </c>
      <c r="BV85" s="122"/>
      <c r="BW85" s="122"/>
      <c r="BX85" s="122">
        <f t="shared" si="49"/>
        <v>0</v>
      </c>
      <c r="BY85" s="122">
        <f t="shared" si="49"/>
        <v>0</v>
      </c>
      <c r="BZ85" s="122">
        <f t="shared" si="49"/>
        <v>0</v>
      </c>
      <c r="CA85" s="122">
        <f t="shared" si="49"/>
        <v>0</v>
      </c>
      <c r="CB85" s="122">
        <f t="shared" si="50"/>
        <v>0</v>
      </c>
      <c r="CC85" s="122"/>
      <c r="CD85" s="122"/>
      <c r="CE85" s="122">
        <f t="shared" si="51"/>
        <v>510</v>
      </c>
      <c r="CF85" s="122">
        <f t="shared" si="51"/>
        <v>0</v>
      </c>
      <c r="CG85" s="122">
        <f t="shared" si="51"/>
        <v>0</v>
      </c>
      <c r="CH85" s="122">
        <f t="shared" si="51"/>
        <v>162.13999999999999</v>
      </c>
      <c r="CI85" s="122">
        <f t="shared" si="52"/>
        <v>672.14</v>
      </c>
      <c r="CJ85" s="122"/>
      <c r="CK85" s="122"/>
      <c r="CL85" s="122">
        <f t="shared" si="53"/>
        <v>0</v>
      </c>
      <c r="CM85" s="122">
        <f t="shared" si="53"/>
        <v>0</v>
      </c>
      <c r="CN85" s="122">
        <f t="shared" si="53"/>
        <v>0</v>
      </c>
      <c r="CO85" s="122">
        <f t="shared" si="53"/>
        <v>0</v>
      </c>
      <c r="CP85" s="122">
        <f t="shared" si="54"/>
        <v>0</v>
      </c>
      <c r="CQ85" s="122"/>
      <c r="CR85" s="122"/>
      <c r="CS85" s="122">
        <f t="shared" si="55"/>
        <v>0</v>
      </c>
      <c r="CT85" s="122">
        <f t="shared" si="55"/>
        <v>0</v>
      </c>
      <c r="CU85" s="122">
        <f t="shared" si="55"/>
        <v>0</v>
      </c>
      <c r="CV85" s="122">
        <f t="shared" si="55"/>
        <v>0</v>
      </c>
      <c r="CW85" s="122">
        <f t="shared" si="56"/>
        <v>0</v>
      </c>
      <c r="CX85" s="122"/>
      <c r="CY85" s="122"/>
      <c r="CZ85" s="122">
        <f t="shared" si="57"/>
        <v>0</v>
      </c>
      <c r="DA85" s="122">
        <f t="shared" si="57"/>
        <v>0</v>
      </c>
      <c r="DB85" s="122">
        <f t="shared" si="57"/>
        <v>0</v>
      </c>
      <c r="DC85" s="122">
        <f t="shared" si="57"/>
        <v>0</v>
      </c>
      <c r="DD85" s="122">
        <f t="shared" si="58"/>
        <v>0</v>
      </c>
      <c r="DF85" s="123">
        <f t="shared" si="59"/>
        <v>51</v>
      </c>
      <c r="DG85" s="123">
        <f t="shared" si="60"/>
        <v>-67.213999999999999</v>
      </c>
      <c r="DH85" s="123">
        <f t="shared" si="61"/>
        <v>0</v>
      </c>
      <c r="DI85" s="123">
        <f t="shared" si="62"/>
        <v>0</v>
      </c>
      <c r="DJ85" s="123">
        <f t="shared" si="63"/>
        <v>16.213999999999999</v>
      </c>
      <c r="DK85" s="126">
        <f t="shared" si="37"/>
        <v>0</v>
      </c>
    </row>
    <row r="86" spans="1:115" ht="15.75" thickBot="1">
      <c r="A86" s="118"/>
      <c r="B86" s="33">
        <v>84</v>
      </c>
      <c r="C86" s="124">
        <v>-31</v>
      </c>
      <c r="D86" s="124">
        <v>0</v>
      </c>
      <c r="E86" s="124">
        <v>0</v>
      </c>
      <c r="F86" s="124">
        <v>0</v>
      </c>
      <c r="G86" s="124">
        <v>-31</v>
      </c>
      <c r="H86" s="118"/>
      <c r="I86" s="33">
        <v>84</v>
      </c>
      <c r="J86" s="124">
        <v>31</v>
      </c>
      <c r="K86" s="124">
        <v>0</v>
      </c>
      <c r="L86" s="124">
        <v>0</v>
      </c>
      <c r="M86" s="124">
        <v>0</v>
      </c>
      <c r="N86" s="124">
        <v>31</v>
      </c>
      <c r="O86" s="118"/>
      <c r="P86" s="33">
        <v>84</v>
      </c>
      <c r="Q86" s="124">
        <v>0</v>
      </c>
      <c r="R86" s="124">
        <v>0</v>
      </c>
      <c r="S86" s="124">
        <v>0</v>
      </c>
      <c r="T86" s="124">
        <v>0</v>
      </c>
      <c r="U86" s="124">
        <v>0</v>
      </c>
      <c r="V86" s="118"/>
      <c r="W86" s="33">
        <v>84</v>
      </c>
      <c r="X86" s="124">
        <v>0</v>
      </c>
      <c r="Y86" s="124">
        <v>0</v>
      </c>
      <c r="Z86" s="124">
        <v>0</v>
      </c>
      <c r="AA86" s="124">
        <v>0</v>
      </c>
      <c r="AB86" s="124">
        <v>0</v>
      </c>
      <c r="AC86" s="118"/>
      <c r="AD86" s="33">
        <v>84</v>
      </c>
      <c r="AE86" s="124">
        <v>0</v>
      </c>
      <c r="AF86" s="124">
        <v>0</v>
      </c>
      <c r="AG86" s="124">
        <v>0</v>
      </c>
      <c r="AH86" s="124">
        <v>0</v>
      </c>
      <c r="AI86" s="124">
        <v>0</v>
      </c>
      <c r="AJ86" s="33"/>
      <c r="AK86" s="33">
        <f t="shared" si="38"/>
        <v>10</v>
      </c>
      <c r="AM86" s="125"/>
      <c r="AN86" s="125">
        <f t="shared" si="39"/>
        <v>0</v>
      </c>
      <c r="AO86" s="125">
        <f t="shared" si="39"/>
        <v>0</v>
      </c>
      <c r="AP86" s="125">
        <f t="shared" si="39"/>
        <v>0</v>
      </c>
      <c r="AQ86" s="125">
        <f t="shared" si="36"/>
        <v>0</v>
      </c>
      <c r="AR86" s="125">
        <f t="shared" si="40"/>
        <v>0</v>
      </c>
      <c r="AS86" s="125"/>
      <c r="AT86" s="125"/>
      <c r="AU86" s="125">
        <f t="shared" si="41"/>
        <v>31</v>
      </c>
      <c r="AV86" s="125">
        <f t="shared" si="41"/>
        <v>0</v>
      </c>
      <c r="AW86" s="125">
        <f t="shared" si="41"/>
        <v>0</v>
      </c>
      <c r="AX86" s="125">
        <f t="shared" si="41"/>
        <v>0</v>
      </c>
      <c r="AY86" s="125">
        <f t="shared" si="42"/>
        <v>-31</v>
      </c>
      <c r="AZ86" s="125"/>
      <c r="BA86" s="125"/>
      <c r="BB86" s="125">
        <f t="shared" si="43"/>
        <v>0</v>
      </c>
      <c r="BC86" s="125">
        <f t="shared" si="43"/>
        <v>0</v>
      </c>
      <c r="BD86" s="125">
        <f t="shared" si="43"/>
        <v>0</v>
      </c>
      <c r="BE86" s="125">
        <f t="shared" si="43"/>
        <v>0</v>
      </c>
      <c r="BF86" s="125">
        <f t="shared" si="44"/>
        <v>0</v>
      </c>
      <c r="BG86" s="125"/>
      <c r="BH86" s="125"/>
      <c r="BI86" s="125">
        <f t="shared" si="45"/>
        <v>0</v>
      </c>
      <c r="BJ86" s="125">
        <f t="shared" si="45"/>
        <v>0</v>
      </c>
      <c r="BK86" s="125">
        <f t="shared" si="45"/>
        <v>0</v>
      </c>
      <c r="BL86" s="125">
        <f t="shared" si="45"/>
        <v>0</v>
      </c>
      <c r="BM86" s="125">
        <f t="shared" si="46"/>
        <v>0</v>
      </c>
      <c r="BN86" s="125"/>
      <c r="BO86" s="125"/>
      <c r="BP86" s="125">
        <f t="shared" si="47"/>
        <v>0</v>
      </c>
      <c r="BQ86" s="125">
        <f t="shared" si="47"/>
        <v>0</v>
      </c>
      <c r="BR86" s="125">
        <f t="shared" si="47"/>
        <v>0</v>
      </c>
      <c r="BS86" s="125">
        <f t="shared" si="47"/>
        <v>0</v>
      </c>
      <c r="BT86" s="125">
        <f t="shared" si="48"/>
        <v>0</v>
      </c>
      <c r="BV86" s="122"/>
      <c r="BW86" s="122"/>
      <c r="BX86" s="122">
        <f t="shared" si="49"/>
        <v>0</v>
      </c>
      <c r="BY86" s="122">
        <f t="shared" si="49"/>
        <v>0</v>
      </c>
      <c r="BZ86" s="122">
        <f t="shared" si="49"/>
        <v>0</v>
      </c>
      <c r="CA86" s="122">
        <f t="shared" si="49"/>
        <v>0</v>
      </c>
      <c r="CB86" s="122">
        <f t="shared" si="50"/>
        <v>0</v>
      </c>
      <c r="CC86" s="122"/>
      <c r="CD86" s="122"/>
      <c r="CE86" s="122">
        <f t="shared" si="51"/>
        <v>310</v>
      </c>
      <c r="CF86" s="122">
        <f t="shared" si="51"/>
        <v>0</v>
      </c>
      <c r="CG86" s="122">
        <f t="shared" si="51"/>
        <v>0</v>
      </c>
      <c r="CH86" s="122">
        <f t="shared" si="51"/>
        <v>0</v>
      </c>
      <c r="CI86" s="122">
        <f t="shared" si="52"/>
        <v>310</v>
      </c>
      <c r="CJ86" s="122"/>
      <c r="CK86" s="122"/>
      <c r="CL86" s="122">
        <f t="shared" si="53"/>
        <v>0</v>
      </c>
      <c r="CM86" s="122">
        <f t="shared" si="53"/>
        <v>0</v>
      </c>
      <c r="CN86" s="122">
        <f t="shared" si="53"/>
        <v>0</v>
      </c>
      <c r="CO86" s="122">
        <f t="shared" si="53"/>
        <v>0</v>
      </c>
      <c r="CP86" s="122">
        <f t="shared" si="54"/>
        <v>0</v>
      </c>
      <c r="CQ86" s="122"/>
      <c r="CR86" s="122"/>
      <c r="CS86" s="122">
        <f t="shared" si="55"/>
        <v>0</v>
      </c>
      <c r="CT86" s="122">
        <f t="shared" si="55"/>
        <v>0</v>
      </c>
      <c r="CU86" s="122">
        <f t="shared" si="55"/>
        <v>0</v>
      </c>
      <c r="CV86" s="122">
        <f t="shared" si="55"/>
        <v>0</v>
      </c>
      <c r="CW86" s="122">
        <f t="shared" si="56"/>
        <v>0</v>
      </c>
      <c r="CX86" s="122"/>
      <c r="CY86" s="122"/>
      <c r="CZ86" s="122">
        <f t="shared" si="57"/>
        <v>0</v>
      </c>
      <c r="DA86" s="122">
        <f t="shared" si="57"/>
        <v>0</v>
      </c>
      <c r="DB86" s="122">
        <f t="shared" si="57"/>
        <v>0</v>
      </c>
      <c r="DC86" s="122">
        <f t="shared" si="57"/>
        <v>0</v>
      </c>
      <c r="DD86" s="122">
        <f t="shared" si="58"/>
        <v>0</v>
      </c>
      <c r="DF86" s="123">
        <f t="shared" si="59"/>
        <v>31</v>
      </c>
      <c r="DG86" s="123">
        <f t="shared" si="60"/>
        <v>-31</v>
      </c>
      <c r="DH86" s="123">
        <f t="shared" si="61"/>
        <v>0</v>
      </c>
      <c r="DI86" s="123">
        <f t="shared" si="62"/>
        <v>0</v>
      </c>
      <c r="DJ86" s="123">
        <f t="shared" si="63"/>
        <v>0</v>
      </c>
      <c r="DK86" s="126">
        <f t="shared" si="37"/>
        <v>0</v>
      </c>
    </row>
    <row r="87" spans="1:115" ht="15.75" thickBot="1">
      <c r="A87" s="118"/>
      <c r="B87" s="33">
        <v>85</v>
      </c>
      <c r="C87" s="124">
        <v>-16</v>
      </c>
      <c r="D87" s="124">
        <v>0</v>
      </c>
      <c r="E87" s="124">
        <v>0</v>
      </c>
      <c r="F87" s="124">
        <v>0</v>
      </c>
      <c r="G87" s="124">
        <v>-16</v>
      </c>
      <c r="H87" s="118"/>
      <c r="I87" s="33">
        <v>85</v>
      </c>
      <c r="J87" s="124">
        <v>16</v>
      </c>
      <c r="K87" s="124">
        <v>0</v>
      </c>
      <c r="L87" s="124">
        <v>0</v>
      </c>
      <c r="M87" s="124">
        <v>0</v>
      </c>
      <c r="N87" s="124">
        <v>16</v>
      </c>
      <c r="O87" s="118"/>
      <c r="P87" s="33">
        <v>85</v>
      </c>
      <c r="Q87" s="124">
        <v>0</v>
      </c>
      <c r="R87" s="124">
        <v>0</v>
      </c>
      <c r="S87" s="124">
        <v>0</v>
      </c>
      <c r="T87" s="124">
        <v>0</v>
      </c>
      <c r="U87" s="124">
        <v>0</v>
      </c>
      <c r="V87" s="118"/>
      <c r="W87" s="33">
        <v>85</v>
      </c>
      <c r="X87" s="124">
        <v>0</v>
      </c>
      <c r="Y87" s="124">
        <v>0</v>
      </c>
      <c r="Z87" s="124">
        <v>0</v>
      </c>
      <c r="AA87" s="124">
        <v>0</v>
      </c>
      <c r="AB87" s="124">
        <v>0</v>
      </c>
      <c r="AC87" s="118"/>
      <c r="AD87" s="33">
        <v>85</v>
      </c>
      <c r="AE87" s="124">
        <v>0</v>
      </c>
      <c r="AF87" s="124">
        <v>0</v>
      </c>
      <c r="AG87" s="124">
        <v>0</v>
      </c>
      <c r="AH87" s="124">
        <v>0</v>
      </c>
      <c r="AI87" s="124">
        <v>0</v>
      </c>
      <c r="AJ87" s="33"/>
      <c r="AK87" s="33">
        <f t="shared" si="38"/>
        <v>10</v>
      </c>
      <c r="AM87" s="125"/>
      <c r="AN87" s="125">
        <f t="shared" si="39"/>
        <v>0</v>
      </c>
      <c r="AO87" s="125">
        <f t="shared" si="39"/>
        <v>0</v>
      </c>
      <c r="AP87" s="125">
        <f t="shared" si="39"/>
        <v>0</v>
      </c>
      <c r="AQ87" s="125">
        <f t="shared" si="36"/>
        <v>0</v>
      </c>
      <c r="AR87" s="125">
        <f t="shared" si="40"/>
        <v>0</v>
      </c>
      <c r="AS87" s="125"/>
      <c r="AT87" s="125"/>
      <c r="AU87" s="125">
        <f t="shared" si="41"/>
        <v>16</v>
      </c>
      <c r="AV87" s="125">
        <f t="shared" si="41"/>
        <v>0</v>
      </c>
      <c r="AW87" s="125">
        <f t="shared" si="41"/>
        <v>0</v>
      </c>
      <c r="AX87" s="125">
        <f t="shared" si="41"/>
        <v>0</v>
      </c>
      <c r="AY87" s="125">
        <f t="shared" si="42"/>
        <v>-16</v>
      </c>
      <c r="AZ87" s="125"/>
      <c r="BA87" s="125"/>
      <c r="BB87" s="125">
        <f t="shared" si="43"/>
        <v>0</v>
      </c>
      <c r="BC87" s="125">
        <f t="shared" si="43"/>
        <v>0</v>
      </c>
      <c r="BD87" s="125">
        <f t="shared" si="43"/>
        <v>0</v>
      </c>
      <c r="BE87" s="125">
        <f t="shared" si="43"/>
        <v>0</v>
      </c>
      <c r="BF87" s="125">
        <f t="shared" si="44"/>
        <v>0</v>
      </c>
      <c r="BG87" s="125"/>
      <c r="BH87" s="125"/>
      <c r="BI87" s="125">
        <f t="shared" si="45"/>
        <v>0</v>
      </c>
      <c r="BJ87" s="125">
        <f t="shared" si="45"/>
        <v>0</v>
      </c>
      <c r="BK87" s="125">
        <f t="shared" si="45"/>
        <v>0</v>
      </c>
      <c r="BL87" s="125">
        <f t="shared" si="45"/>
        <v>0</v>
      </c>
      <c r="BM87" s="125">
        <f t="shared" si="46"/>
        <v>0</v>
      </c>
      <c r="BN87" s="125"/>
      <c r="BO87" s="125"/>
      <c r="BP87" s="125">
        <f t="shared" si="47"/>
        <v>0</v>
      </c>
      <c r="BQ87" s="125">
        <f t="shared" si="47"/>
        <v>0</v>
      </c>
      <c r="BR87" s="125">
        <f t="shared" si="47"/>
        <v>0</v>
      </c>
      <c r="BS87" s="125">
        <f t="shared" si="47"/>
        <v>0</v>
      </c>
      <c r="BT87" s="125">
        <f t="shared" si="48"/>
        <v>0</v>
      </c>
      <c r="BV87" s="122"/>
      <c r="BW87" s="122"/>
      <c r="BX87" s="122">
        <f t="shared" si="49"/>
        <v>0</v>
      </c>
      <c r="BY87" s="122">
        <f t="shared" si="49"/>
        <v>0</v>
      </c>
      <c r="BZ87" s="122">
        <f t="shared" si="49"/>
        <v>0</v>
      </c>
      <c r="CA87" s="122">
        <f t="shared" si="49"/>
        <v>0</v>
      </c>
      <c r="CB87" s="122">
        <f t="shared" si="50"/>
        <v>0</v>
      </c>
      <c r="CC87" s="122"/>
      <c r="CD87" s="122"/>
      <c r="CE87" s="122">
        <f t="shared" si="51"/>
        <v>160</v>
      </c>
      <c r="CF87" s="122">
        <f t="shared" si="51"/>
        <v>0</v>
      </c>
      <c r="CG87" s="122">
        <f t="shared" si="51"/>
        <v>0</v>
      </c>
      <c r="CH87" s="122">
        <f t="shared" si="51"/>
        <v>0</v>
      </c>
      <c r="CI87" s="122">
        <f t="shared" si="52"/>
        <v>160</v>
      </c>
      <c r="CJ87" s="122"/>
      <c r="CK87" s="122"/>
      <c r="CL87" s="122">
        <f t="shared" si="53"/>
        <v>0</v>
      </c>
      <c r="CM87" s="122">
        <f t="shared" si="53"/>
        <v>0</v>
      </c>
      <c r="CN87" s="122">
        <f t="shared" si="53"/>
        <v>0</v>
      </c>
      <c r="CO87" s="122">
        <f t="shared" si="53"/>
        <v>0</v>
      </c>
      <c r="CP87" s="122">
        <f t="shared" si="54"/>
        <v>0</v>
      </c>
      <c r="CQ87" s="122"/>
      <c r="CR87" s="122"/>
      <c r="CS87" s="122">
        <f t="shared" si="55"/>
        <v>0</v>
      </c>
      <c r="CT87" s="122">
        <f t="shared" si="55"/>
        <v>0</v>
      </c>
      <c r="CU87" s="122">
        <f t="shared" si="55"/>
        <v>0</v>
      </c>
      <c r="CV87" s="122">
        <f t="shared" si="55"/>
        <v>0</v>
      </c>
      <c r="CW87" s="122">
        <f t="shared" si="56"/>
        <v>0</v>
      </c>
      <c r="CX87" s="122"/>
      <c r="CY87" s="122"/>
      <c r="CZ87" s="122">
        <f t="shared" si="57"/>
        <v>0</v>
      </c>
      <c r="DA87" s="122">
        <f t="shared" si="57"/>
        <v>0</v>
      </c>
      <c r="DB87" s="122">
        <f t="shared" si="57"/>
        <v>0</v>
      </c>
      <c r="DC87" s="122">
        <f t="shared" si="57"/>
        <v>0</v>
      </c>
      <c r="DD87" s="122">
        <f t="shared" si="58"/>
        <v>0</v>
      </c>
      <c r="DF87" s="123">
        <f t="shared" si="59"/>
        <v>16</v>
      </c>
      <c r="DG87" s="123">
        <f t="shared" si="60"/>
        <v>-16</v>
      </c>
      <c r="DH87" s="123">
        <f t="shared" si="61"/>
        <v>0</v>
      </c>
      <c r="DI87" s="123">
        <f t="shared" si="62"/>
        <v>0</v>
      </c>
      <c r="DJ87" s="123">
        <f t="shared" si="63"/>
        <v>0</v>
      </c>
      <c r="DK87" s="126">
        <f t="shared" si="37"/>
        <v>0</v>
      </c>
    </row>
    <row r="88" spans="1:115" ht="15.75" thickBot="1">
      <c r="A88" s="118"/>
      <c r="B88" s="33">
        <v>86</v>
      </c>
      <c r="C88" s="124">
        <v>-10</v>
      </c>
      <c r="D88" s="124">
        <v>0</v>
      </c>
      <c r="E88" s="124">
        <v>0</v>
      </c>
      <c r="F88" s="124">
        <v>0</v>
      </c>
      <c r="G88" s="124">
        <v>-10</v>
      </c>
      <c r="H88" s="118"/>
      <c r="I88" s="33">
        <v>86</v>
      </c>
      <c r="J88" s="124">
        <v>10</v>
      </c>
      <c r="K88" s="124">
        <v>0</v>
      </c>
      <c r="L88" s="124">
        <v>0</v>
      </c>
      <c r="M88" s="124">
        <v>0</v>
      </c>
      <c r="N88" s="124">
        <v>10</v>
      </c>
      <c r="O88" s="118"/>
      <c r="P88" s="33">
        <v>86</v>
      </c>
      <c r="Q88" s="124">
        <v>0</v>
      </c>
      <c r="R88" s="124">
        <v>0</v>
      </c>
      <c r="S88" s="124">
        <v>0</v>
      </c>
      <c r="T88" s="124">
        <v>0</v>
      </c>
      <c r="U88" s="124">
        <v>0</v>
      </c>
      <c r="V88" s="118"/>
      <c r="W88" s="33">
        <v>86</v>
      </c>
      <c r="X88" s="124">
        <v>0</v>
      </c>
      <c r="Y88" s="124">
        <v>0</v>
      </c>
      <c r="Z88" s="124">
        <v>0</v>
      </c>
      <c r="AA88" s="124">
        <v>0</v>
      </c>
      <c r="AB88" s="124">
        <v>0</v>
      </c>
      <c r="AC88" s="118"/>
      <c r="AD88" s="33">
        <v>86</v>
      </c>
      <c r="AE88" s="124">
        <v>0</v>
      </c>
      <c r="AF88" s="124">
        <v>0</v>
      </c>
      <c r="AG88" s="124">
        <v>0</v>
      </c>
      <c r="AH88" s="124">
        <v>0</v>
      </c>
      <c r="AI88" s="124">
        <v>0</v>
      </c>
      <c r="AJ88" s="33"/>
      <c r="AK88" s="33">
        <f t="shared" si="38"/>
        <v>10</v>
      </c>
      <c r="AM88" s="125"/>
      <c r="AN88" s="125">
        <f t="shared" si="39"/>
        <v>0</v>
      </c>
      <c r="AO88" s="125">
        <f t="shared" si="39"/>
        <v>0</v>
      </c>
      <c r="AP88" s="125">
        <f t="shared" si="39"/>
        <v>0</v>
      </c>
      <c r="AQ88" s="125">
        <f t="shared" si="36"/>
        <v>0</v>
      </c>
      <c r="AR88" s="125">
        <f t="shared" si="40"/>
        <v>0</v>
      </c>
      <c r="AS88" s="125"/>
      <c r="AT88" s="125"/>
      <c r="AU88" s="125">
        <f t="shared" si="41"/>
        <v>10</v>
      </c>
      <c r="AV88" s="125">
        <f t="shared" si="41"/>
        <v>0</v>
      </c>
      <c r="AW88" s="125">
        <f t="shared" si="41"/>
        <v>0</v>
      </c>
      <c r="AX88" s="125">
        <f t="shared" si="41"/>
        <v>0</v>
      </c>
      <c r="AY88" s="125">
        <f t="shared" si="42"/>
        <v>-10</v>
      </c>
      <c r="AZ88" s="125"/>
      <c r="BA88" s="125"/>
      <c r="BB88" s="125">
        <f t="shared" si="43"/>
        <v>0</v>
      </c>
      <c r="BC88" s="125">
        <f t="shared" si="43"/>
        <v>0</v>
      </c>
      <c r="BD88" s="125">
        <f t="shared" si="43"/>
        <v>0</v>
      </c>
      <c r="BE88" s="125">
        <f t="shared" si="43"/>
        <v>0</v>
      </c>
      <c r="BF88" s="125">
        <f t="shared" si="44"/>
        <v>0</v>
      </c>
      <c r="BG88" s="125"/>
      <c r="BH88" s="125"/>
      <c r="BI88" s="125">
        <f t="shared" si="45"/>
        <v>0</v>
      </c>
      <c r="BJ88" s="125">
        <f t="shared" si="45"/>
        <v>0</v>
      </c>
      <c r="BK88" s="125">
        <f t="shared" si="45"/>
        <v>0</v>
      </c>
      <c r="BL88" s="125">
        <f t="shared" si="45"/>
        <v>0</v>
      </c>
      <c r="BM88" s="125">
        <f t="shared" si="46"/>
        <v>0</v>
      </c>
      <c r="BN88" s="125"/>
      <c r="BO88" s="125"/>
      <c r="BP88" s="125">
        <f t="shared" si="47"/>
        <v>0</v>
      </c>
      <c r="BQ88" s="125">
        <f t="shared" si="47"/>
        <v>0</v>
      </c>
      <c r="BR88" s="125">
        <f t="shared" si="47"/>
        <v>0</v>
      </c>
      <c r="BS88" s="125">
        <f t="shared" si="47"/>
        <v>0</v>
      </c>
      <c r="BT88" s="125">
        <f t="shared" si="48"/>
        <v>0</v>
      </c>
      <c r="BV88" s="122"/>
      <c r="BW88" s="122"/>
      <c r="BX88" s="122">
        <f t="shared" si="49"/>
        <v>0</v>
      </c>
      <c r="BY88" s="122">
        <f t="shared" si="49"/>
        <v>0</v>
      </c>
      <c r="BZ88" s="122">
        <f t="shared" si="49"/>
        <v>0</v>
      </c>
      <c r="CA88" s="122">
        <f t="shared" si="49"/>
        <v>0</v>
      </c>
      <c r="CB88" s="122">
        <f t="shared" si="50"/>
        <v>0</v>
      </c>
      <c r="CC88" s="122"/>
      <c r="CD88" s="122"/>
      <c r="CE88" s="122">
        <f t="shared" si="51"/>
        <v>100</v>
      </c>
      <c r="CF88" s="122">
        <f t="shared" si="51"/>
        <v>0</v>
      </c>
      <c r="CG88" s="122">
        <f t="shared" si="51"/>
        <v>0</v>
      </c>
      <c r="CH88" s="122">
        <f t="shared" si="51"/>
        <v>0</v>
      </c>
      <c r="CI88" s="122">
        <f t="shared" si="52"/>
        <v>100</v>
      </c>
      <c r="CJ88" s="122"/>
      <c r="CK88" s="122"/>
      <c r="CL88" s="122">
        <f t="shared" si="53"/>
        <v>0</v>
      </c>
      <c r="CM88" s="122">
        <f t="shared" si="53"/>
        <v>0</v>
      </c>
      <c r="CN88" s="122">
        <f t="shared" si="53"/>
        <v>0</v>
      </c>
      <c r="CO88" s="122">
        <f t="shared" si="53"/>
        <v>0</v>
      </c>
      <c r="CP88" s="122">
        <f t="shared" si="54"/>
        <v>0</v>
      </c>
      <c r="CQ88" s="122"/>
      <c r="CR88" s="122"/>
      <c r="CS88" s="122">
        <f t="shared" si="55"/>
        <v>0</v>
      </c>
      <c r="CT88" s="122">
        <f t="shared" si="55"/>
        <v>0</v>
      </c>
      <c r="CU88" s="122">
        <f t="shared" si="55"/>
        <v>0</v>
      </c>
      <c r="CV88" s="122">
        <f t="shared" si="55"/>
        <v>0</v>
      </c>
      <c r="CW88" s="122">
        <f t="shared" si="56"/>
        <v>0</v>
      </c>
      <c r="CX88" s="122"/>
      <c r="CY88" s="122"/>
      <c r="CZ88" s="122">
        <f t="shared" si="57"/>
        <v>0</v>
      </c>
      <c r="DA88" s="122">
        <f t="shared" si="57"/>
        <v>0</v>
      </c>
      <c r="DB88" s="122">
        <f t="shared" si="57"/>
        <v>0</v>
      </c>
      <c r="DC88" s="122">
        <f t="shared" si="57"/>
        <v>0</v>
      </c>
      <c r="DD88" s="122">
        <f t="shared" si="58"/>
        <v>0</v>
      </c>
      <c r="DF88" s="123">
        <f t="shared" si="59"/>
        <v>10</v>
      </c>
      <c r="DG88" s="123">
        <f t="shared" si="60"/>
        <v>-10</v>
      </c>
      <c r="DH88" s="123">
        <f t="shared" si="61"/>
        <v>0</v>
      </c>
      <c r="DI88" s="123">
        <f t="shared" si="62"/>
        <v>0</v>
      </c>
      <c r="DJ88" s="123">
        <f t="shared" si="63"/>
        <v>0</v>
      </c>
      <c r="DK88" s="126">
        <f t="shared" si="37"/>
        <v>0</v>
      </c>
    </row>
    <row r="89" spans="1:115" ht="15.75" thickBot="1">
      <c r="A89" s="118"/>
      <c r="B89" s="33">
        <v>87</v>
      </c>
      <c r="C89" s="124">
        <v>-88</v>
      </c>
      <c r="D89" s="124">
        <v>0</v>
      </c>
      <c r="E89" s="124">
        <v>0</v>
      </c>
      <c r="F89" s="124">
        <v>0</v>
      </c>
      <c r="G89" s="124">
        <v>-88</v>
      </c>
      <c r="H89" s="118"/>
      <c r="I89" s="33">
        <v>87</v>
      </c>
      <c r="J89" s="124">
        <v>88</v>
      </c>
      <c r="K89" s="124">
        <v>0</v>
      </c>
      <c r="L89" s="124">
        <v>0</v>
      </c>
      <c r="M89" s="124">
        <v>0</v>
      </c>
      <c r="N89" s="124">
        <v>88</v>
      </c>
      <c r="O89" s="118"/>
      <c r="P89" s="33">
        <v>87</v>
      </c>
      <c r="Q89" s="124">
        <v>0</v>
      </c>
      <c r="R89" s="124">
        <v>0</v>
      </c>
      <c r="S89" s="124">
        <v>0</v>
      </c>
      <c r="T89" s="124">
        <v>0</v>
      </c>
      <c r="U89" s="124">
        <v>0</v>
      </c>
      <c r="V89" s="118"/>
      <c r="W89" s="33">
        <v>87</v>
      </c>
      <c r="X89" s="124">
        <v>0</v>
      </c>
      <c r="Y89" s="124">
        <v>0</v>
      </c>
      <c r="Z89" s="124">
        <v>0</v>
      </c>
      <c r="AA89" s="124">
        <v>0</v>
      </c>
      <c r="AB89" s="124">
        <v>0</v>
      </c>
      <c r="AC89" s="118"/>
      <c r="AD89" s="33">
        <v>87</v>
      </c>
      <c r="AE89" s="124">
        <v>0</v>
      </c>
      <c r="AF89" s="124">
        <v>0</v>
      </c>
      <c r="AG89" s="124">
        <v>0</v>
      </c>
      <c r="AH89" s="124">
        <v>0</v>
      </c>
      <c r="AI89" s="124">
        <v>0</v>
      </c>
      <c r="AJ89" s="33"/>
      <c r="AK89" s="33">
        <f t="shared" si="38"/>
        <v>10</v>
      </c>
      <c r="AM89" s="125"/>
      <c r="AN89" s="125">
        <f t="shared" si="39"/>
        <v>0</v>
      </c>
      <c r="AO89" s="125">
        <f t="shared" si="39"/>
        <v>0</v>
      </c>
      <c r="AP89" s="125">
        <f t="shared" si="39"/>
        <v>0</v>
      </c>
      <c r="AQ89" s="125">
        <f t="shared" si="36"/>
        <v>0</v>
      </c>
      <c r="AR89" s="125">
        <f t="shared" si="40"/>
        <v>0</v>
      </c>
      <c r="AS89" s="125"/>
      <c r="AT89" s="125"/>
      <c r="AU89" s="125">
        <f t="shared" si="41"/>
        <v>88</v>
      </c>
      <c r="AV89" s="125">
        <f t="shared" si="41"/>
        <v>0</v>
      </c>
      <c r="AW89" s="125">
        <f t="shared" si="41"/>
        <v>0</v>
      </c>
      <c r="AX89" s="125">
        <f t="shared" si="41"/>
        <v>0</v>
      </c>
      <c r="AY89" s="125">
        <f t="shared" si="42"/>
        <v>-88</v>
      </c>
      <c r="AZ89" s="125"/>
      <c r="BA89" s="125"/>
      <c r="BB89" s="125">
        <f t="shared" si="43"/>
        <v>0</v>
      </c>
      <c r="BC89" s="125">
        <f t="shared" si="43"/>
        <v>0</v>
      </c>
      <c r="BD89" s="125">
        <f t="shared" si="43"/>
        <v>0</v>
      </c>
      <c r="BE89" s="125">
        <f t="shared" si="43"/>
        <v>0</v>
      </c>
      <c r="BF89" s="125">
        <f t="shared" si="44"/>
        <v>0</v>
      </c>
      <c r="BG89" s="125"/>
      <c r="BH89" s="125"/>
      <c r="BI89" s="125">
        <f t="shared" si="45"/>
        <v>0</v>
      </c>
      <c r="BJ89" s="125">
        <f t="shared" si="45"/>
        <v>0</v>
      </c>
      <c r="BK89" s="125">
        <f t="shared" si="45"/>
        <v>0</v>
      </c>
      <c r="BL89" s="125">
        <f t="shared" si="45"/>
        <v>0</v>
      </c>
      <c r="BM89" s="125">
        <f t="shared" si="46"/>
        <v>0</v>
      </c>
      <c r="BN89" s="125"/>
      <c r="BO89" s="125"/>
      <c r="BP89" s="125">
        <f t="shared" si="47"/>
        <v>0</v>
      </c>
      <c r="BQ89" s="125">
        <f t="shared" si="47"/>
        <v>0</v>
      </c>
      <c r="BR89" s="125">
        <f t="shared" si="47"/>
        <v>0</v>
      </c>
      <c r="BS89" s="125">
        <f t="shared" si="47"/>
        <v>0</v>
      </c>
      <c r="BT89" s="125">
        <f t="shared" si="48"/>
        <v>0</v>
      </c>
      <c r="BV89" s="122"/>
      <c r="BW89" s="122"/>
      <c r="BX89" s="122">
        <f t="shared" si="49"/>
        <v>0</v>
      </c>
      <c r="BY89" s="122">
        <f t="shared" si="49"/>
        <v>0</v>
      </c>
      <c r="BZ89" s="122">
        <f t="shared" si="49"/>
        <v>0</v>
      </c>
      <c r="CA89" s="122">
        <f t="shared" si="49"/>
        <v>0</v>
      </c>
      <c r="CB89" s="122">
        <f t="shared" si="50"/>
        <v>0</v>
      </c>
      <c r="CC89" s="122"/>
      <c r="CD89" s="122"/>
      <c r="CE89" s="122">
        <f t="shared" si="51"/>
        <v>880</v>
      </c>
      <c r="CF89" s="122">
        <f t="shared" si="51"/>
        <v>0</v>
      </c>
      <c r="CG89" s="122">
        <f t="shared" si="51"/>
        <v>0</v>
      </c>
      <c r="CH89" s="122">
        <f t="shared" si="51"/>
        <v>0</v>
      </c>
      <c r="CI89" s="122">
        <f t="shared" si="52"/>
        <v>880</v>
      </c>
      <c r="CJ89" s="122"/>
      <c r="CK89" s="122"/>
      <c r="CL89" s="122">
        <f t="shared" si="53"/>
        <v>0</v>
      </c>
      <c r="CM89" s="122">
        <f t="shared" si="53"/>
        <v>0</v>
      </c>
      <c r="CN89" s="122">
        <f t="shared" si="53"/>
        <v>0</v>
      </c>
      <c r="CO89" s="122">
        <f t="shared" si="53"/>
        <v>0</v>
      </c>
      <c r="CP89" s="122">
        <f t="shared" si="54"/>
        <v>0</v>
      </c>
      <c r="CQ89" s="122"/>
      <c r="CR89" s="122"/>
      <c r="CS89" s="122">
        <f t="shared" si="55"/>
        <v>0</v>
      </c>
      <c r="CT89" s="122">
        <f t="shared" si="55"/>
        <v>0</v>
      </c>
      <c r="CU89" s="122">
        <f t="shared" si="55"/>
        <v>0</v>
      </c>
      <c r="CV89" s="122">
        <f t="shared" si="55"/>
        <v>0</v>
      </c>
      <c r="CW89" s="122">
        <f t="shared" si="56"/>
        <v>0</v>
      </c>
      <c r="CX89" s="122"/>
      <c r="CY89" s="122"/>
      <c r="CZ89" s="122">
        <f t="shared" si="57"/>
        <v>0</v>
      </c>
      <c r="DA89" s="122">
        <f t="shared" si="57"/>
        <v>0</v>
      </c>
      <c r="DB89" s="122">
        <f t="shared" si="57"/>
        <v>0</v>
      </c>
      <c r="DC89" s="122">
        <f t="shared" si="57"/>
        <v>0</v>
      </c>
      <c r="DD89" s="122">
        <f t="shared" si="58"/>
        <v>0</v>
      </c>
      <c r="DF89" s="123">
        <f t="shared" si="59"/>
        <v>88</v>
      </c>
      <c r="DG89" s="123">
        <f t="shared" si="60"/>
        <v>-88</v>
      </c>
      <c r="DH89" s="123">
        <f t="shared" si="61"/>
        <v>0</v>
      </c>
      <c r="DI89" s="123">
        <f t="shared" si="62"/>
        <v>0</v>
      </c>
      <c r="DJ89" s="123">
        <f t="shared" si="63"/>
        <v>0</v>
      </c>
      <c r="DK89" s="126">
        <f t="shared" si="37"/>
        <v>0</v>
      </c>
    </row>
    <row r="90" spans="1:115" ht="15.75" thickBot="1">
      <c r="A90" s="118"/>
      <c r="B90" s="33">
        <v>88</v>
      </c>
      <c r="C90" s="124">
        <v>-76</v>
      </c>
      <c r="D90" s="124">
        <v>0</v>
      </c>
      <c r="E90" s="124">
        <v>0</v>
      </c>
      <c r="F90" s="124">
        <v>0</v>
      </c>
      <c r="G90" s="124">
        <v>-76</v>
      </c>
      <c r="H90" s="118"/>
      <c r="I90" s="33">
        <v>88</v>
      </c>
      <c r="J90" s="124">
        <v>76</v>
      </c>
      <c r="K90" s="124">
        <v>0</v>
      </c>
      <c r="L90" s="124">
        <v>0</v>
      </c>
      <c r="M90" s="124">
        <v>0</v>
      </c>
      <c r="N90" s="124">
        <v>76</v>
      </c>
      <c r="O90" s="118"/>
      <c r="P90" s="33">
        <v>88</v>
      </c>
      <c r="Q90" s="124">
        <v>0</v>
      </c>
      <c r="R90" s="124">
        <v>0</v>
      </c>
      <c r="S90" s="124">
        <v>0</v>
      </c>
      <c r="T90" s="124">
        <v>0</v>
      </c>
      <c r="U90" s="124">
        <v>0</v>
      </c>
      <c r="V90" s="118"/>
      <c r="W90" s="33">
        <v>88</v>
      </c>
      <c r="X90" s="124">
        <v>0</v>
      </c>
      <c r="Y90" s="124">
        <v>0</v>
      </c>
      <c r="Z90" s="124">
        <v>0</v>
      </c>
      <c r="AA90" s="124">
        <v>0</v>
      </c>
      <c r="AB90" s="124">
        <v>0</v>
      </c>
      <c r="AC90" s="118"/>
      <c r="AD90" s="33">
        <v>88</v>
      </c>
      <c r="AE90" s="124">
        <v>0</v>
      </c>
      <c r="AF90" s="124">
        <v>0</v>
      </c>
      <c r="AG90" s="124">
        <v>0</v>
      </c>
      <c r="AH90" s="124">
        <v>0</v>
      </c>
      <c r="AI90" s="124">
        <v>0</v>
      </c>
      <c r="AJ90" s="33"/>
      <c r="AK90" s="33">
        <f t="shared" si="38"/>
        <v>10</v>
      </c>
      <c r="AM90" s="125"/>
      <c r="AN90" s="125">
        <f t="shared" si="39"/>
        <v>0</v>
      </c>
      <c r="AO90" s="125">
        <f t="shared" si="39"/>
        <v>0</v>
      </c>
      <c r="AP90" s="125">
        <f t="shared" si="39"/>
        <v>0</v>
      </c>
      <c r="AQ90" s="125">
        <f t="shared" si="36"/>
        <v>0</v>
      </c>
      <c r="AR90" s="125">
        <f t="shared" si="40"/>
        <v>0</v>
      </c>
      <c r="AS90" s="125"/>
      <c r="AT90" s="125"/>
      <c r="AU90" s="125">
        <f t="shared" si="41"/>
        <v>76</v>
      </c>
      <c r="AV90" s="125">
        <f t="shared" si="41"/>
        <v>0</v>
      </c>
      <c r="AW90" s="125">
        <f t="shared" si="41"/>
        <v>0</v>
      </c>
      <c r="AX90" s="125">
        <f t="shared" si="41"/>
        <v>0</v>
      </c>
      <c r="AY90" s="125">
        <f t="shared" si="42"/>
        <v>-76</v>
      </c>
      <c r="AZ90" s="125"/>
      <c r="BA90" s="125"/>
      <c r="BB90" s="125">
        <f t="shared" si="43"/>
        <v>0</v>
      </c>
      <c r="BC90" s="125">
        <f t="shared" si="43"/>
        <v>0</v>
      </c>
      <c r="BD90" s="125">
        <f t="shared" si="43"/>
        <v>0</v>
      </c>
      <c r="BE90" s="125">
        <f t="shared" si="43"/>
        <v>0</v>
      </c>
      <c r="BF90" s="125">
        <f t="shared" si="44"/>
        <v>0</v>
      </c>
      <c r="BG90" s="125"/>
      <c r="BH90" s="125"/>
      <c r="BI90" s="125">
        <f t="shared" si="45"/>
        <v>0</v>
      </c>
      <c r="BJ90" s="125">
        <f t="shared" si="45"/>
        <v>0</v>
      </c>
      <c r="BK90" s="125">
        <f t="shared" si="45"/>
        <v>0</v>
      </c>
      <c r="BL90" s="125">
        <f t="shared" si="45"/>
        <v>0</v>
      </c>
      <c r="BM90" s="125">
        <f t="shared" si="46"/>
        <v>0</v>
      </c>
      <c r="BN90" s="125"/>
      <c r="BO90" s="125"/>
      <c r="BP90" s="125">
        <f t="shared" si="47"/>
        <v>0</v>
      </c>
      <c r="BQ90" s="125">
        <f t="shared" si="47"/>
        <v>0</v>
      </c>
      <c r="BR90" s="125">
        <f t="shared" si="47"/>
        <v>0</v>
      </c>
      <c r="BS90" s="125">
        <f t="shared" si="47"/>
        <v>0</v>
      </c>
      <c r="BT90" s="125">
        <f t="shared" si="48"/>
        <v>0</v>
      </c>
      <c r="BV90" s="122"/>
      <c r="BW90" s="122"/>
      <c r="BX90" s="122">
        <f t="shared" si="49"/>
        <v>0</v>
      </c>
      <c r="BY90" s="122">
        <f t="shared" si="49"/>
        <v>0</v>
      </c>
      <c r="BZ90" s="122">
        <f t="shared" si="49"/>
        <v>0</v>
      </c>
      <c r="CA90" s="122">
        <f t="shared" si="49"/>
        <v>0</v>
      </c>
      <c r="CB90" s="122">
        <f t="shared" si="50"/>
        <v>0</v>
      </c>
      <c r="CC90" s="122"/>
      <c r="CD90" s="122"/>
      <c r="CE90" s="122">
        <f t="shared" si="51"/>
        <v>760</v>
      </c>
      <c r="CF90" s="122">
        <f t="shared" si="51"/>
        <v>0</v>
      </c>
      <c r="CG90" s="122">
        <f t="shared" si="51"/>
        <v>0</v>
      </c>
      <c r="CH90" s="122">
        <f t="shared" si="51"/>
        <v>0</v>
      </c>
      <c r="CI90" s="122">
        <f t="shared" si="52"/>
        <v>760</v>
      </c>
      <c r="CJ90" s="122"/>
      <c r="CK90" s="122"/>
      <c r="CL90" s="122">
        <f t="shared" si="53"/>
        <v>0</v>
      </c>
      <c r="CM90" s="122">
        <f t="shared" si="53"/>
        <v>0</v>
      </c>
      <c r="CN90" s="122">
        <f t="shared" si="53"/>
        <v>0</v>
      </c>
      <c r="CO90" s="122">
        <f t="shared" si="53"/>
        <v>0</v>
      </c>
      <c r="CP90" s="122">
        <f t="shared" si="54"/>
        <v>0</v>
      </c>
      <c r="CQ90" s="122"/>
      <c r="CR90" s="122"/>
      <c r="CS90" s="122">
        <f t="shared" si="55"/>
        <v>0</v>
      </c>
      <c r="CT90" s="122">
        <f t="shared" si="55"/>
        <v>0</v>
      </c>
      <c r="CU90" s="122">
        <f t="shared" si="55"/>
        <v>0</v>
      </c>
      <c r="CV90" s="122">
        <f t="shared" si="55"/>
        <v>0</v>
      </c>
      <c r="CW90" s="122">
        <f t="shared" si="56"/>
        <v>0</v>
      </c>
      <c r="CX90" s="122"/>
      <c r="CY90" s="122"/>
      <c r="CZ90" s="122">
        <f t="shared" si="57"/>
        <v>0</v>
      </c>
      <c r="DA90" s="122">
        <f t="shared" si="57"/>
        <v>0</v>
      </c>
      <c r="DB90" s="122">
        <f t="shared" si="57"/>
        <v>0</v>
      </c>
      <c r="DC90" s="122">
        <f t="shared" si="57"/>
        <v>0</v>
      </c>
      <c r="DD90" s="122">
        <f t="shared" si="58"/>
        <v>0</v>
      </c>
      <c r="DF90" s="123">
        <f t="shared" si="59"/>
        <v>76</v>
      </c>
      <c r="DG90" s="123">
        <f t="shared" si="60"/>
        <v>-76</v>
      </c>
      <c r="DH90" s="123">
        <f t="shared" si="61"/>
        <v>0</v>
      </c>
      <c r="DI90" s="123">
        <f t="shared" si="62"/>
        <v>0</v>
      </c>
      <c r="DJ90" s="123">
        <f t="shared" si="63"/>
        <v>0</v>
      </c>
      <c r="DK90" s="126">
        <f t="shared" si="37"/>
        <v>0</v>
      </c>
    </row>
    <row r="91" spans="1:115" ht="15.75" thickBot="1">
      <c r="A91" s="118"/>
      <c r="B91" s="33">
        <v>89</v>
      </c>
      <c r="C91" s="124">
        <v>-59</v>
      </c>
      <c r="D91" s="124">
        <v>0</v>
      </c>
      <c r="E91" s="124">
        <v>0</v>
      </c>
      <c r="F91" s="124">
        <v>0</v>
      </c>
      <c r="G91" s="124">
        <v>-59</v>
      </c>
      <c r="H91" s="118"/>
      <c r="I91" s="33">
        <v>89</v>
      </c>
      <c r="J91" s="124">
        <v>59</v>
      </c>
      <c r="K91" s="124">
        <v>0</v>
      </c>
      <c r="L91" s="124">
        <v>0</v>
      </c>
      <c r="M91" s="124">
        <v>0</v>
      </c>
      <c r="N91" s="124">
        <v>59</v>
      </c>
      <c r="O91" s="118"/>
      <c r="P91" s="33">
        <v>89</v>
      </c>
      <c r="Q91" s="124">
        <v>0</v>
      </c>
      <c r="R91" s="124">
        <v>0</v>
      </c>
      <c r="S91" s="124">
        <v>0</v>
      </c>
      <c r="T91" s="124">
        <v>0</v>
      </c>
      <c r="U91" s="124">
        <v>0</v>
      </c>
      <c r="V91" s="118"/>
      <c r="W91" s="33">
        <v>89</v>
      </c>
      <c r="X91" s="124">
        <v>0</v>
      </c>
      <c r="Y91" s="124">
        <v>0</v>
      </c>
      <c r="Z91" s="124">
        <v>0</v>
      </c>
      <c r="AA91" s="124">
        <v>0</v>
      </c>
      <c r="AB91" s="124">
        <v>0</v>
      </c>
      <c r="AC91" s="118"/>
      <c r="AD91" s="33">
        <v>89</v>
      </c>
      <c r="AE91" s="124">
        <v>0</v>
      </c>
      <c r="AF91" s="124">
        <v>0</v>
      </c>
      <c r="AG91" s="124">
        <v>0</v>
      </c>
      <c r="AH91" s="124">
        <v>0</v>
      </c>
      <c r="AI91" s="124">
        <v>0</v>
      </c>
      <c r="AJ91" s="33"/>
      <c r="AK91" s="33">
        <f t="shared" si="38"/>
        <v>10</v>
      </c>
      <c r="AM91" s="125"/>
      <c r="AN91" s="125">
        <f t="shared" si="39"/>
        <v>0</v>
      </c>
      <c r="AO91" s="125">
        <f t="shared" si="39"/>
        <v>0</v>
      </c>
      <c r="AP91" s="125">
        <f t="shared" si="39"/>
        <v>0</v>
      </c>
      <c r="AQ91" s="125">
        <f t="shared" si="36"/>
        <v>0</v>
      </c>
      <c r="AR91" s="125">
        <f t="shared" si="40"/>
        <v>0</v>
      </c>
      <c r="AS91" s="125"/>
      <c r="AT91" s="125"/>
      <c r="AU91" s="125">
        <f t="shared" si="41"/>
        <v>59</v>
      </c>
      <c r="AV91" s="125">
        <f t="shared" si="41"/>
        <v>0</v>
      </c>
      <c r="AW91" s="125">
        <f t="shared" si="41"/>
        <v>0</v>
      </c>
      <c r="AX91" s="125">
        <f t="shared" si="41"/>
        <v>0</v>
      </c>
      <c r="AY91" s="125">
        <f t="shared" si="42"/>
        <v>-59</v>
      </c>
      <c r="AZ91" s="125"/>
      <c r="BA91" s="125"/>
      <c r="BB91" s="125">
        <f t="shared" si="43"/>
        <v>0</v>
      </c>
      <c r="BC91" s="125">
        <f t="shared" si="43"/>
        <v>0</v>
      </c>
      <c r="BD91" s="125">
        <f t="shared" si="43"/>
        <v>0</v>
      </c>
      <c r="BE91" s="125">
        <f t="shared" si="43"/>
        <v>0</v>
      </c>
      <c r="BF91" s="125">
        <f t="shared" si="44"/>
        <v>0</v>
      </c>
      <c r="BG91" s="125"/>
      <c r="BH91" s="125"/>
      <c r="BI91" s="125">
        <f t="shared" si="45"/>
        <v>0</v>
      </c>
      <c r="BJ91" s="125">
        <f t="shared" si="45"/>
        <v>0</v>
      </c>
      <c r="BK91" s="125">
        <f t="shared" si="45"/>
        <v>0</v>
      </c>
      <c r="BL91" s="125">
        <f t="shared" si="45"/>
        <v>0</v>
      </c>
      <c r="BM91" s="125">
        <f t="shared" si="46"/>
        <v>0</v>
      </c>
      <c r="BN91" s="125"/>
      <c r="BO91" s="125"/>
      <c r="BP91" s="125">
        <f t="shared" si="47"/>
        <v>0</v>
      </c>
      <c r="BQ91" s="125">
        <f t="shared" si="47"/>
        <v>0</v>
      </c>
      <c r="BR91" s="125">
        <f t="shared" si="47"/>
        <v>0</v>
      </c>
      <c r="BS91" s="125">
        <f t="shared" si="47"/>
        <v>0</v>
      </c>
      <c r="BT91" s="125">
        <f t="shared" si="48"/>
        <v>0</v>
      </c>
      <c r="BV91" s="122"/>
      <c r="BW91" s="122"/>
      <c r="BX91" s="122">
        <f t="shared" si="49"/>
        <v>0</v>
      </c>
      <c r="BY91" s="122">
        <f t="shared" si="49"/>
        <v>0</v>
      </c>
      <c r="BZ91" s="122">
        <f t="shared" si="49"/>
        <v>0</v>
      </c>
      <c r="CA91" s="122">
        <f t="shared" si="49"/>
        <v>0</v>
      </c>
      <c r="CB91" s="122">
        <f t="shared" si="50"/>
        <v>0</v>
      </c>
      <c r="CC91" s="122"/>
      <c r="CD91" s="122"/>
      <c r="CE91" s="122">
        <f t="shared" si="51"/>
        <v>590</v>
      </c>
      <c r="CF91" s="122">
        <f t="shared" si="51"/>
        <v>0</v>
      </c>
      <c r="CG91" s="122">
        <f t="shared" si="51"/>
        <v>0</v>
      </c>
      <c r="CH91" s="122">
        <f t="shared" si="51"/>
        <v>0</v>
      </c>
      <c r="CI91" s="122">
        <f t="shared" si="52"/>
        <v>590</v>
      </c>
      <c r="CJ91" s="122"/>
      <c r="CK91" s="122"/>
      <c r="CL91" s="122">
        <f t="shared" si="53"/>
        <v>0</v>
      </c>
      <c r="CM91" s="122">
        <f t="shared" si="53"/>
        <v>0</v>
      </c>
      <c r="CN91" s="122">
        <f t="shared" si="53"/>
        <v>0</v>
      </c>
      <c r="CO91" s="122">
        <f t="shared" si="53"/>
        <v>0</v>
      </c>
      <c r="CP91" s="122">
        <f t="shared" si="54"/>
        <v>0</v>
      </c>
      <c r="CQ91" s="122"/>
      <c r="CR91" s="122"/>
      <c r="CS91" s="122">
        <f t="shared" si="55"/>
        <v>0</v>
      </c>
      <c r="CT91" s="122">
        <f t="shared" si="55"/>
        <v>0</v>
      </c>
      <c r="CU91" s="122">
        <f t="shared" si="55"/>
        <v>0</v>
      </c>
      <c r="CV91" s="122">
        <f t="shared" si="55"/>
        <v>0</v>
      </c>
      <c r="CW91" s="122">
        <f t="shared" si="56"/>
        <v>0</v>
      </c>
      <c r="CX91" s="122"/>
      <c r="CY91" s="122"/>
      <c r="CZ91" s="122">
        <f t="shared" si="57"/>
        <v>0</v>
      </c>
      <c r="DA91" s="122">
        <f t="shared" si="57"/>
        <v>0</v>
      </c>
      <c r="DB91" s="122">
        <f t="shared" si="57"/>
        <v>0</v>
      </c>
      <c r="DC91" s="122">
        <f t="shared" si="57"/>
        <v>0</v>
      </c>
      <c r="DD91" s="122">
        <f t="shared" si="58"/>
        <v>0</v>
      </c>
      <c r="DF91" s="123">
        <f t="shared" si="59"/>
        <v>59</v>
      </c>
      <c r="DG91" s="123">
        <f t="shared" si="60"/>
        <v>-59</v>
      </c>
      <c r="DH91" s="123">
        <f t="shared" si="61"/>
        <v>0</v>
      </c>
      <c r="DI91" s="123">
        <f t="shared" si="62"/>
        <v>0</v>
      </c>
      <c r="DJ91" s="123">
        <f t="shared" si="63"/>
        <v>0</v>
      </c>
      <c r="DK91" s="126">
        <f t="shared" si="37"/>
        <v>0</v>
      </c>
    </row>
    <row r="92" spans="1:115" ht="15.75" thickBot="1">
      <c r="A92" s="118"/>
      <c r="B92" s="33">
        <v>90</v>
      </c>
      <c r="C92" s="124">
        <v>-64</v>
      </c>
      <c r="D92" s="124">
        <v>0</v>
      </c>
      <c r="E92" s="124">
        <v>0</v>
      </c>
      <c r="F92" s="124">
        <v>0</v>
      </c>
      <c r="G92" s="124">
        <v>-64</v>
      </c>
      <c r="H92" s="118"/>
      <c r="I92" s="33">
        <v>90</v>
      </c>
      <c r="J92" s="124">
        <v>64</v>
      </c>
      <c r="K92" s="124">
        <v>0</v>
      </c>
      <c r="L92" s="124">
        <v>0</v>
      </c>
      <c r="M92" s="124">
        <v>0</v>
      </c>
      <c r="N92" s="124">
        <v>64</v>
      </c>
      <c r="O92" s="118"/>
      <c r="P92" s="33">
        <v>90</v>
      </c>
      <c r="Q92" s="124">
        <v>0</v>
      </c>
      <c r="R92" s="124">
        <v>0</v>
      </c>
      <c r="S92" s="124">
        <v>0</v>
      </c>
      <c r="T92" s="124">
        <v>0</v>
      </c>
      <c r="U92" s="124">
        <v>0</v>
      </c>
      <c r="V92" s="118"/>
      <c r="W92" s="33">
        <v>90</v>
      </c>
      <c r="X92" s="124">
        <v>0</v>
      </c>
      <c r="Y92" s="124">
        <v>0</v>
      </c>
      <c r="Z92" s="124">
        <v>0</v>
      </c>
      <c r="AA92" s="124">
        <v>0</v>
      </c>
      <c r="AB92" s="124">
        <v>0</v>
      </c>
      <c r="AC92" s="118"/>
      <c r="AD92" s="33">
        <v>90</v>
      </c>
      <c r="AE92" s="124">
        <v>0</v>
      </c>
      <c r="AF92" s="124">
        <v>0</v>
      </c>
      <c r="AG92" s="124">
        <v>0</v>
      </c>
      <c r="AH92" s="124">
        <v>0</v>
      </c>
      <c r="AI92" s="124">
        <v>0</v>
      </c>
      <c r="AJ92" s="33"/>
      <c r="AK92" s="33">
        <f t="shared" si="38"/>
        <v>10</v>
      </c>
      <c r="AM92" s="125"/>
      <c r="AN92" s="125">
        <f t="shared" si="39"/>
        <v>0</v>
      </c>
      <c r="AO92" s="125">
        <f t="shared" si="39"/>
        <v>0</v>
      </c>
      <c r="AP92" s="125">
        <f t="shared" si="39"/>
        <v>0</v>
      </c>
      <c r="AQ92" s="125">
        <f t="shared" si="36"/>
        <v>0</v>
      </c>
      <c r="AR92" s="125">
        <f t="shared" si="40"/>
        <v>0</v>
      </c>
      <c r="AS92" s="125"/>
      <c r="AT92" s="125"/>
      <c r="AU92" s="125">
        <f t="shared" si="41"/>
        <v>64</v>
      </c>
      <c r="AV92" s="125">
        <f t="shared" si="41"/>
        <v>0</v>
      </c>
      <c r="AW92" s="125">
        <f t="shared" si="41"/>
        <v>0</v>
      </c>
      <c r="AX92" s="125">
        <f t="shared" si="41"/>
        <v>0</v>
      </c>
      <c r="AY92" s="125">
        <f t="shared" si="42"/>
        <v>-64</v>
      </c>
      <c r="AZ92" s="125"/>
      <c r="BA92" s="125"/>
      <c r="BB92" s="125">
        <f t="shared" si="43"/>
        <v>0</v>
      </c>
      <c r="BC92" s="125">
        <f t="shared" si="43"/>
        <v>0</v>
      </c>
      <c r="BD92" s="125">
        <f t="shared" si="43"/>
        <v>0</v>
      </c>
      <c r="BE92" s="125">
        <f t="shared" si="43"/>
        <v>0</v>
      </c>
      <c r="BF92" s="125">
        <f t="shared" si="44"/>
        <v>0</v>
      </c>
      <c r="BG92" s="125"/>
      <c r="BH92" s="125"/>
      <c r="BI92" s="125">
        <f t="shared" si="45"/>
        <v>0</v>
      </c>
      <c r="BJ92" s="125">
        <f t="shared" si="45"/>
        <v>0</v>
      </c>
      <c r="BK92" s="125">
        <f t="shared" si="45"/>
        <v>0</v>
      </c>
      <c r="BL92" s="125">
        <f t="shared" si="45"/>
        <v>0</v>
      </c>
      <c r="BM92" s="125">
        <f t="shared" si="46"/>
        <v>0</v>
      </c>
      <c r="BN92" s="125"/>
      <c r="BO92" s="125"/>
      <c r="BP92" s="125">
        <f t="shared" si="47"/>
        <v>0</v>
      </c>
      <c r="BQ92" s="125">
        <f t="shared" si="47"/>
        <v>0</v>
      </c>
      <c r="BR92" s="125">
        <f t="shared" si="47"/>
        <v>0</v>
      </c>
      <c r="BS92" s="125">
        <f t="shared" si="47"/>
        <v>0</v>
      </c>
      <c r="BT92" s="125">
        <f t="shared" si="48"/>
        <v>0</v>
      </c>
      <c r="BV92" s="122"/>
      <c r="BW92" s="122"/>
      <c r="BX92" s="122">
        <f t="shared" si="49"/>
        <v>0</v>
      </c>
      <c r="BY92" s="122">
        <f t="shared" si="49"/>
        <v>0</v>
      </c>
      <c r="BZ92" s="122">
        <f t="shared" si="49"/>
        <v>0</v>
      </c>
      <c r="CA92" s="122">
        <f t="shared" si="49"/>
        <v>0</v>
      </c>
      <c r="CB92" s="122">
        <f t="shared" si="50"/>
        <v>0</v>
      </c>
      <c r="CC92" s="122"/>
      <c r="CD92" s="122"/>
      <c r="CE92" s="122">
        <f t="shared" si="51"/>
        <v>640</v>
      </c>
      <c r="CF92" s="122">
        <f t="shared" si="51"/>
        <v>0</v>
      </c>
      <c r="CG92" s="122">
        <f t="shared" si="51"/>
        <v>0</v>
      </c>
      <c r="CH92" s="122">
        <f t="shared" si="51"/>
        <v>0</v>
      </c>
      <c r="CI92" s="122">
        <f t="shared" si="52"/>
        <v>640</v>
      </c>
      <c r="CJ92" s="122"/>
      <c r="CK92" s="122"/>
      <c r="CL92" s="122">
        <f t="shared" si="53"/>
        <v>0</v>
      </c>
      <c r="CM92" s="122">
        <f t="shared" si="53"/>
        <v>0</v>
      </c>
      <c r="CN92" s="122">
        <f t="shared" si="53"/>
        <v>0</v>
      </c>
      <c r="CO92" s="122">
        <f t="shared" si="53"/>
        <v>0</v>
      </c>
      <c r="CP92" s="122">
        <f t="shared" si="54"/>
        <v>0</v>
      </c>
      <c r="CQ92" s="122"/>
      <c r="CR92" s="122"/>
      <c r="CS92" s="122">
        <f t="shared" si="55"/>
        <v>0</v>
      </c>
      <c r="CT92" s="122">
        <f t="shared" si="55"/>
        <v>0</v>
      </c>
      <c r="CU92" s="122">
        <f t="shared" si="55"/>
        <v>0</v>
      </c>
      <c r="CV92" s="122">
        <f t="shared" si="55"/>
        <v>0</v>
      </c>
      <c r="CW92" s="122">
        <f t="shared" si="56"/>
        <v>0</v>
      </c>
      <c r="CX92" s="122"/>
      <c r="CY92" s="122"/>
      <c r="CZ92" s="122">
        <f t="shared" si="57"/>
        <v>0</v>
      </c>
      <c r="DA92" s="122">
        <f t="shared" si="57"/>
        <v>0</v>
      </c>
      <c r="DB92" s="122">
        <f t="shared" si="57"/>
        <v>0</v>
      </c>
      <c r="DC92" s="122">
        <f t="shared" si="57"/>
        <v>0</v>
      </c>
      <c r="DD92" s="122">
        <f t="shared" si="58"/>
        <v>0</v>
      </c>
      <c r="DF92" s="123">
        <f t="shared" si="59"/>
        <v>64</v>
      </c>
      <c r="DG92" s="123">
        <f t="shared" si="60"/>
        <v>-64</v>
      </c>
      <c r="DH92" s="123">
        <f t="shared" si="61"/>
        <v>0</v>
      </c>
      <c r="DI92" s="123">
        <f t="shared" si="62"/>
        <v>0</v>
      </c>
      <c r="DJ92" s="123">
        <f t="shared" si="63"/>
        <v>0</v>
      </c>
      <c r="DK92" s="126">
        <f t="shared" si="37"/>
        <v>0</v>
      </c>
    </row>
    <row r="93" spans="1:115" ht="15.75" thickBot="1">
      <c r="A93" s="118"/>
      <c r="B93" s="33">
        <v>91</v>
      </c>
      <c r="C93" s="124">
        <v>-69</v>
      </c>
      <c r="D93" s="124">
        <v>0</v>
      </c>
      <c r="E93" s="124">
        <v>0</v>
      </c>
      <c r="F93" s="124">
        <v>0</v>
      </c>
      <c r="G93" s="124">
        <v>-69</v>
      </c>
      <c r="H93" s="118"/>
      <c r="I93" s="33">
        <v>91</v>
      </c>
      <c r="J93" s="124">
        <v>69</v>
      </c>
      <c r="K93" s="124">
        <v>0</v>
      </c>
      <c r="L93" s="124">
        <v>0</v>
      </c>
      <c r="M93" s="124">
        <v>0</v>
      </c>
      <c r="N93" s="124">
        <v>69</v>
      </c>
      <c r="O93" s="118"/>
      <c r="P93" s="33">
        <v>91</v>
      </c>
      <c r="Q93" s="124">
        <v>0</v>
      </c>
      <c r="R93" s="124">
        <v>0</v>
      </c>
      <c r="S93" s="124">
        <v>0</v>
      </c>
      <c r="T93" s="124">
        <v>0</v>
      </c>
      <c r="U93" s="124">
        <v>0</v>
      </c>
      <c r="V93" s="118"/>
      <c r="W93" s="33">
        <v>91</v>
      </c>
      <c r="X93" s="124">
        <v>0</v>
      </c>
      <c r="Y93" s="124">
        <v>0</v>
      </c>
      <c r="Z93" s="124">
        <v>0</v>
      </c>
      <c r="AA93" s="124">
        <v>0</v>
      </c>
      <c r="AB93" s="124">
        <v>0</v>
      </c>
      <c r="AC93" s="118"/>
      <c r="AD93" s="33">
        <v>91</v>
      </c>
      <c r="AE93" s="124">
        <v>0</v>
      </c>
      <c r="AF93" s="124">
        <v>0</v>
      </c>
      <c r="AG93" s="124">
        <v>0</v>
      </c>
      <c r="AH93" s="124">
        <v>0</v>
      </c>
      <c r="AI93" s="124">
        <v>0</v>
      </c>
      <c r="AJ93" s="33"/>
      <c r="AK93" s="33">
        <f t="shared" si="38"/>
        <v>10</v>
      </c>
      <c r="AM93" s="125"/>
      <c r="AN93" s="125">
        <f t="shared" si="39"/>
        <v>0</v>
      </c>
      <c r="AO93" s="125">
        <f t="shared" si="39"/>
        <v>0</v>
      </c>
      <c r="AP93" s="125">
        <f t="shared" si="39"/>
        <v>0</v>
      </c>
      <c r="AQ93" s="125">
        <f t="shared" si="36"/>
        <v>0</v>
      </c>
      <c r="AR93" s="125">
        <f t="shared" si="40"/>
        <v>0</v>
      </c>
      <c r="AS93" s="125"/>
      <c r="AT93" s="125"/>
      <c r="AU93" s="125">
        <f t="shared" si="41"/>
        <v>69</v>
      </c>
      <c r="AV93" s="125">
        <f t="shared" si="41"/>
        <v>0</v>
      </c>
      <c r="AW93" s="125">
        <f t="shared" si="41"/>
        <v>0</v>
      </c>
      <c r="AX93" s="125">
        <f t="shared" si="41"/>
        <v>0</v>
      </c>
      <c r="AY93" s="125">
        <f t="shared" si="42"/>
        <v>-69</v>
      </c>
      <c r="AZ93" s="125"/>
      <c r="BA93" s="125"/>
      <c r="BB93" s="125">
        <f t="shared" si="43"/>
        <v>0</v>
      </c>
      <c r="BC93" s="125">
        <f t="shared" si="43"/>
        <v>0</v>
      </c>
      <c r="BD93" s="125">
        <f t="shared" si="43"/>
        <v>0</v>
      </c>
      <c r="BE93" s="125">
        <f t="shared" si="43"/>
        <v>0</v>
      </c>
      <c r="BF93" s="125">
        <f t="shared" si="44"/>
        <v>0</v>
      </c>
      <c r="BG93" s="125"/>
      <c r="BH93" s="125"/>
      <c r="BI93" s="125">
        <f t="shared" si="45"/>
        <v>0</v>
      </c>
      <c r="BJ93" s="125">
        <f t="shared" si="45"/>
        <v>0</v>
      </c>
      <c r="BK93" s="125">
        <f t="shared" si="45"/>
        <v>0</v>
      </c>
      <c r="BL93" s="125">
        <f t="shared" si="45"/>
        <v>0</v>
      </c>
      <c r="BM93" s="125">
        <f t="shared" si="46"/>
        <v>0</v>
      </c>
      <c r="BN93" s="125"/>
      <c r="BO93" s="125"/>
      <c r="BP93" s="125">
        <f t="shared" si="47"/>
        <v>0</v>
      </c>
      <c r="BQ93" s="125">
        <f t="shared" si="47"/>
        <v>0</v>
      </c>
      <c r="BR93" s="125">
        <f t="shared" si="47"/>
        <v>0</v>
      </c>
      <c r="BS93" s="125">
        <f t="shared" si="47"/>
        <v>0</v>
      </c>
      <c r="BT93" s="125">
        <f t="shared" si="48"/>
        <v>0</v>
      </c>
      <c r="BV93" s="122"/>
      <c r="BW93" s="122"/>
      <c r="BX93" s="122">
        <f t="shared" si="49"/>
        <v>0</v>
      </c>
      <c r="BY93" s="122">
        <f t="shared" si="49"/>
        <v>0</v>
      </c>
      <c r="BZ93" s="122">
        <f t="shared" si="49"/>
        <v>0</v>
      </c>
      <c r="CA93" s="122">
        <f t="shared" si="49"/>
        <v>0</v>
      </c>
      <c r="CB93" s="122">
        <f t="shared" si="50"/>
        <v>0</v>
      </c>
      <c r="CC93" s="122"/>
      <c r="CD93" s="122"/>
      <c r="CE93" s="122">
        <f t="shared" si="51"/>
        <v>690</v>
      </c>
      <c r="CF93" s="122">
        <f t="shared" si="51"/>
        <v>0</v>
      </c>
      <c r="CG93" s="122">
        <f t="shared" si="51"/>
        <v>0</v>
      </c>
      <c r="CH93" s="122">
        <f t="shared" si="51"/>
        <v>0</v>
      </c>
      <c r="CI93" s="122">
        <f t="shared" si="52"/>
        <v>690</v>
      </c>
      <c r="CJ93" s="122"/>
      <c r="CK93" s="122"/>
      <c r="CL93" s="122">
        <f t="shared" si="53"/>
        <v>0</v>
      </c>
      <c r="CM93" s="122">
        <f t="shared" si="53"/>
        <v>0</v>
      </c>
      <c r="CN93" s="122">
        <f t="shared" si="53"/>
        <v>0</v>
      </c>
      <c r="CO93" s="122">
        <f t="shared" si="53"/>
        <v>0</v>
      </c>
      <c r="CP93" s="122">
        <f t="shared" si="54"/>
        <v>0</v>
      </c>
      <c r="CQ93" s="122"/>
      <c r="CR93" s="122"/>
      <c r="CS93" s="122">
        <f t="shared" si="55"/>
        <v>0</v>
      </c>
      <c r="CT93" s="122">
        <f t="shared" si="55"/>
        <v>0</v>
      </c>
      <c r="CU93" s="122">
        <f t="shared" si="55"/>
        <v>0</v>
      </c>
      <c r="CV93" s="122">
        <f t="shared" si="55"/>
        <v>0</v>
      </c>
      <c r="CW93" s="122">
        <f t="shared" si="56"/>
        <v>0</v>
      </c>
      <c r="CX93" s="122"/>
      <c r="CY93" s="122"/>
      <c r="CZ93" s="122">
        <f t="shared" si="57"/>
        <v>0</v>
      </c>
      <c r="DA93" s="122">
        <f t="shared" si="57"/>
        <v>0</v>
      </c>
      <c r="DB93" s="122">
        <f t="shared" si="57"/>
        <v>0</v>
      </c>
      <c r="DC93" s="122">
        <f t="shared" si="57"/>
        <v>0</v>
      </c>
      <c r="DD93" s="122">
        <f t="shared" si="58"/>
        <v>0</v>
      </c>
      <c r="DF93" s="123">
        <f t="shared" si="59"/>
        <v>69</v>
      </c>
      <c r="DG93" s="123">
        <f t="shared" si="60"/>
        <v>-69</v>
      </c>
      <c r="DH93" s="123">
        <f t="shared" si="61"/>
        <v>0</v>
      </c>
      <c r="DI93" s="123">
        <f t="shared" si="62"/>
        <v>0</v>
      </c>
      <c r="DJ93" s="123">
        <f t="shared" si="63"/>
        <v>0</v>
      </c>
      <c r="DK93" s="126">
        <f t="shared" si="37"/>
        <v>0</v>
      </c>
    </row>
    <row r="94" spans="1:115" ht="15.75" thickBot="1">
      <c r="A94" s="118"/>
      <c r="B94" s="33">
        <v>92</v>
      </c>
      <c r="C94" s="124">
        <v>-59</v>
      </c>
      <c r="D94" s="124">
        <v>0</v>
      </c>
      <c r="E94" s="124">
        <v>0</v>
      </c>
      <c r="F94" s="124">
        <v>0</v>
      </c>
      <c r="G94" s="124">
        <v>-59</v>
      </c>
      <c r="H94" s="118"/>
      <c r="I94" s="33">
        <v>92</v>
      </c>
      <c r="J94" s="124">
        <v>59</v>
      </c>
      <c r="K94" s="124">
        <v>0</v>
      </c>
      <c r="L94" s="124">
        <v>0</v>
      </c>
      <c r="M94" s="124">
        <v>0</v>
      </c>
      <c r="N94" s="124">
        <v>59</v>
      </c>
      <c r="O94" s="118"/>
      <c r="P94" s="33">
        <v>92</v>
      </c>
      <c r="Q94" s="124">
        <v>0</v>
      </c>
      <c r="R94" s="124">
        <v>0</v>
      </c>
      <c r="S94" s="124">
        <v>0</v>
      </c>
      <c r="T94" s="124">
        <v>0</v>
      </c>
      <c r="U94" s="124">
        <v>0</v>
      </c>
      <c r="V94" s="118"/>
      <c r="W94" s="33">
        <v>92</v>
      </c>
      <c r="X94" s="124">
        <v>0</v>
      </c>
      <c r="Y94" s="124">
        <v>0</v>
      </c>
      <c r="Z94" s="124">
        <v>0</v>
      </c>
      <c r="AA94" s="124">
        <v>0</v>
      </c>
      <c r="AB94" s="124">
        <v>0</v>
      </c>
      <c r="AC94" s="118"/>
      <c r="AD94" s="33">
        <v>92</v>
      </c>
      <c r="AE94" s="124">
        <v>0</v>
      </c>
      <c r="AF94" s="124">
        <v>0</v>
      </c>
      <c r="AG94" s="124">
        <v>0</v>
      </c>
      <c r="AH94" s="124">
        <v>0</v>
      </c>
      <c r="AI94" s="124">
        <v>0</v>
      </c>
      <c r="AJ94" s="33"/>
      <c r="AK94" s="33">
        <f t="shared" si="38"/>
        <v>10</v>
      </c>
      <c r="AM94" s="125"/>
      <c r="AN94" s="125">
        <f t="shared" si="39"/>
        <v>0</v>
      </c>
      <c r="AO94" s="125">
        <f t="shared" si="39"/>
        <v>0</v>
      </c>
      <c r="AP94" s="125">
        <f t="shared" si="39"/>
        <v>0</v>
      </c>
      <c r="AQ94" s="125">
        <f t="shared" si="36"/>
        <v>0</v>
      </c>
      <c r="AR94" s="125">
        <f t="shared" si="40"/>
        <v>0</v>
      </c>
      <c r="AS94" s="125"/>
      <c r="AT94" s="125"/>
      <c r="AU94" s="125">
        <f t="shared" si="41"/>
        <v>59</v>
      </c>
      <c r="AV94" s="125">
        <f t="shared" si="41"/>
        <v>0</v>
      </c>
      <c r="AW94" s="125">
        <f t="shared" si="41"/>
        <v>0</v>
      </c>
      <c r="AX94" s="125">
        <f t="shared" si="41"/>
        <v>0</v>
      </c>
      <c r="AY94" s="125">
        <f t="shared" si="42"/>
        <v>-59</v>
      </c>
      <c r="AZ94" s="125"/>
      <c r="BA94" s="125"/>
      <c r="BB94" s="125">
        <f t="shared" si="43"/>
        <v>0</v>
      </c>
      <c r="BC94" s="125">
        <f t="shared" si="43"/>
        <v>0</v>
      </c>
      <c r="BD94" s="125">
        <f t="shared" si="43"/>
        <v>0</v>
      </c>
      <c r="BE94" s="125">
        <f t="shared" si="43"/>
        <v>0</v>
      </c>
      <c r="BF94" s="125">
        <f t="shared" si="44"/>
        <v>0</v>
      </c>
      <c r="BG94" s="125"/>
      <c r="BH94" s="125"/>
      <c r="BI94" s="125">
        <f t="shared" si="45"/>
        <v>0</v>
      </c>
      <c r="BJ94" s="125">
        <f t="shared" si="45"/>
        <v>0</v>
      </c>
      <c r="BK94" s="125">
        <f t="shared" si="45"/>
        <v>0</v>
      </c>
      <c r="BL94" s="125">
        <f t="shared" si="45"/>
        <v>0</v>
      </c>
      <c r="BM94" s="125">
        <f t="shared" si="46"/>
        <v>0</v>
      </c>
      <c r="BN94" s="125"/>
      <c r="BO94" s="125"/>
      <c r="BP94" s="125">
        <f t="shared" si="47"/>
        <v>0</v>
      </c>
      <c r="BQ94" s="125">
        <f t="shared" si="47"/>
        <v>0</v>
      </c>
      <c r="BR94" s="125">
        <f t="shared" si="47"/>
        <v>0</v>
      </c>
      <c r="BS94" s="125">
        <f t="shared" si="47"/>
        <v>0</v>
      </c>
      <c r="BT94" s="125">
        <f t="shared" si="48"/>
        <v>0</v>
      </c>
      <c r="BV94" s="122"/>
      <c r="BW94" s="122"/>
      <c r="BX94" s="122">
        <f t="shared" si="49"/>
        <v>0</v>
      </c>
      <c r="BY94" s="122">
        <f t="shared" si="49"/>
        <v>0</v>
      </c>
      <c r="BZ94" s="122">
        <f t="shared" si="49"/>
        <v>0</v>
      </c>
      <c r="CA94" s="122">
        <f t="shared" si="49"/>
        <v>0</v>
      </c>
      <c r="CB94" s="122">
        <f t="shared" si="50"/>
        <v>0</v>
      </c>
      <c r="CC94" s="122"/>
      <c r="CD94" s="122"/>
      <c r="CE94" s="122">
        <f t="shared" si="51"/>
        <v>590</v>
      </c>
      <c r="CF94" s="122">
        <f t="shared" si="51"/>
        <v>0</v>
      </c>
      <c r="CG94" s="122">
        <f t="shared" si="51"/>
        <v>0</v>
      </c>
      <c r="CH94" s="122">
        <f t="shared" si="51"/>
        <v>0</v>
      </c>
      <c r="CI94" s="122">
        <f t="shared" si="52"/>
        <v>590</v>
      </c>
      <c r="CJ94" s="122"/>
      <c r="CK94" s="122"/>
      <c r="CL94" s="122">
        <f t="shared" si="53"/>
        <v>0</v>
      </c>
      <c r="CM94" s="122">
        <f t="shared" si="53"/>
        <v>0</v>
      </c>
      <c r="CN94" s="122">
        <f t="shared" si="53"/>
        <v>0</v>
      </c>
      <c r="CO94" s="122">
        <f t="shared" si="53"/>
        <v>0</v>
      </c>
      <c r="CP94" s="122">
        <f t="shared" si="54"/>
        <v>0</v>
      </c>
      <c r="CQ94" s="122"/>
      <c r="CR94" s="122"/>
      <c r="CS94" s="122">
        <f t="shared" si="55"/>
        <v>0</v>
      </c>
      <c r="CT94" s="122">
        <f t="shared" si="55"/>
        <v>0</v>
      </c>
      <c r="CU94" s="122">
        <f t="shared" si="55"/>
        <v>0</v>
      </c>
      <c r="CV94" s="122">
        <f t="shared" si="55"/>
        <v>0</v>
      </c>
      <c r="CW94" s="122">
        <f t="shared" si="56"/>
        <v>0</v>
      </c>
      <c r="CX94" s="122"/>
      <c r="CY94" s="122"/>
      <c r="CZ94" s="122">
        <f t="shared" si="57"/>
        <v>0</v>
      </c>
      <c r="DA94" s="122">
        <f t="shared" si="57"/>
        <v>0</v>
      </c>
      <c r="DB94" s="122">
        <f t="shared" si="57"/>
        <v>0</v>
      </c>
      <c r="DC94" s="122">
        <f t="shared" si="57"/>
        <v>0</v>
      </c>
      <c r="DD94" s="122">
        <f t="shared" si="58"/>
        <v>0</v>
      </c>
      <c r="DF94" s="123">
        <f t="shared" si="59"/>
        <v>59</v>
      </c>
      <c r="DG94" s="123">
        <f t="shared" si="60"/>
        <v>-59</v>
      </c>
      <c r="DH94" s="123">
        <f t="shared" si="61"/>
        <v>0</v>
      </c>
      <c r="DI94" s="123">
        <f t="shared" si="62"/>
        <v>0</v>
      </c>
      <c r="DJ94" s="123">
        <f t="shared" si="63"/>
        <v>0</v>
      </c>
      <c r="DK94" s="126">
        <f t="shared" si="37"/>
        <v>0</v>
      </c>
    </row>
    <row r="95" spans="1:115" ht="15.75" thickBot="1">
      <c r="A95" s="118"/>
      <c r="B95" s="33">
        <v>93</v>
      </c>
      <c r="C95" s="124">
        <v>-69</v>
      </c>
      <c r="D95" s="124">
        <v>0</v>
      </c>
      <c r="E95" s="124">
        <v>0</v>
      </c>
      <c r="F95" s="124">
        <v>0</v>
      </c>
      <c r="G95" s="124">
        <v>-69</v>
      </c>
      <c r="H95" s="118"/>
      <c r="I95" s="33">
        <v>93</v>
      </c>
      <c r="J95" s="124">
        <v>69</v>
      </c>
      <c r="K95" s="124">
        <v>0</v>
      </c>
      <c r="L95" s="124">
        <v>0</v>
      </c>
      <c r="M95" s="124">
        <v>0</v>
      </c>
      <c r="N95" s="124">
        <v>69</v>
      </c>
      <c r="O95" s="118"/>
      <c r="P95" s="33">
        <v>93</v>
      </c>
      <c r="Q95" s="124">
        <v>0</v>
      </c>
      <c r="R95" s="124">
        <v>0</v>
      </c>
      <c r="S95" s="124">
        <v>0</v>
      </c>
      <c r="T95" s="124">
        <v>0</v>
      </c>
      <c r="U95" s="124">
        <v>0</v>
      </c>
      <c r="V95" s="118"/>
      <c r="W95" s="33">
        <v>93</v>
      </c>
      <c r="X95" s="124">
        <v>0</v>
      </c>
      <c r="Y95" s="124">
        <v>0</v>
      </c>
      <c r="Z95" s="124">
        <v>0</v>
      </c>
      <c r="AA95" s="124">
        <v>0</v>
      </c>
      <c r="AB95" s="124">
        <v>0</v>
      </c>
      <c r="AC95" s="118"/>
      <c r="AD95" s="33">
        <v>93</v>
      </c>
      <c r="AE95" s="124">
        <v>0</v>
      </c>
      <c r="AF95" s="124">
        <v>0</v>
      </c>
      <c r="AG95" s="124">
        <v>0</v>
      </c>
      <c r="AH95" s="124">
        <v>0</v>
      </c>
      <c r="AI95" s="124">
        <v>0</v>
      </c>
      <c r="AJ95" s="33"/>
      <c r="AK95" s="33">
        <f t="shared" si="38"/>
        <v>10</v>
      </c>
      <c r="AM95" s="125"/>
      <c r="AN95" s="125">
        <f t="shared" si="39"/>
        <v>0</v>
      </c>
      <c r="AO95" s="125">
        <f t="shared" si="39"/>
        <v>0</v>
      </c>
      <c r="AP95" s="125">
        <f t="shared" si="39"/>
        <v>0</v>
      </c>
      <c r="AQ95" s="125">
        <f t="shared" si="36"/>
        <v>0</v>
      </c>
      <c r="AR95" s="125">
        <f t="shared" si="40"/>
        <v>0</v>
      </c>
      <c r="AS95" s="125"/>
      <c r="AT95" s="125"/>
      <c r="AU95" s="125">
        <f t="shared" si="41"/>
        <v>69</v>
      </c>
      <c r="AV95" s="125">
        <f t="shared" si="41"/>
        <v>0</v>
      </c>
      <c r="AW95" s="125">
        <f t="shared" si="41"/>
        <v>0</v>
      </c>
      <c r="AX95" s="125">
        <f t="shared" si="41"/>
        <v>0</v>
      </c>
      <c r="AY95" s="125">
        <f t="shared" si="42"/>
        <v>-69</v>
      </c>
      <c r="AZ95" s="125"/>
      <c r="BA95" s="125"/>
      <c r="BB95" s="125">
        <f t="shared" si="43"/>
        <v>0</v>
      </c>
      <c r="BC95" s="125">
        <f t="shared" si="43"/>
        <v>0</v>
      </c>
      <c r="BD95" s="125">
        <f t="shared" si="43"/>
        <v>0</v>
      </c>
      <c r="BE95" s="125">
        <f t="shared" si="43"/>
        <v>0</v>
      </c>
      <c r="BF95" s="125">
        <f t="shared" si="44"/>
        <v>0</v>
      </c>
      <c r="BG95" s="125"/>
      <c r="BH95" s="125"/>
      <c r="BI95" s="125">
        <f t="shared" si="45"/>
        <v>0</v>
      </c>
      <c r="BJ95" s="125">
        <f t="shared" si="45"/>
        <v>0</v>
      </c>
      <c r="BK95" s="125">
        <f t="shared" si="45"/>
        <v>0</v>
      </c>
      <c r="BL95" s="125">
        <f t="shared" si="45"/>
        <v>0</v>
      </c>
      <c r="BM95" s="125">
        <f t="shared" si="46"/>
        <v>0</v>
      </c>
      <c r="BN95" s="125"/>
      <c r="BO95" s="125"/>
      <c r="BP95" s="125">
        <f t="shared" si="47"/>
        <v>0</v>
      </c>
      <c r="BQ95" s="125">
        <f t="shared" si="47"/>
        <v>0</v>
      </c>
      <c r="BR95" s="125">
        <f t="shared" si="47"/>
        <v>0</v>
      </c>
      <c r="BS95" s="125">
        <f t="shared" si="47"/>
        <v>0</v>
      </c>
      <c r="BT95" s="125">
        <f t="shared" si="48"/>
        <v>0</v>
      </c>
      <c r="BV95" s="122"/>
      <c r="BW95" s="122"/>
      <c r="BX95" s="122">
        <f t="shared" si="49"/>
        <v>0</v>
      </c>
      <c r="BY95" s="122">
        <f t="shared" si="49"/>
        <v>0</v>
      </c>
      <c r="BZ95" s="122">
        <f t="shared" si="49"/>
        <v>0</v>
      </c>
      <c r="CA95" s="122">
        <f t="shared" si="49"/>
        <v>0</v>
      </c>
      <c r="CB95" s="122">
        <f t="shared" si="50"/>
        <v>0</v>
      </c>
      <c r="CC95" s="122"/>
      <c r="CD95" s="122"/>
      <c r="CE95" s="122">
        <f t="shared" si="51"/>
        <v>690</v>
      </c>
      <c r="CF95" s="122">
        <f t="shared" si="51"/>
        <v>0</v>
      </c>
      <c r="CG95" s="122">
        <f t="shared" si="51"/>
        <v>0</v>
      </c>
      <c r="CH95" s="122">
        <f t="shared" si="51"/>
        <v>0</v>
      </c>
      <c r="CI95" s="122">
        <f t="shared" si="52"/>
        <v>690</v>
      </c>
      <c r="CJ95" s="122"/>
      <c r="CK95" s="122"/>
      <c r="CL95" s="122">
        <f t="shared" si="53"/>
        <v>0</v>
      </c>
      <c r="CM95" s="122">
        <f t="shared" si="53"/>
        <v>0</v>
      </c>
      <c r="CN95" s="122">
        <f t="shared" si="53"/>
        <v>0</v>
      </c>
      <c r="CO95" s="122">
        <f t="shared" si="53"/>
        <v>0</v>
      </c>
      <c r="CP95" s="122">
        <f t="shared" si="54"/>
        <v>0</v>
      </c>
      <c r="CQ95" s="122"/>
      <c r="CR95" s="122"/>
      <c r="CS95" s="122">
        <f t="shared" si="55"/>
        <v>0</v>
      </c>
      <c r="CT95" s="122">
        <f t="shared" si="55"/>
        <v>0</v>
      </c>
      <c r="CU95" s="122">
        <f t="shared" si="55"/>
        <v>0</v>
      </c>
      <c r="CV95" s="122">
        <f t="shared" si="55"/>
        <v>0</v>
      </c>
      <c r="CW95" s="122">
        <f t="shared" si="56"/>
        <v>0</v>
      </c>
      <c r="CX95" s="122"/>
      <c r="CY95" s="122"/>
      <c r="CZ95" s="122">
        <f t="shared" si="57"/>
        <v>0</v>
      </c>
      <c r="DA95" s="122">
        <f t="shared" si="57"/>
        <v>0</v>
      </c>
      <c r="DB95" s="122">
        <f t="shared" si="57"/>
        <v>0</v>
      </c>
      <c r="DC95" s="122">
        <f t="shared" si="57"/>
        <v>0</v>
      </c>
      <c r="DD95" s="122">
        <f t="shared" si="58"/>
        <v>0</v>
      </c>
      <c r="DF95" s="123">
        <f t="shared" si="59"/>
        <v>69</v>
      </c>
      <c r="DG95" s="123">
        <f t="shared" si="60"/>
        <v>-69</v>
      </c>
      <c r="DH95" s="123">
        <f t="shared" si="61"/>
        <v>0</v>
      </c>
      <c r="DI95" s="123">
        <f t="shared" si="62"/>
        <v>0</v>
      </c>
      <c r="DJ95" s="123">
        <f t="shared" si="63"/>
        <v>0</v>
      </c>
      <c r="DK95" s="126">
        <f t="shared" si="37"/>
        <v>0</v>
      </c>
    </row>
    <row r="96" spans="1:115" ht="15.75" thickBot="1">
      <c r="A96" s="118"/>
      <c r="B96" s="33">
        <v>94</v>
      </c>
      <c r="C96" s="124">
        <v>-79</v>
      </c>
      <c r="D96" s="124">
        <v>0</v>
      </c>
      <c r="E96" s="124">
        <v>0</v>
      </c>
      <c r="F96" s="124">
        <v>0</v>
      </c>
      <c r="G96" s="124">
        <v>-79</v>
      </c>
      <c r="H96" s="118"/>
      <c r="I96" s="33">
        <v>94</v>
      </c>
      <c r="J96" s="124">
        <v>79</v>
      </c>
      <c r="K96" s="124">
        <v>0</v>
      </c>
      <c r="L96" s="124">
        <v>0</v>
      </c>
      <c r="M96" s="124">
        <v>0</v>
      </c>
      <c r="N96" s="124">
        <v>79</v>
      </c>
      <c r="O96" s="118"/>
      <c r="P96" s="33">
        <v>94</v>
      </c>
      <c r="Q96" s="124">
        <v>0</v>
      </c>
      <c r="R96" s="124">
        <v>0</v>
      </c>
      <c r="S96" s="124">
        <v>0</v>
      </c>
      <c r="T96" s="124">
        <v>0</v>
      </c>
      <c r="U96" s="124">
        <v>0</v>
      </c>
      <c r="V96" s="118"/>
      <c r="W96" s="33">
        <v>94</v>
      </c>
      <c r="X96" s="124">
        <v>0</v>
      </c>
      <c r="Y96" s="124">
        <v>0</v>
      </c>
      <c r="Z96" s="124">
        <v>0</v>
      </c>
      <c r="AA96" s="124">
        <v>0</v>
      </c>
      <c r="AB96" s="124">
        <v>0</v>
      </c>
      <c r="AC96" s="118"/>
      <c r="AD96" s="33">
        <v>94</v>
      </c>
      <c r="AE96" s="124">
        <v>0</v>
      </c>
      <c r="AF96" s="124">
        <v>0</v>
      </c>
      <c r="AG96" s="124">
        <v>0</v>
      </c>
      <c r="AH96" s="124">
        <v>0</v>
      </c>
      <c r="AI96" s="124">
        <v>0</v>
      </c>
      <c r="AJ96" s="33"/>
      <c r="AK96" s="33">
        <f t="shared" si="38"/>
        <v>10</v>
      </c>
      <c r="AM96" s="125"/>
      <c r="AN96" s="125">
        <f t="shared" si="39"/>
        <v>0</v>
      </c>
      <c r="AO96" s="125">
        <f t="shared" si="39"/>
        <v>0</v>
      </c>
      <c r="AP96" s="125">
        <f t="shared" si="39"/>
        <v>0</v>
      </c>
      <c r="AQ96" s="125">
        <f t="shared" si="36"/>
        <v>0</v>
      </c>
      <c r="AR96" s="125">
        <f t="shared" si="40"/>
        <v>0</v>
      </c>
      <c r="AS96" s="125"/>
      <c r="AT96" s="125"/>
      <c r="AU96" s="125">
        <f t="shared" si="41"/>
        <v>79</v>
      </c>
      <c r="AV96" s="125">
        <f t="shared" si="41"/>
        <v>0</v>
      </c>
      <c r="AW96" s="125">
        <f t="shared" si="41"/>
        <v>0</v>
      </c>
      <c r="AX96" s="125">
        <f t="shared" si="41"/>
        <v>0</v>
      </c>
      <c r="AY96" s="125">
        <f t="shared" si="42"/>
        <v>-79</v>
      </c>
      <c r="AZ96" s="125"/>
      <c r="BA96" s="125"/>
      <c r="BB96" s="125">
        <f t="shared" si="43"/>
        <v>0</v>
      </c>
      <c r="BC96" s="125">
        <f t="shared" si="43"/>
        <v>0</v>
      </c>
      <c r="BD96" s="125">
        <f t="shared" si="43"/>
        <v>0</v>
      </c>
      <c r="BE96" s="125">
        <f t="shared" si="43"/>
        <v>0</v>
      </c>
      <c r="BF96" s="125">
        <f t="shared" si="44"/>
        <v>0</v>
      </c>
      <c r="BG96" s="125"/>
      <c r="BH96" s="125"/>
      <c r="BI96" s="125">
        <f t="shared" si="45"/>
        <v>0</v>
      </c>
      <c r="BJ96" s="125">
        <f t="shared" si="45"/>
        <v>0</v>
      </c>
      <c r="BK96" s="125">
        <f t="shared" si="45"/>
        <v>0</v>
      </c>
      <c r="BL96" s="125">
        <f t="shared" si="45"/>
        <v>0</v>
      </c>
      <c r="BM96" s="125">
        <f t="shared" si="46"/>
        <v>0</v>
      </c>
      <c r="BN96" s="125"/>
      <c r="BO96" s="125"/>
      <c r="BP96" s="125">
        <f t="shared" si="47"/>
        <v>0</v>
      </c>
      <c r="BQ96" s="125">
        <f t="shared" si="47"/>
        <v>0</v>
      </c>
      <c r="BR96" s="125">
        <f t="shared" si="47"/>
        <v>0</v>
      </c>
      <c r="BS96" s="125">
        <f t="shared" si="47"/>
        <v>0</v>
      </c>
      <c r="BT96" s="125">
        <f t="shared" si="48"/>
        <v>0</v>
      </c>
      <c r="BV96" s="122"/>
      <c r="BW96" s="122"/>
      <c r="BX96" s="122">
        <f t="shared" si="49"/>
        <v>0</v>
      </c>
      <c r="BY96" s="122">
        <f t="shared" si="49"/>
        <v>0</v>
      </c>
      <c r="BZ96" s="122">
        <f t="shared" si="49"/>
        <v>0</v>
      </c>
      <c r="CA96" s="122">
        <f t="shared" si="49"/>
        <v>0</v>
      </c>
      <c r="CB96" s="122">
        <f t="shared" si="50"/>
        <v>0</v>
      </c>
      <c r="CC96" s="122"/>
      <c r="CD96" s="122"/>
      <c r="CE96" s="122">
        <f t="shared" si="51"/>
        <v>790</v>
      </c>
      <c r="CF96" s="122">
        <f t="shared" si="51"/>
        <v>0</v>
      </c>
      <c r="CG96" s="122">
        <f t="shared" si="51"/>
        <v>0</v>
      </c>
      <c r="CH96" s="122">
        <f t="shared" si="51"/>
        <v>0</v>
      </c>
      <c r="CI96" s="122">
        <f t="shared" si="52"/>
        <v>790</v>
      </c>
      <c r="CJ96" s="122"/>
      <c r="CK96" s="122"/>
      <c r="CL96" s="122">
        <f t="shared" si="53"/>
        <v>0</v>
      </c>
      <c r="CM96" s="122">
        <f t="shared" si="53"/>
        <v>0</v>
      </c>
      <c r="CN96" s="122">
        <f t="shared" si="53"/>
        <v>0</v>
      </c>
      <c r="CO96" s="122">
        <f t="shared" si="53"/>
        <v>0</v>
      </c>
      <c r="CP96" s="122">
        <f t="shared" si="54"/>
        <v>0</v>
      </c>
      <c r="CQ96" s="122"/>
      <c r="CR96" s="122"/>
      <c r="CS96" s="122">
        <f t="shared" si="55"/>
        <v>0</v>
      </c>
      <c r="CT96" s="122">
        <f t="shared" si="55"/>
        <v>0</v>
      </c>
      <c r="CU96" s="122">
        <f t="shared" si="55"/>
        <v>0</v>
      </c>
      <c r="CV96" s="122">
        <f t="shared" si="55"/>
        <v>0</v>
      </c>
      <c r="CW96" s="122">
        <f t="shared" si="56"/>
        <v>0</v>
      </c>
      <c r="CX96" s="122"/>
      <c r="CY96" s="122"/>
      <c r="CZ96" s="122">
        <f t="shared" si="57"/>
        <v>0</v>
      </c>
      <c r="DA96" s="122">
        <f t="shared" si="57"/>
        <v>0</v>
      </c>
      <c r="DB96" s="122">
        <f t="shared" si="57"/>
        <v>0</v>
      </c>
      <c r="DC96" s="122">
        <f t="shared" si="57"/>
        <v>0</v>
      </c>
      <c r="DD96" s="122">
        <f t="shared" si="58"/>
        <v>0</v>
      </c>
      <c r="DF96" s="123">
        <f t="shared" si="59"/>
        <v>79</v>
      </c>
      <c r="DG96" s="123">
        <f t="shared" si="60"/>
        <v>-79</v>
      </c>
      <c r="DH96" s="123">
        <f t="shared" si="61"/>
        <v>0</v>
      </c>
      <c r="DI96" s="123">
        <f t="shared" si="62"/>
        <v>0</v>
      </c>
      <c r="DJ96" s="123">
        <f t="shared" si="63"/>
        <v>0</v>
      </c>
      <c r="DK96" s="126">
        <f t="shared" si="37"/>
        <v>0</v>
      </c>
    </row>
    <row r="97" spans="1:120" ht="15.75" thickBot="1">
      <c r="A97" s="118"/>
      <c r="B97" s="33">
        <v>95</v>
      </c>
      <c r="C97" s="124">
        <v>-38</v>
      </c>
      <c r="D97" s="124">
        <v>0</v>
      </c>
      <c r="E97" s="124">
        <v>0</v>
      </c>
      <c r="F97" s="124">
        <v>0</v>
      </c>
      <c r="G97" s="124">
        <v>-38</v>
      </c>
      <c r="H97" s="118"/>
      <c r="I97" s="33">
        <v>95</v>
      </c>
      <c r="J97" s="124">
        <v>38</v>
      </c>
      <c r="K97" s="124">
        <v>0</v>
      </c>
      <c r="L97" s="124">
        <v>0</v>
      </c>
      <c r="M97" s="124">
        <v>0</v>
      </c>
      <c r="N97" s="124">
        <v>38</v>
      </c>
      <c r="O97" s="118"/>
      <c r="P97" s="33">
        <v>95</v>
      </c>
      <c r="Q97" s="124">
        <v>0</v>
      </c>
      <c r="R97" s="124">
        <v>0</v>
      </c>
      <c r="S97" s="124">
        <v>0</v>
      </c>
      <c r="T97" s="124">
        <v>0</v>
      </c>
      <c r="U97" s="124">
        <v>0</v>
      </c>
      <c r="V97" s="118"/>
      <c r="W97" s="33">
        <v>95</v>
      </c>
      <c r="X97" s="124">
        <v>0</v>
      </c>
      <c r="Y97" s="124">
        <v>0</v>
      </c>
      <c r="Z97" s="124">
        <v>0</v>
      </c>
      <c r="AA97" s="124">
        <v>0</v>
      </c>
      <c r="AB97" s="124">
        <v>0</v>
      </c>
      <c r="AC97" s="118"/>
      <c r="AD97" s="33">
        <v>95</v>
      </c>
      <c r="AE97" s="124">
        <v>0</v>
      </c>
      <c r="AF97" s="124">
        <v>0</v>
      </c>
      <c r="AG97" s="124">
        <v>0</v>
      </c>
      <c r="AH97" s="124">
        <v>0</v>
      </c>
      <c r="AI97" s="124">
        <v>0</v>
      </c>
      <c r="AJ97" s="33"/>
      <c r="AK97" s="33">
        <f t="shared" si="38"/>
        <v>10</v>
      </c>
      <c r="AM97" s="125"/>
      <c r="AN97" s="125">
        <f t="shared" si="39"/>
        <v>0</v>
      </c>
      <c r="AO97" s="125">
        <f t="shared" si="39"/>
        <v>0</v>
      </c>
      <c r="AP97" s="125">
        <f t="shared" si="39"/>
        <v>0</v>
      </c>
      <c r="AQ97" s="125">
        <f t="shared" si="36"/>
        <v>0</v>
      </c>
      <c r="AR97" s="125">
        <f t="shared" si="40"/>
        <v>0</v>
      </c>
      <c r="AS97" s="125"/>
      <c r="AT97" s="125"/>
      <c r="AU97" s="125">
        <f t="shared" si="41"/>
        <v>38</v>
      </c>
      <c r="AV97" s="125">
        <f t="shared" si="41"/>
        <v>0</v>
      </c>
      <c r="AW97" s="125">
        <f t="shared" si="41"/>
        <v>0</v>
      </c>
      <c r="AX97" s="125">
        <f t="shared" si="41"/>
        <v>0</v>
      </c>
      <c r="AY97" s="125">
        <f t="shared" si="42"/>
        <v>-38</v>
      </c>
      <c r="AZ97" s="125"/>
      <c r="BA97" s="125"/>
      <c r="BB97" s="125">
        <f t="shared" si="43"/>
        <v>0</v>
      </c>
      <c r="BC97" s="125">
        <f t="shared" si="43"/>
        <v>0</v>
      </c>
      <c r="BD97" s="125">
        <f t="shared" si="43"/>
        <v>0</v>
      </c>
      <c r="BE97" s="125">
        <f t="shared" si="43"/>
        <v>0</v>
      </c>
      <c r="BF97" s="125">
        <f t="shared" si="44"/>
        <v>0</v>
      </c>
      <c r="BG97" s="125"/>
      <c r="BH97" s="125"/>
      <c r="BI97" s="125">
        <f t="shared" si="45"/>
        <v>0</v>
      </c>
      <c r="BJ97" s="125">
        <f t="shared" si="45"/>
        <v>0</v>
      </c>
      <c r="BK97" s="125">
        <f t="shared" si="45"/>
        <v>0</v>
      </c>
      <c r="BL97" s="125">
        <f t="shared" si="45"/>
        <v>0</v>
      </c>
      <c r="BM97" s="125">
        <f t="shared" si="46"/>
        <v>0</v>
      </c>
      <c r="BN97" s="125"/>
      <c r="BO97" s="125"/>
      <c r="BP97" s="125">
        <f t="shared" si="47"/>
        <v>0</v>
      </c>
      <c r="BQ97" s="125">
        <f t="shared" si="47"/>
        <v>0</v>
      </c>
      <c r="BR97" s="125">
        <f t="shared" si="47"/>
        <v>0</v>
      </c>
      <c r="BS97" s="125">
        <f t="shared" si="47"/>
        <v>0</v>
      </c>
      <c r="BT97" s="125">
        <f t="shared" si="48"/>
        <v>0</v>
      </c>
      <c r="BV97" s="122"/>
      <c r="BW97" s="122"/>
      <c r="BX97" s="122">
        <f t="shared" si="49"/>
        <v>0</v>
      </c>
      <c r="BY97" s="122">
        <f t="shared" si="49"/>
        <v>0</v>
      </c>
      <c r="BZ97" s="122">
        <f t="shared" si="49"/>
        <v>0</v>
      </c>
      <c r="CA97" s="122">
        <f t="shared" si="49"/>
        <v>0</v>
      </c>
      <c r="CB97" s="122">
        <f t="shared" si="50"/>
        <v>0</v>
      </c>
      <c r="CC97" s="122"/>
      <c r="CD97" s="122"/>
      <c r="CE97" s="122">
        <f t="shared" si="51"/>
        <v>380</v>
      </c>
      <c r="CF97" s="122">
        <f t="shared" si="51"/>
        <v>0</v>
      </c>
      <c r="CG97" s="122">
        <f t="shared" si="51"/>
        <v>0</v>
      </c>
      <c r="CH97" s="122">
        <f t="shared" si="51"/>
        <v>0</v>
      </c>
      <c r="CI97" s="122">
        <f t="shared" si="52"/>
        <v>380</v>
      </c>
      <c r="CJ97" s="122"/>
      <c r="CK97" s="122"/>
      <c r="CL97" s="122">
        <f t="shared" si="53"/>
        <v>0</v>
      </c>
      <c r="CM97" s="122">
        <f t="shared" si="53"/>
        <v>0</v>
      </c>
      <c r="CN97" s="122">
        <f t="shared" si="53"/>
        <v>0</v>
      </c>
      <c r="CO97" s="122">
        <f t="shared" si="53"/>
        <v>0</v>
      </c>
      <c r="CP97" s="122">
        <f t="shared" si="54"/>
        <v>0</v>
      </c>
      <c r="CQ97" s="122"/>
      <c r="CR97" s="122"/>
      <c r="CS97" s="122">
        <f t="shared" si="55"/>
        <v>0</v>
      </c>
      <c r="CT97" s="122">
        <f t="shared" si="55"/>
        <v>0</v>
      </c>
      <c r="CU97" s="122">
        <f t="shared" si="55"/>
        <v>0</v>
      </c>
      <c r="CV97" s="122">
        <f t="shared" si="55"/>
        <v>0</v>
      </c>
      <c r="CW97" s="122">
        <f t="shared" si="56"/>
        <v>0</v>
      </c>
      <c r="CX97" s="122"/>
      <c r="CY97" s="122"/>
      <c r="CZ97" s="122">
        <f t="shared" si="57"/>
        <v>0</v>
      </c>
      <c r="DA97" s="122">
        <f t="shared" si="57"/>
        <v>0</v>
      </c>
      <c r="DB97" s="122">
        <f t="shared" si="57"/>
        <v>0</v>
      </c>
      <c r="DC97" s="122">
        <f t="shared" si="57"/>
        <v>0</v>
      </c>
      <c r="DD97" s="122">
        <f t="shared" si="58"/>
        <v>0</v>
      </c>
      <c r="DF97" s="123">
        <f t="shared" si="59"/>
        <v>38</v>
      </c>
      <c r="DG97" s="123">
        <f t="shared" si="60"/>
        <v>-38</v>
      </c>
      <c r="DH97" s="123">
        <f t="shared" si="61"/>
        <v>0</v>
      </c>
      <c r="DI97" s="123">
        <f t="shared" si="62"/>
        <v>0</v>
      </c>
      <c r="DJ97" s="123">
        <f t="shared" si="63"/>
        <v>0</v>
      </c>
      <c r="DK97" s="126">
        <f t="shared" si="37"/>
        <v>0</v>
      </c>
    </row>
    <row r="98" spans="1:120" ht="15.75" thickBot="1">
      <c r="A98" s="118"/>
      <c r="B98" s="33">
        <v>96</v>
      </c>
      <c r="C98" s="124">
        <v>-32</v>
      </c>
      <c r="D98" s="124">
        <v>0</v>
      </c>
      <c r="E98" s="124">
        <v>0</v>
      </c>
      <c r="F98" s="124">
        <v>0</v>
      </c>
      <c r="G98" s="124">
        <v>-32</v>
      </c>
      <c r="H98" s="118"/>
      <c r="I98" s="33">
        <v>96</v>
      </c>
      <c r="J98" s="124">
        <v>32</v>
      </c>
      <c r="K98" s="124">
        <v>0</v>
      </c>
      <c r="L98" s="124">
        <v>0</v>
      </c>
      <c r="M98" s="124">
        <v>0</v>
      </c>
      <c r="N98" s="124">
        <v>32</v>
      </c>
      <c r="O98" s="118"/>
      <c r="P98" s="33">
        <v>96</v>
      </c>
      <c r="Q98" s="124">
        <v>0</v>
      </c>
      <c r="R98" s="124">
        <v>0</v>
      </c>
      <c r="S98" s="124">
        <v>0</v>
      </c>
      <c r="T98" s="124">
        <v>0</v>
      </c>
      <c r="U98" s="124">
        <v>0</v>
      </c>
      <c r="V98" s="118"/>
      <c r="W98" s="33">
        <v>96</v>
      </c>
      <c r="X98" s="124">
        <v>0</v>
      </c>
      <c r="Y98" s="124">
        <v>0</v>
      </c>
      <c r="Z98" s="124">
        <v>0</v>
      </c>
      <c r="AA98" s="124">
        <v>0</v>
      </c>
      <c r="AB98" s="124">
        <v>0</v>
      </c>
      <c r="AC98" s="118"/>
      <c r="AD98" s="33">
        <v>96</v>
      </c>
      <c r="AE98" s="124">
        <v>0</v>
      </c>
      <c r="AF98" s="124">
        <v>0</v>
      </c>
      <c r="AG98" s="124">
        <v>0</v>
      </c>
      <c r="AH98" s="124">
        <v>0</v>
      </c>
      <c r="AI98" s="124">
        <v>0</v>
      </c>
      <c r="AJ98" s="33">
        <v>242.08200000000002</v>
      </c>
      <c r="AK98" s="33">
        <f t="shared" si="38"/>
        <v>252.08200000000002</v>
      </c>
      <c r="AM98" s="125"/>
      <c r="AN98" s="125">
        <f t="shared" si="39"/>
        <v>0</v>
      </c>
      <c r="AO98" s="125">
        <f t="shared" si="39"/>
        <v>0</v>
      </c>
      <c r="AP98" s="125">
        <f t="shared" si="39"/>
        <v>0</v>
      </c>
      <c r="AQ98" s="125">
        <f t="shared" si="36"/>
        <v>0</v>
      </c>
      <c r="AR98" s="125">
        <f t="shared" si="40"/>
        <v>0</v>
      </c>
      <c r="AS98" s="125"/>
      <c r="AT98" s="125"/>
      <c r="AU98" s="125">
        <f t="shared" si="41"/>
        <v>32</v>
      </c>
      <c r="AV98" s="125">
        <f t="shared" si="41"/>
        <v>0</v>
      </c>
      <c r="AW98" s="125">
        <f t="shared" si="41"/>
        <v>0</v>
      </c>
      <c r="AX98" s="125">
        <f t="shared" si="41"/>
        <v>0</v>
      </c>
      <c r="AY98" s="125">
        <f t="shared" si="42"/>
        <v>-32</v>
      </c>
      <c r="AZ98" s="125"/>
      <c r="BA98" s="125"/>
      <c r="BB98" s="125">
        <f t="shared" si="43"/>
        <v>0</v>
      </c>
      <c r="BC98" s="125">
        <f t="shared" si="43"/>
        <v>0</v>
      </c>
      <c r="BD98" s="125">
        <f t="shared" si="43"/>
        <v>0</v>
      </c>
      <c r="BE98" s="125">
        <f t="shared" si="43"/>
        <v>0</v>
      </c>
      <c r="BF98" s="125">
        <f t="shared" si="44"/>
        <v>0</v>
      </c>
      <c r="BG98" s="125"/>
      <c r="BH98" s="125"/>
      <c r="BI98" s="125">
        <f t="shared" si="45"/>
        <v>0</v>
      </c>
      <c r="BJ98" s="125">
        <f t="shared" si="45"/>
        <v>0</v>
      </c>
      <c r="BK98" s="125">
        <f t="shared" si="45"/>
        <v>0</v>
      </c>
      <c r="BL98" s="125">
        <f t="shared" si="45"/>
        <v>0</v>
      </c>
      <c r="BM98" s="125">
        <f t="shared" si="46"/>
        <v>0</v>
      </c>
      <c r="BN98" s="125"/>
      <c r="BO98" s="125"/>
      <c r="BP98" s="125">
        <f t="shared" si="47"/>
        <v>0</v>
      </c>
      <c r="BQ98" s="125">
        <f t="shared" si="47"/>
        <v>0</v>
      </c>
      <c r="BR98" s="125">
        <f t="shared" si="47"/>
        <v>0</v>
      </c>
      <c r="BS98" s="125">
        <f t="shared" si="47"/>
        <v>0</v>
      </c>
      <c r="BT98" s="125">
        <f t="shared" si="48"/>
        <v>0</v>
      </c>
      <c r="BV98" s="122"/>
      <c r="BW98" s="122"/>
      <c r="BX98" s="122">
        <f t="shared" si="49"/>
        <v>0</v>
      </c>
      <c r="BY98" s="122">
        <f t="shared" si="49"/>
        <v>0</v>
      </c>
      <c r="BZ98" s="122">
        <f t="shared" si="49"/>
        <v>0</v>
      </c>
      <c r="CA98" s="122">
        <f t="shared" si="49"/>
        <v>0</v>
      </c>
      <c r="CB98" s="122">
        <f t="shared" si="50"/>
        <v>0</v>
      </c>
      <c r="CC98" s="122"/>
      <c r="CD98" s="122"/>
      <c r="CE98" s="122">
        <f t="shared" si="51"/>
        <v>8066.6240000000007</v>
      </c>
      <c r="CF98" s="122">
        <f t="shared" si="51"/>
        <v>0</v>
      </c>
      <c r="CG98" s="122">
        <f t="shared" si="51"/>
        <v>0</v>
      </c>
      <c r="CH98" s="122">
        <f t="shared" si="51"/>
        <v>0</v>
      </c>
      <c r="CI98" s="122">
        <f t="shared" si="52"/>
        <v>8066.6240000000007</v>
      </c>
      <c r="CJ98" s="122"/>
      <c r="CK98" s="122"/>
      <c r="CL98" s="122">
        <f t="shared" si="53"/>
        <v>0</v>
      </c>
      <c r="CM98" s="122">
        <f t="shared" si="53"/>
        <v>0</v>
      </c>
      <c r="CN98" s="122">
        <f t="shared" si="53"/>
        <v>0</v>
      </c>
      <c r="CO98" s="122">
        <f t="shared" si="53"/>
        <v>0</v>
      </c>
      <c r="CP98" s="122">
        <f t="shared" si="54"/>
        <v>0</v>
      </c>
      <c r="CQ98" s="122"/>
      <c r="CR98" s="122"/>
      <c r="CS98" s="122">
        <f t="shared" si="55"/>
        <v>0</v>
      </c>
      <c r="CT98" s="122">
        <f t="shared" si="55"/>
        <v>0</v>
      </c>
      <c r="CU98" s="122">
        <f t="shared" si="55"/>
        <v>0</v>
      </c>
      <c r="CV98" s="122">
        <f t="shared" si="55"/>
        <v>0</v>
      </c>
      <c r="CW98" s="122">
        <f t="shared" si="56"/>
        <v>0</v>
      </c>
      <c r="CX98" s="122"/>
      <c r="CY98" s="122"/>
      <c r="CZ98" s="122">
        <f t="shared" si="57"/>
        <v>0</v>
      </c>
      <c r="DA98" s="122">
        <f t="shared" si="57"/>
        <v>0</v>
      </c>
      <c r="DB98" s="122">
        <f t="shared" si="57"/>
        <v>0</v>
      </c>
      <c r="DC98" s="122">
        <f t="shared" si="57"/>
        <v>0</v>
      </c>
      <c r="DD98" s="122">
        <f t="shared" si="58"/>
        <v>0</v>
      </c>
      <c r="DF98" s="123">
        <f t="shared" si="59"/>
        <v>32</v>
      </c>
      <c r="DG98" s="123">
        <f t="shared" si="60"/>
        <v>-32</v>
      </c>
      <c r="DH98" s="123">
        <f t="shared" si="61"/>
        <v>0</v>
      </c>
      <c r="DI98" s="123">
        <f t="shared" si="62"/>
        <v>0</v>
      </c>
      <c r="DJ98" s="123">
        <f t="shared" si="63"/>
        <v>0</v>
      </c>
      <c r="DK98" s="126">
        <f t="shared" si="37"/>
        <v>0</v>
      </c>
    </row>
    <row r="99" spans="1:120" ht="15.75" thickBot="1">
      <c r="A99" s="118"/>
      <c r="B99" s="33"/>
      <c r="C99" s="33"/>
      <c r="D99" s="33"/>
      <c r="E99" s="33"/>
      <c r="F99" s="33"/>
      <c r="G99" s="33"/>
      <c r="H99" s="118"/>
      <c r="I99" s="33"/>
      <c r="J99" s="33"/>
      <c r="K99" s="33"/>
      <c r="L99" s="33"/>
      <c r="M99" s="33"/>
      <c r="N99" s="33"/>
      <c r="O99" s="118"/>
      <c r="P99" s="33"/>
      <c r="Q99" s="33"/>
      <c r="R99" s="33"/>
      <c r="S99" s="33"/>
      <c r="T99" s="33"/>
      <c r="U99" s="33"/>
      <c r="V99" s="118"/>
      <c r="W99" s="33"/>
      <c r="X99" s="33"/>
      <c r="Y99" s="33"/>
      <c r="Z99" s="33"/>
      <c r="AA99" s="33"/>
      <c r="AB99" s="33"/>
      <c r="AC99" s="118"/>
      <c r="AD99" s="33"/>
      <c r="AE99" s="33"/>
      <c r="AF99" s="33"/>
      <c r="AG99" s="33"/>
      <c r="AH99" s="33"/>
      <c r="AI99" s="33"/>
      <c r="AJ99" s="127"/>
      <c r="AK99" s="127"/>
      <c r="AL99" s="128"/>
      <c r="AM99" s="129"/>
      <c r="AN99" s="129">
        <f>SUM(AN3:AN98)/4000</f>
        <v>0</v>
      </c>
      <c r="AO99" s="129">
        <f t="shared" ref="AO99:AR99" si="64">SUM(AO3:AO98)/4000</f>
        <v>0</v>
      </c>
      <c r="AP99" s="129">
        <f t="shared" si="64"/>
        <v>0</v>
      </c>
      <c r="AQ99" s="129">
        <f t="shared" si="64"/>
        <v>0</v>
      </c>
      <c r="AR99" s="129">
        <f t="shared" si="64"/>
        <v>0</v>
      </c>
      <c r="AS99" s="129"/>
      <c r="AT99" s="129"/>
      <c r="AU99" s="129">
        <f>SUM(AU3:AU98)/4000</f>
        <v>0.69074275000000007</v>
      </c>
      <c r="AV99" s="129">
        <f t="shared" ref="AV99:AY99" si="65">SUM(AV3:AV98)/4000</f>
        <v>0</v>
      </c>
      <c r="AW99" s="129">
        <f t="shared" si="65"/>
        <v>0</v>
      </c>
      <c r="AX99" s="129">
        <f t="shared" si="65"/>
        <v>0.26105274999999994</v>
      </c>
      <c r="AY99" s="129">
        <f t="shared" si="65"/>
        <v>-0.95179549999999991</v>
      </c>
      <c r="AZ99" s="129"/>
      <c r="BA99" s="129"/>
      <c r="BB99" s="129">
        <f>SUM(BB3:BB98)/4000</f>
        <v>0</v>
      </c>
      <c r="BC99" s="129">
        <f t="shared" ref="BC99:BF99" si="66">SUM(BC3:BC98)/4000</f>
        <v>0</v>
      </c>
      <c r="BD99" s="129">
        <f t="shared" si="66"/>
        <v>0</v>
      </c>
      <c r="BE99" s="129">
        <f t="shared" si="66"/>
        <v>0</v>
      </c>
      <c r="BF99" s="129">
        <f t="shared" si="66"/>
        <v>0</v>
      </c>
      <c r="BG99" s="129"/>
      <c r="BH99" s="129"/>
      <c r="BI99" s="129">
        <f>SUM(BI3:BI98)/4000</f>
        <v>0</v>
      </c>
      <c r="BJ99" s="129">
        <f t="shared" ref="BJ99:BM99" si="67">SUM(BJ3:BJ98)/4000</f>
        <v>0</v>
      </c>
      <c r="BK99" s="129">
        <f t="shared" si="67"/>
        <v>0</v>
      </c>
      <c r="BL99" s="129">
        <f t="shared" si="67"/>
        <v>0</v>
      </c>
      <c r="BM99" s="129">
        <f t="shared" si="67"/>
        <v>0</v>
      </c>
      <c r="BN99" s="129"/>
      <c r="BO99" s="129"/>
      <c r="BP99" s="129">
        <f>SUM(BP3:BP98)/4000</f>
        <v>0</v>
      </c>
      <c r="BQ99" s="129">
        <f t="shared" ref="BQ99:BT99" si="68">SUM(BQ3:BQ98)/4000</f>
        <v>0</v>
      </c>
      <c r="BR99" s="129">
        <f t="shared" si="68"/>
        <v>0</v>
      </c>
      <c r="BS99" s="129">
        <f t="shared" si="68"/>
        <v>0</v>
      </c>
      <c r="BT99" s="129">
        <f t="shared" si="68"/>
        <v>0</v>
      </c>
      <c r="BU99" s="128"/>
      <c r="BV99" s="130"/>
      <c r="BW99" s="130"/>
      <c r="BX99" s="131">
        <f>SUM(BX3:BX98)/40000</f>
        <v>0</v>
      </c>
      <c r="BY99" s="131">
        <f t="shared" ref="BY99:CB99" si="69">SUM(BY3:BY98)/40000</f>
        <v>0</v>
      </c>
      <c r="BZ99" s="131">
        <f t="shared" si="69"/>
        <v>0</v>
      </c>
      <c r="CA99" s="131">
        <f t="shared" si="69"/>
        <v>0</v>
      </c>
      <c r="CB99" s="131">
        <f t="shared" si="69"/>
        <v>0</v>
      </c>
      <c r="CC99" s="130"/>
      <c r="CD99" s="130"/>
      <c r="CE99" s="131">
        <f>SUM(CE3:CE98)/40000</f>
        <v>0.88440834999999984</v>
      </c>
      <c r="CF99" s="131">
        <f t="shared" ref="CF99:CI99" si="70">SUM(CF3:CF98)/40000</f>
        <v>0</v>
      </c>
      <c r="CG99" s="131">
        <f t="shared" si="70"/>
        <v>0</v>
      </c>
      <c r="CH99" s="131">
        <f t="shared" si="70"/>
        <v>0.26105275</v>
      </c>
      <c r="CI99" s="131">
        <f t="shared" si="70"/>
        <v>1.1454611000000001</v>
      </c>
      <c r="CJ99" s="130"/>
      <c r="CK99" s="130"/>
      <c r="CL99" s="131">
        <f>SUM(CL3:CL98)/40000</f>
        <v>0</v>
      </c>
      <c r="CM99" s="131">
        <f t="shared" ref="CM99:CP99" si="71">SUM(CM3:CM98)/40000</f>
        <v>0</v>
      </c>
      <c r="CN99" s="131">
        <f t="shared" si="71"/>
        <v>0</v>
      </c>
      <c r="CO99" s="131">
        <f t="shared" si="71"/>
        <v>0</v>
      </c>
      <c r="CP99" s="131">
        <f t="shared" si="71"/>
        <v>0</v>
      </c>
      <c r="CQ99" s="130"/>
      <c r="CR99" s="130"/>
      <c r="CS99" s="131">
        <f>SUM(CS3:CS98)/40000</f>
        <v>0</v>
      </c>
      <c r="CT99" s="131">
        <f t="shared" ref="CT99:CW99" si="72">SUM(CT3:CT98)/40000</f>
        <v>0</v>
      </c>
      <c r="CU99" s="131">
        <f t="shared" si="72"/>
        <v>0</v>
      </c>
      <c r="CV99" s="131">
        <f t="shared" si="72"/>
        <v>0</v>
      </c>
      <c r="CW99" s="131">
        <f t="shared" si="72"/>
        <v>0</v>
      </c>
      <c r="CX99" s="130"/>
      <c r="CY99" s="130"/>
      <c r="CZ99" s="131">
        <f>SUM(CZ3:CZ98)/40000</f>
        <v>0</v>
      </c>
      <c r="DA99" s="131">
        <f t="shared" ref="DA99:DD99" si="73">SUM(DA3:DA98)/40000</f>
        <v>0</v>
      </c>
      <c r="DB99" s="131">
        <f t="shared" si="73"/>
        <v>0</v>
      </c>
      <c r="DC99" s="131">
        <f t="shared" si="73"/>
        <v>0</v>
      </c>
      <c r="DD99" s="131">
        <f t="shared" si="73"/>
        <v>0</v>
      </c>
      <c r="DE99" s="128"/>
      <c r="DF99" s="123">
        <f t="shared" si="59"/>
        <v>0.69074275000000007</v>
      </c>
      <c r="DG99" s="123">
        <f t="shared" si="60"/>
        <v>-0.95179549999999991</v>
      </c>
      <c r="DH99" s="123">
        <f t="shared" si="61"/>
        <v>0</v>
      </c>
      <c r="DI99" s="123">
        <f t="shared" si="62"/>
        <v>0</v>
      </c>
      <c r="DJ99" s="123">
        <f t="shared" si="63"/>
        <v>0.26105274999999994</v>
      </c>
      <c r="DK99" s="126">
        <f>SUM(DF99:DJ99)</f>
        <v>0</v>
      </c>
      <c r="DL99" s="128"/>
      <c r="DM99" s="128"/>
      <c r="DN99" s="128"/>
      <c r="DO99" s="128"/>
      <c r="DP99" s="128"/>
    </row>
    <row r="100" spans="1:120"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5"/>
      <c r="BD100" s="125"/>
      <c r="BE100" s="125"/>
      <c r="BF100" s="125"/>
      <c r="BG100" s="125"/>
      <c r="BH100" s="125"/>
      <c r="BI100" s="125"/>
      <c r="BJ100" s="125"/>
      <c r="BK100" s="125"/>
      <c r="BL100" s="125"/>
      <c r="BM100" s="125"/>
      <c r="BN100" s="125"/>
      <c r="BO100" s="125"/>
      <c r="BP100" s="125"/>
      <c r="BQ100" s="125"/>
      <c r="BR100" s="125"/>
      <c r="BS100" s="125"/>
      <c r="BT100" s="125"/>
      <c r="BV100" s="122"/>
      <c r="BW100" s="122"/>
      <c r="BX100" s="122"/>
      <c r="BY100" s="122"/>
      <c r="BZ100" s="122"/>
      <c r="CA100" s="122"/>
      <c r="CB100" s="122"/>
      <c r="CC100" s="122"/>
      <c r="CD100" s="122"/>
      <c r="CE100" s="122"/>
      <c r="CF100" s="122"/>
      <c r="CG100" s="122"/>
      <c r="CH100" s="122"/>
      <c r="CI100" s="122"/>
      <c r="CJ100" s="122"/>
      <c r="CK100" s="122"/>
      <c r="CL100" s="122"/>
      <c r="CM100" s="122"/>
      <c r="CN100" s="122"/>
      <c r="CO100" s="122"/>
      <c r="CP100" s="122"/>
      <c r="CQ100" s="122"/>
      <c r="CR100" s="122"/>
      <c r="CS100" s="122"/>
      <c r="CT100" s="122"/>
      <c r="CU100" s="122"/>
      <c r="CV100" s="122"/>
      <c r="CW100" s="122"/>
      <c r="CX100" s="122"/>
      <c r="CY100" s="122"/>
      <c r="CZ100" s="122"/>
      <c r="DA100" s="122"/>
      <c r="DB100" s="122"/>
      <c r="DC100" s="122"/>
      <c r="DD100" s="122"/>
    </row>
    <row r="101" spans="1:120" s="132" customFormat="1">
      <c r="B101" s="132" t="s">
        <v>44</v>
      </c>
      <c r="C101" s="132" t="s">
        <v>150</v>
      </c>
      <c r="D101" s="132" t="s">
        <v>151</v>
      </c>
      <c r="E101" s="132" t="s">
        <v>152</v>
      </c>
      <c r="F101" s="132" t="s">
        <v>153</v>
      </c>
      <c r="G101" s="132" t="s">
        <v>142</v>
      </c>
      <c r="I101" s="132" t="s">
        <v>44</v>
      </c>
      <c r="J101" s="132" t="s">
        <v>149</v>
      </c>
      <c r="K101" s="132" t="s">
        <v>151</v>
      </c>
      <c r="L101" s="132" t="s">
        <v>152</v>
      </c>
      <c r="M101" s="132" t="s">
        <v>153</v>
      </c>
      <c r="N101" s="132" t="s">
        <v>142</v>
      </c>
      <c r="P101" s="132" t="s">
        <v>44</v>
      </c>
      <c r="Q101" s="132" t="s">
        <v>149</v>
      </c>
      <c r="R101" s="132" t="s">
        <v>150</v>
      </c>
      <c r="S101" s="132" t="s">
        <v>152</v>
      </c>
      <c r="T101" s="132" t="s">
        <v>153</v>
      </c>
      <c r="U101" s="132" t="s">
        <v>142</v>
      </c>
      <c r="W101" s="132" t="s">
        <v>44</v>
      </c>
      <c r="X101" s="132" t="s">
        <v>149</v>
      </c>
      <c r="Y101" s="132" t="s">
        <v>150</v>
      </c>
      <c r="Z101" s="132" t="s">
        <v>151</v>
      </c>
      <c r="AA101" s="132" t="s">
        <v>153</v>
      </c>
      <c r="AB101" s="132" t="s">
        <v>142</v>
      </c>
      <c r="AD101" s="132" t="s">
        <v>44</v>
      </c>
      <c r="AE101" s="132" t="s">
        <v>149</v>
      </c>
      <c r="AF101" s="132" t="s">
        <v>150</v>
      </c>
      <c r="AG101" s="132" t="s">
        <v>151</v>
      </c>
      <c r="AH101" s="132" t="s">
        <v>152</v>
      </c>
      <c r="AI101" s="132" t="s">
        <v>142</v>
      </c>
      <c r="AJ101" s="132" t="s">
        <v>329</v>
      </c>
      <c r="AK101" s="132" t="s">
        <v>330</v>
      </c>
      <c r="AL101" s="132" t="s">
        <v>149</v>
      </c>
      <c r="AM101" s="133" t="s">
        <v>44</v>
      </c>
      <c r="AN101" s="133" t="s">
        <v>150</v>
      </c>
      <c r="AO101" s="133" t="s">
        <v>151</v>
      </c>
      <c r="AP101" s="133" t="s">
        <v>152</v>
      </c>
      <c r="AQ101" s="133" t="s">
        <v>153</v>
      </c>
      <c r="AR101" s="133" t="s">
        <v>142</v>
      </c>
      <c r="AS101" s="133" t="s">
        <v>150</v>
      </c>
      <c r="AT101" s="133" t="s">
        <v>44</v>
      </c>
      <c r="AU101" s="133" t="s">
        <v>149</v>
      </c>
      <c r="AV101" s="133" t="s">
        <v>151</v>
      </c>
      <c r="AW101" s="133" t="s">
        <v>152</v>
      </c>
      <c r="AX101" s="133" t="s">
        <v>153</v>
      </c>
      <c r="AY101" s="133" t="s">
        <v>142</v>
      </c>
      <c r="AZ101" s="133" t="s">
        <v>151</v>
      </c>
      <c r="BA101" s="133" t="s">
        <v>44</v>
      </c>
      <c r="BB101" s="133" t="s">
        <v>149</v>
      </c>
      <c r="BC101" s="133" t="s">
        <v>150</v>
      </c>
      <c r="BD101" s="133" t="s">
        <v>152</v>
      </c>
      <c r="BE101" s="133" t="s">
        <v>153</v>
      </c>
      <c r="BF101" s="133" t="s">
        <v>142</v>
      </c>
      <c r="BG101" s="133" t="s">
        <v>152</v>
      </c>
      <c r="BH101" s="133" t="s">
        <v>44</v>
      </c>
      <c r="BI101" s="133" t="s">
        <v>149</v>
      </c>
      <c r="BJ101" s="133" t="s">
        <v>150</v>
      </c>
      <c r="BK101" s="133" t="s">
        <v>151</v>
      </c>
      <c r="BL101" s="133" t="s">
        <v>153</v>
      </c>
      <c r="BM101" s="133" t="s">
        <v>142</v>
      </c>
      <c r="BN101" s="133" t="s">
        <v>153</v>
      </c>
      <c r="BO101" s="133" t="s">
        <v>44</v>
      </c>
      <c r="BP101" s="133" t="s">
        <v>149</v>
      </c>
      <c r="BQ101" s="133" t="s">
        <v>150</v>
      </c>
      <c r="BR101" s="133" t="s">
        <v>151</v>
      </c>
      <c r="BS101" s="133" t="s">
        <v>152</v>
      </c>
      <c r="BT101" s="133" t="s">
        <v>142</v>
      </c>
      <c r="BV101" s="134" t="s">
        <v>149</v>
      </c>
      <c r="BW101" s="134" t="s">
        <v>44</v>
      </c>
      <c r="BX101" s="134" t="s">
        <v>150</v>
      </c>
      <c r="BY101" s="134" t="s">
        <v>151</v>
      </c>
      <c r="BZ101" s="134" t="s">
        <v>152</v>
      </c>
      <c r="CA101" s="134" t="s">
        <v>153</v>
      </c>
      <c r="CB101" s="134" t="s">
        <v>142</v>
      </c>
      <c r="CC101" s="134" t="s">
        <v>150</v>
      </c>
      <c r="CD101" s="134" t="s">
        <v>44</v>
      </c>
      <c r="CE101" s="134" t="s">
        <v>149</v>
      </c>
      <c r="CF101" s="134" t="s">
        <v>151</v>
      </c>
      <c r="CG101" s="134" t="s">
        <v>152</v>
      </c>
      <c r="CH101" s="134" t="s">
        <v>153</v>
      </c>
      <c r="CI101" s="134" t="s">
        <v>142</v>
      </c>
      <c r="CJ101" s="134" t="s">
        <v>151</v>
      </c>
      <c r="CK101" s="134" t="s">
        <v>44</v>
      </c>
      <c r="CL101" s="134" t="s">
        <v>149</v>
      </c>
      <c r="CM101" s="134" t="s">
        <v>150</v>
      </c>
      <c r="CN101" s="134" t="s">
        <v>152</v>
      </c>
      <c r="CO101" s="134" t="s">
        <v>153</v>
      </c>
      <c r="CP101" s="134" t="s">
        <v>142</v>
      </c>
      <c r="CQ101" s="134" t="s">
        <v>152</v>
      </c>
      <c r="CR101" s="134" t="s">
        <v>44</v>
      </c>
      <c r="CS101" s="134" t="s">
        <v>149</v>
      </c>
      <c r="CT101" s="134" t="s">
        <v>150</v>
      </c>
      <c r="CU101" s="134" t="s">
        <v>151</v>
      </c>
      <c r="CV101" s="134" t="s">
        <v>153</v>
      </c>
      <c r="CW101" s="134" t="s">
        <v>142</v>
      </c>
      <c r="CX101" s="134" t="s">
        <v>153</v>
      </c>
      <c r="CY101" s="134" t="s">
        <v>44</v>
      </c>
      <c r="CZ101" s="134" t="s">
        <v>149</v>
      </c>
      <c r="DA101" s="134" t="s">
        <v>150</v>
      </c>
      <c r="DB101" s="134" t="s">
        <v>151</v>
      </c>
      <c r="DC101" s="134" t="s">
        <v>152</v>
      </c>
      <c r="DD101" s="134" t="s">
        <v>142</v>
      </c>
      <c r="DF101" s="132" t="s">
        <v>149</v>
      </c>
      <c r="DG101" s="132" t="s">
        <v>150</v>
      </c>
      <c r="DH101" s="132" t="s">
        <v>151</v>
      </c>
      <c r="DI101" s="132" t="s">
        <v>152</v>
      </c>
      <c r="DJ101" s="132" t="s">
        <v>153</v>
      </c>
    </row>
    <row r="102" spans="1:120"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5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  <c r="BS102" s="125"/>
      <c r="BT102" s="125"/>
      <c r="BV102" s="122"/>
      <c r="BW102" s="122"/>
      <c r="BX102" s="122"/>
      <c r="BY102" s="122"/>
      <c r="BZ102" s="122"/>
      <c r="CA102" s="122"/>
      <c r="CB102" s="122"/>
      <c r="CC102" s="122"/>
      <c r="CD102" s="122"/>
      <c r="CE102" s="122"/>
      <c r="CF102" s="122"/>
      <c r="CG102" s="122"/>
      <c r="CH102" s="122"/>
      <c r="CI102" s="122"/>
      <c r="CJ102" s="122"/>
      <c r="CK102" s="122"/>
      <c r="CL102" s="122"/>
      <c r="CM102" s="122"/>
      <c r="CN102" s="122"/>
      <c r="CO102" s="122"/>
      <c r="CP102" s="122"/>
      <c r="CQ102" s="122"/>
      <c r="CR102" s="122"/>
      <c r="CS102" s="122"/>
      <c r="CT102" s="122"/>
      <c r="CU102" s="122"/>
      <c r="CV102" s="122"/>
      <c r="CW102" s="122"/>
      <c r="CX102" s="122"/>
      <c r="CY102" s="122"/>
      <c r="CZ102" s="122"/>
      <c r="DA102" s="122"/>
      <c r="DB102" s="122"/>
      <c r="DC102" s="122"/>
      <c r="DD102" s="122"/>
    </row>
    <row r="103" spans="1:120"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  <c r="BS103" s="125"/>
      <c r="BT103" s="125"/>
      <c r="BV103" s="122"/>
      <c r="BW103" s="122"/>
      <c r="BX103" s="122"/>
      <c r="BY103" s="122"/>
      <c r="BZ103" s="122"/>
      <c r="CA103" s="122"/>
      <c r="CB103" s="122"/>
      <c r="CC103" s="122"/>
      <c r="CD103" s="122"/>
      <c r="CE103" s="122"/>
      <c r="CF103" s="122"/>
      <c r="CG103" s="122"/>
      <c r="CH103" s="122"/>
      <c r="CI103" s="122"/>
      <c r="CJ103" s="122"/>
      <c r="CK103" s="122"/>
      <c r="CL103" s="122"/>
      <c r="CM103" s="122"/>
      <c r="CN103" s="122"/>
      <c r="CO103" s="122"/>
      <c r="CP103" s="122"/>
      <c r="CQ103" s="122"/>
      <c r="CR103" s="122"/>
      <c r="CS103" s="122"/>
      <c r="CT103" s="122"/>
      <c r="CU103" s="122"/>
      <c r="CV103" s="122"/>
      <c r="CW103" s="122"/>
      <c r="CX103" s="122"/>
      <c r="CY103" s="122"/>
      <c r="CZ103" s="122"/>
      <c r="DA103" s="122"/>
      <c r="DB103" s="122"/>
      <c r="DC103" s="122"/>
      <c r="DD103" s="12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Allocation!A2</f>
        <v>44882</v>
      </c>
      <c r="B1" s="215" t="s">
        <v>220</v>
      </c>
      <c r="C1" s="215"/>
      <c r="D1" s="21"/>
      <c r="E1" s="21"/>
      <c r="F1" s="21"/>
      <c r="G1" s="21"/>
      <c r="H1" s="21"/>
      <c r="I1" s="21"/>
      <c r="J1" s="209" t="s">
        <v>308</v>
      </c>
      <c r="K1" s="210"/>
      <c r="L1" s="210"/>
      <c r="M1" s="210"/>
      <c r="N1" s="210"/>
      <c r="O1" s="211"/>
      <c r="P1" s="209" t="s">
        <v>307</v>
      </c>
      <c r="Q1" s="212" t="s">
        <v>142</v>
      </c>
      <c r="S1" s="213" t="s">
        <v>309</v>
      </c>
      <c r="T1" s="213"/>
      <c r="U1" s="213"/>
      <c r="V1" s="213"/>
      <c r="W1" s="213"/>
      <c r="Y1" s="216" t="s">
        <v>396</v>
      </c>
      <c r="Z1" s="216"/>
      <c r="AA1" s="214" t="s">
        <v>310</v>
      </c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</row>
    <row r="2" spans="1:55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9"/>
      <c r="Q2" s="212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  <c r="Y2" s="185" t="s">
        <v>397</v>
      </c>
      <c r="Z2" s="185" t="s">
        <v>398</v>
      </c>
      <c r="AA2" s="214"/>
      <c r="AB2" s="106" t="s">
        <v>279</v>
      </c>
      <c r="AC2" s="93"/>
      <c r="AD2" s="106" t="s">
        <v>279</v>
      </c>
      <c r="AE2" s="93"/>
      <c r="AF2" s="106" t="s">
        <v>279</v>
      </c>
      <c r="AG2" s="93"/>
      <c r="AH2" s="106" t="s">
        <v>279</v>
      </c>
      <c r="AI2" s="93"/>
      <c r="AJ2" s="106" t="s">
        <v>279</v>
      </c>
      <c r="AK2" s="93"/>
      <c r="AL2" s="106" t="s">
        <v>279</v>
      </c>
      <c r="AM2" s="93"/>
      <c r="AN2" s="106" t="s">
        <v>279</v>
      </c>
      <c r="AO2" s="93"/>
      <c r="AP2" s="106" t="s">
        <v>279</v>
      </c>
      <c r="AQ2" s="93"/>
      <c r="AR2" s="106" t="s">
        <v>279</v>
      </c>
      <c r="AS2" s="93"/>
      <c r="AT2" s="106" t="s">
        <v>279</v>
      </c>
      <c r="AU2" s="93"/>
      <c r="AV2" s="106" t="s">
        <v>279</v>
      </c>
      <c r="AW2" s="93"/>
      <c r="AX2" s="106" t="s">
        <v>279</v>
      </c>
      <c r="AY2" s="93"/>
      <c r="AZ2" s="106" t="s">
        <v>279</v>
      </c>
      <c r="BA2" s="93"/>
      <c r="BB2" s="106" t="s">
        <v>279</v>
      </c>
      <c r="BC2" s="93"/>
    </row>
    <row r="3" spans="1:55">
      <c r="A3" s="8" t="s">
        <v>45</v>
      </c>
      <c r="B3" s="22">
        <v>0</v>
      </c>
      <c r="C3" s="22">
        <f>B3</f>
        <v>0</v>
      </c>
      <c r="D3" s="21">
        <v>0</v>
      </c>
      <c r="E3" s="21">
        <v>0</v>
      </c>
      <c r="F3" s="21">
        <v>0</v>
      </c>
      <c r="G3" s="21">
        <v>0</v>
      </c>
      <c r="H3" s="21">
        <v>0</v>
      </c>
      <c r="I3" s="21">
        <f>SUM(D3:H3)</f>
        <v>0</v>
      </c>
      <c r="J3" s="23">
        <v>0</v>
      </c>
      <c r="K3" s="23">
        <v>0</v>
      </c>
      <c r="L3" s="23">
        <v>0</v>
      </c>
      <c r="M3" s="23">
        <v>0</v>
      </c>
      <c r="N3" s="23">
        <v>0</v>
      </c>
      <c r="O3" s="25">
        <f>SUM(J3:N3)</f>
        <v>0</v>
      </c>
      <c r="P3" s="24">
        <f>Y3+AA3</f>
        <v>0</v>
      </c>
      <c r="Q3" s="81">
        <f>O3+P3</f>
        <v>0</v>
      </c>
      <c r="S3" s="78">
        <f t="shared" ref="S3:S34" si="0">SUMPRODUCT($AB3:$BC3,$AB$102:$BC$102)+J3</f>
        <v>0</v>
      </c>
      <c r="T3" s="78">
        <f t="shared" ref="T3:T34" si="1">SUMPRODUCT($AB3:$BC3,$AB$103:$BC$103)+K3</f>
        <v>0</v>
      </c>
      <c r="U3" s="78">
        <f t="shared" ref="U3:U34" si="2">SUMPRODUCT($AB3:$BC3,$AB$104:$BC$104)+L3</f>
        <v>0</v>
      </c>
      <c r="V3" s="78">
        <f t="shared" ref="V3:V34" si="3">SUMPRODUCT($AB3:$BC3,$AB$105:$BC$105)+M3</f>
        <v>0</v>
      </c>
      <c r="W3" s="78">
        <f t="shared" ref="W3:W34" si="4">SUMPRODUCT($AB3:$BC3,$AB$106:$BC$106)+N3</f>
        <v>0</v>
      </c>
      <c r="Y3" s="186"/>
      <c r="Z3" s="187"/>
      <c r="AA3" s="94">
        <f>SUM(AB3:BC3)</f>
        <v>0</v>
      </c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</row>
    <row r="4" spans="1:55">
      <c r="A4" s="8" t="s">
        <v>46</v>
      </c>
      <c r="B4" s="22">
        <f>B3</f>
        <v>0</v>
      </c>
      <c r="C4" s="22">
        <f t="shared" ref="C4:C67" si="5">B4</f>
        <v>0</v>
      </c>
      <c r="D4" s="21">
        <v>0</v>
      </c>
      <c r="E4" s="21">
        <v>0</v>
      </c>
      <c r="F4" s="21">
        <v>0</v>
      </c>
      <c r="G4" s="21">
        <v>0</v>
      </c>
      <c r="H4" s="21">
        <v>0</v>
      </c>
      <c r="I4" s="21">
        <f t="shared" ref="I4:I67" si="6">SUM(D4:H4)</f>
        <v>0</v>
      </c>
      <c r="J4" s="23">
        <v>0</v>
      </c>
      <c r="K4" s="23">
        <v>0</v>
      </c>
      <c r="L4" s="23">
        <v>0</v>
      </c>
      <c r="M4" s="23">
        <v>0</v>
      </c>
      <c r="N4" s="23">
        <v>0</v>
      </c>
      <c r="O4" s="25">
        <f t="shared" ref="O4:O67" si="7">SUM(J4:N4)</f>
        <v>0</v>
      </c>
      <c r="P4" s="24">
        <f t="shared" ref="P4:P67" si="8">Y4+AA4</f>
        <v>0</v>
      </c>
      <c r="Q4" s="81">
        <f t="shared" ref="Q4:Q67" si="9">O4+P4</f>
        <v>0</v>
      </c>
      <c r="S4" s="78">
        <f t="shared" si="0"/>
        <v>0</v>
      </c>
      <c r="T4" s="78">
        <f t="shared" si="1"/>
        <v>0</v>
      </c>
      <c r="U4" s="78">
        <f t="shared" si="2"/>
        <v>0</v>
      </c>
      <c r="V4" s="78">
        <f t="shared" si="3"/>
        <v>0</v>
      </c>
      <c r="W4" s="78">
        <f t="shared" si="4"/>
        <v>0</v>
      </c>
      <c r="Y4" s="186"/>
      <c r="Z4" s="187"/>
      <c r="AA4" s="94">
        <f t="shared" ref="AA4:AA67" si="10">SUM(AB4:BC4)</f>
        <v>0</v>
      </c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</row>
    <row r="5" spans="1:55">
      <c r="A5" s="8" t="s">
        <v>47</v>
      </c>
      <c r="B5" s="22">
        <f t="shared" ref="B5:B68" si="11">B4</f>
        <v>0</v>
      </c>
      <c r="C5" s="22">
        <f t="shared" si="5"/>
        <v>0</v>
      </c>
      <c r="D5" s="21">
        <v>0</v>
      </c>
      <c r="E5" s="21">
        <v>0</v>
      </c>
      <c r="F5" s="21">
        <v>0</v>
      </c>
      <c r="G5" s="21">
        <v>0</v>
      </c>
      <c r="H5" s="21">
        <v>0</v>
      </c>
      <c r="I5" s="21">
        <f t="shared" si="6"/>
        <v>0</v>
      </c>
      <c r="J5" s="23">
        <v>0</v>
      </c>
      <c r="K5" s="23">
        <v>0</v>
      </c>
      <c r="L5" s="23">
        <v>0</v>
      </c>
      <c r="M5" s="23">
        <v>0</v>
      </c>
      <c r="N5" s="23">
        <v>0</v>
      </c>
      <c r="O5" s="25">
        <f t="shared" si="7"/>
        <v>0</v>
      </c>
      <c r="P5" s="24">
        <f t="shared" si="8"/>
        <v>0</v>
      </c>
      <c r="Q5" s="81">
        <f t="shared" si="9"/>
        <v>0</v>
      </c>
      <c r="S5" s="78">
        <f t="shared" si="0"/>
        <v>0</v>
      </c>
      <c r="T5" s="78">
        <f t="shared" si="1"/>
        <v>0</v>
      </c>
      <c r="U5" s="78">
        <f t="shared" si="2"/>
        <v>0</v>
      </c>
      <c r="V5" s="78">
        <f t="shared" si="3"/>
        <v>0</v>
      </c>
      <c r="W5" s="78">
        <f t="shared" si="4"/>
        <v>0</v>
      </c>
      <c r="Y5" s="186"/>
      <c r="Z5" s="187"/>
      <c r="AA5" s="94">
        <f t="shared" si="10"/>
        <v>0</v>
      </c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</row>
    <row r="6" spans="1:55">
      <c r="A6" s="8" t="s">
        <v>48</v>
      </c>
      <c r="B6" s="22">
        <f t="shared" si="11"/>
        <v>0</v>
      </c>
      <c r="C6" s="22">
        <f t="shared" si="5"/>
        <v>0</v>
      </c>
      <c r="D6" s="21">
        <v>0</v>
      </c>
      <c r="E6" s="21">
        <v>0</v>
      </c>
      <c r="F6" s="21">
        <v>0</v>
      </c>
      <c r="G6" s="21">
        <v>0</v>
      </c>
      <c r="H6" s="21">
        <v>0</v>
      </c>
      <c r="I6" s="21">
        <f t="shared" si="6"/>
        <v>0</v>
      </c>
      <c r="J6" s="23">
        <v>0</v>
      </c>
      <c r="K6" s="23">
        <v>0</v>
      </c>
      <c r="L6" s="23">
        <v>0</v>
      </c>
      <c r="M6" s="23">
        <v>0</v>
      </c>
      <c r="N6" s="23">
        <v>0</v>
      </c>
      <c r="O6" s="25">
        <f t="shared" si="7"/>
        <v>0</v>
      </c>
      <c r="P6" s="24">
        <f t="shared" si="8"/>
        <v>0</v>
      </c>
      <c r="Q6" s="81">
        <f t="shared" si="9"/>
        <v>0</v>
      </c>
      <c r="S6" s="78">
        <f t="shared" si="0"/>
        <v>0</v>
      </c>
      <c r="T6" s="78">
        <f t="shared" si="1"/>
        <v>0</v>
      </c>
      <c r="U6" s="78">
        <f t="shared" si="2"/>
        <v>0</v>
      </c>
      <c r="V6" s="78">
        <f t="shared" si="3"/>
        <v>0</v>
      </c>
      <c r="W6" s="78">
        <f t="shared" si="4"/>
        <v>0</v>
      </c>
      <c r="Y6" s="186"/>
      <c r="Z6" s="187"/>
      <c r="AA6" s="94">
        <f t="shared" si="10"/>
        <v>0</v>
      </c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</row>
    <row r="7" spans="1:55">
      <c r="A7" s="8" t="s">
        <v>49</v>
      </c>
      <c r="B7" s="22">
        <f t="shared" si="11"/>
        <v>0</v>
      </c>
      <c r="C7" s="22">
        <f t="shared" si="5"/>
        <v>0</v>
      </c>
      <c r="D7" s="21">
        <v>0</v>
      </c>
      <c r="E7" s="21">
        <v>0</v>
      </c>
      <c r="F7" s="21">
        <v>0</v>
      </c>
      <c r="G7" s="21">
        <v>0</v>
      </c>
      <c r="H7" s="21">
        <v>0</v>
      </c>
      <c r="I7" s="21">
        <f t="shared" si="6"/>
        <v>0</v>
      </c>
      <c r="J7" s="23">
        <v>0</v>
      </c>
      <c r="K7" s="23">
        <v>0</v>
      </c>
      <c r="L7" s="23">
        <v>0</v>
      </c>
      <c r="M7" s="23">
        <v>0</v>
      </c>
      <c r="N7" s="23">
        <v>0</v>
      </c>
      <c r="O7" s="25">
        <f t="shared" si="7"/>
        <v>0</v>
      </c>
      <c r="P7" s="24">
        <f t="shared" si="8"/>
        <v>0</v>
      </c>
      <c r="Q7" s="81">
        <f t="shared" si="9"/>
        <v>0</v>
      </c>
      <c r="S7" s="78">
        <f t="shared" si="0"/>
        <v>0</v>
      </c>
      <c r="T7" s="78">
        <f t="shared" si="1"/>
        <v>0</v>
      </c>
      <c r="U7" s="78">
        <f t="shared" si="2"/>
        <v>0</v>
      </c>
      <c r="V7" s="78">
        <f t="shared" si="3"/>
        <v>0</v>
      </c>
      <c r="W7" s="78">
        <f t="shared" si="4"/>
        <v>0</v>
      </c>
      <c r="Y7" s="186"/>
      <c r="Z7" s="187"/>
      <c r="AA7" s="94">
        <f t="shared" si="10"/>
        <v>0</v>
      </c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</row>
    <row r="8" spans="1:55">
      <c r="A8" s="8" t="s">
        <v>50</v>
      </c>
      <c r="B8" s="22">
        <f t="shared" si="11"/>
        <v>0</v>
      </c>
      <c r="C8" s="22">
        <f t="shared" si="5"/>
        <v>0</v>
      </c>
      <c r="D8" s="21">
        <v>0</v>
      </c>
      <c r="E8" s="21">
        <v>0</v>
      </c>
      <c r="F8" s="21">
        <v>0</v>
      </c>
      <c r="G8" s="21">
        <v>0</v>
      </c>
      <c r="H8" s="21">
        <v>0</v>
      </c>
      <c r="I8" s="21">
        <f t="shared" si="6"/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5">
        <f t="shared" si="7"/>
        <v>0</v>
      </c>
      <c r="P8" s="24">
        <f t="shared" si="8"/>
        <v>0</v>
      </c>
      <c r="Q8" s="81">
        <f t="shared" si="9"/>
        <v>0</v>
      </c>
      <c r="S8" s="78">
        <f t="shared" si="0"/>
        <v>0</v>
      </c>
      <c r="T8" s="78">
        <f t="shared" si="1"/>
        <v>0</v>
      </c>
      <c r="U8" s="78">
        <f t="shared" si="2"/>
        <v>0</v>
      </c>
      <c r="V8" s="78">
        <f t="shared" si="3"/>
        <v>0</v>
      </c>
      <c r="W8" s="78">
        <f t="shared" si="4"/>
        <v>0</v>
      </c>
      <c r="Y8" s="186"/>
      <c r="Z8" s="187"/>
      <c r="AA8" s="94">
        <f t="shared" si="10"/>
        <v>0</v>
      </c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</row>
    <row r="9" spans="1:55">
      <c r="A9" s="8" t="s">
        <v>51</v>
      </c>
      <c r="B9" s="22">
        <f t="shared" si="11"/>
        <v>0</v>
      </c>
      <c r="C9" s="22">
        <f t="shared" si="5"/>
        <v>0</v>
      </c>
      <c r="D9" s="21">
        <v>0</v>
      </c>
      <c r="E9" s="21">
        <v>0</v>
      </c>
      <c r="F9" s="21">
        <v>0</v>
      </c>
      <c r="G9" s="21">
        <v>0</v>
      </c>
      <c r="H9" s="21">
        <v>0</v>
      </c>
      <c r="I9" s="21">
        <f t="shared" si="6"/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5">
        <f t="shared" si="7"/>
        <v>0</v>
      </c>
      <c r="P9" s="24">
        <f t="shared" si="8"/>
        <v>0</v>
      </c>
      <c r="Q9" s="81">
        <f t="shared" si="9"/>
        <v>0</v>
      </c>
      <c r="S9" s="78">
        <f t="shared" si="0"/>
        <v>0</v>
      </c>
      <c r="T9" s="78">
        <f t="shared" si="1"/>
        <v>0</v>
      </c>
      <c r="U9" s="78">
        <f t="shared" si="2"/>
        <v>0</v>
      </c>
      <c r="V9" s="78">
        <f t="shared" si="3"/>
        <v>0</v>
      </c>
      <c r="W9" s="78">
        <f t="shared" si="4"/>
        <v>0</v>
      </c>
      <c r="Y9" s="186"/>
      <c r="Z9" s="187"/>
      <c r="AA9" s="94">
        <f t="shared" si="10"/>
        <v>0</v>
      </c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</row>
    <row r="10" spans="1:55">
      <c r="A10" s="8" t="s">
        <v>52</v>
      </c>
      <c r="B10" s="22">
        <f t="shared" si="11"/>
        <v>0</v>
      </c>
      <c r="C10" s="22">
        <f t="shared" si="5"/>
        <v>0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f t="shared" si="6"/>
        <v>0</v>
      </c>
      <c r="J10" s="23">
        <v>0</v>
      </c>
      <c r="K10" s="23">
        <v>0</v>
      </c>
      <c r="L10" s="23">
        <v>0</v>
      </c>
      <c r="M10" s="23">
        <v>0</v>
      </c>
      <c r="N10" s="23">
        <v>0</v>
      </c>
      <c r="O10" s="25">
        <f t="shared" si="7"/>
        <v>0</v>
      </c>
      <c r="P10" s="24">
        <f t="shared" si="8"/>
        <v>0</v>
      </c>
      <c r="Q10" s="81">
        <f t="shared" si="9"/>
        <v>0</v>
      </c>
      <c r="S10" s="78">
        <f t="shared" si="0"/>
        <v>0</v>
      </c>
      <c r="T10" s="78">
        <f t="shared" si="1"/>
        <v>0</v>
      </c>
      <c r="U10" s="78">
        <f t="shared" si="2"/>
        <v>0</v>
      </c>
      <c r="V10" s="78">
        <f t="shared" si="3"/>
        <v>0</v>
      </c>
      <c r="W10" s="78">
        <f t="shared" si="4"/>
        <v>0</v>
      </c>
      <c r="Y10" s="186"/>
      <c r="Z10" s="187"/>
      <c r="AA10" s="94">
        <f t="shared" si="10"/>
        <v>0</v>
      </c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</row>
    <row r="11" spans="1:55">
      <c r="A11" s="8" t="s">
        <v>53</v>
      </c>
      <c r="B11" s="22">
        <f t="shared" si="11"/>
        <v>0</v>
      </c>
      <c r="C11" s="22">
        <f t="shared" si="5"/>
        <v>0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f t="shared" si="6"/>
        <v>0</v>
      </c>
      <c r="J11" s="23">
        <v>0</v>
      </c>
      <c r="K11" s="23">
        <v>0</v>
      </c>
      <c r="L11" s="23">
        <v>0</v>
      </c>
      <c r="M11" s="23">
        <v>0</v>
      </c>
      <c r="N11" s="23">
        <v>0</v>
      </c>
      <c r="O11" s="25">
        <f t="shared" si="7"/>
        <v>0</v>
      </c>
      <c r="P11" s="24">
        <f t="shared" si="8"/>
        <v>0</v>
      </c>
      <c r="Q11" s="81">
        <f t="shared" si="9"/>
        <v>0</v>
      </c>
      <c r="S11" s="78">
        <f t="shared" si="0"/>
        <v>0</v>
      </c>
      <c r="T11" s="78">
        <f t="shared" si="1"/>
        <v>0</v>
      </c>
      <c r="U11" s="78">
        <f t="shared" si="2"/>
        <v>0</v>
      </c>
      <c r="V11" s="78">
        <f t="shared" si="3"/>
        <v>0</v>
      </c>
      <c r="W11" s="78">
        <f t="shared" si="4"/>
        <v>0</v>
      </c>
      <c r="Y11" s="186"/>
      <c r="Z11" s="187"/>
      <c r="AA11" s="94">
        <f t="shared" si="10"/>
        <v>0</v>
      </c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</row>
    <row r="12" spans="1:55">
      <c r="A12" s="8" t="s">
        <v>54</v>
      </c>
      <c r="B12" s="22">
        <f t="shared" si="11"/>
        <v>0</v>
      </c>
      <c r="C12" s="22">
        <f t="shared" si="5"/>
        <v>0</v>
      </c>
      <c r="D12" s="21">
        <v>0</v>
      </c>
      <c r="E12" s="21">
        <v>0</v>
      </c>
      <c r="F12" s="21">
        <v>0</v>
      </c>
      <c r="G12" s="21">
        <v>0</v>
      </c>
      <c r="H12" s="21">
        <v>0</v>
      </c>
      <c r="I12" s="21">
        <f t="shared" si="6"/>
        <v>0</v>
      </c>
      <c r="J12" s="23">
        <v>0</v>
      </c>
      <c r="K12" s="23">
        <v>0</v>
      </c>
      <c r="L12" s="23">
        <v>0</v>
      </c>
      <c r="M12" s="23">
        <v>0</v>
      </c>
      <c r="N12" s="23">
        <v>0</v>
      </c>
      <c r="O12" s="25">
        <f t="shared" si="7"/>
        <v>0</v>
      </c>
      <c r="P12" s="24">
        <f t="shared" si="8"/>
        <v>0</v>
      </c>
      <c r="Q12" s="81">
        <f t="shared" si="9"/>
        <v>0</v>
      </c>
      <c r="S12" s="78">
        <f t="shared" si="0"/>
        <v>0</v>
      </c>
      <c r="T12" s="78">
        <f t="shared" si="1"/>
        <v>0</v>
      </c>
      <c r="U12" s="78">
        <f t="shared" si="2"/>
        <v>0</v>
      </c>
      <c r="V12" s="78">
        <f t="shared" si="3"/>
        <v>0</v>
      </c>
      <c r="W12" s="78">
        <f t="shared" si="4"/>
        <v>0</v>
      </c>
      <c r="Y12" s="186"/>
      <c r="Z12" s="187"/>
      <c r="AA12" s="94">
        <f t="shared" si="10"/>
        <v>0</v>
      </c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</row>
    <row r="13" spans="1:55">
      <c r="A13" s="8" t="s">
        <v>55</v>
      </c>
      <c r="B13" s="22">
        <f t="shared" si="11"/>
        <v>0</v>
      </c>
      <c r="C13" s="22">
        <f t="shared" si="5"/>
        <v>0</v>
      </c>
      <c r="D13" s="21">
        <v>0</v>
      </c>
      <c r="E13" s="21">
        <v>0</v>
      </c>
      <c r="F13" s="21">
        <v>0</v>
      </c>
      <c r="G13" s="21">
        <v>0</v>
      </c>
      <c r="H13" s="21">
        <v>0</v>
      </c>
      <c r="I13" s="21">
        <f t="shared" si="6"/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5">
        <f t="shared" si="7"/>
        <v>0</v>
      </c>
      <c r="P13" s="24">
        <f t="shared" si="8"/>
        <v>0</v>
      </c>
      <c r="Q13" s="81">
        <f t="shared" si="9"/>
        <v>0</v>
      </c>
      <c r="S13" s="78">
        <f t="shared" si="0"/>
        <v>0</v>
      </c>
      <c r="T13" s="78">
        <f t="shared" si="1"/>
        <v>0</v>
      </c>
      <c r="U13" s="78">
        <f t="shared" si="2"/>
        <v>0</v>
      </c>
      <c r="V13" s="78">
        <f t="shared" si="3"/>
        <v>0</v>
      </c>
      <c r="W13" s="78">
        <f t="shared" si="4"/>
        <v>0</v>
      </c>
      <c r="Y13" s="186"/>
      <c r="Z13" s="187"/>
      <c r="AA13" s="94">
        <f t="shared" si="10"/>
        <v>0</v>
      </c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</row>
    <row r="14" spans="1:55">
      <c r="A14" s="8" t="s">
        <v>56</v>
      </c>
      <c r="B14" s="22">
        <f t="shared" si="11"/>
        <v>0</v>
      </c>
      <c r="C14" s="22">
        <f t="shared" si="5"/>
        <v>0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f t="shared" si="6"/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5">
        <f t="shared" si="7"/>
        <v>0</v>
      </c>
      <c r="P14" s="24">
        <f t="shared" si="8"/>
        <v>0</v>
      </c>
      <c r="Q14" s="81">
        <f t="shared" si="9"/>
        <v>0</v>
      </c>
      <c r="S14" s="78">
        <f t="shared" si="0"/>
        <v>0</v>
      </c>
      <c r="T14" s="78">
        <f t="shared" si="1"/>
        <v>0</v>
      </c>
      <c r="U14" s="78">
        <f t="shared" si="2"/>
        <v>0</v>
      </c>
      <c r="V14" s="78">
        <f t="shared" si="3"/>
        <v>0</v>
      </c>
      <c r="W14" s="78">
        <f t="shared" si="4"/>
        <v>0</v>
      </c>
      <c r="Y14" s="186"/>
      <c r="Z14" s="187"/>
      <c r="AA14" s="94">
        <f t="shared" si="10"/>
        <v>0</v>
      </c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</row>
    <row r="15" spans="1:55">
      <c r="A15" s="8" t="s">
        <v>57</v>
      </c>
      <c r="B15" s="22">
        <f t="shared" si="11"/>
        <v>0</v>
      </c>
      <c r="C15" s="22">
        <f t="shared" si="5"/>
        <v>0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f t="shared" si="6"/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5">
        <f t="shared" si="7"/>
        <v>0</v>
      </c>
      <c r="P15" s="24">
        <f t="shared" si="8"/>
        <v>0</v>
      </c>
      <c r="Q15" s="81">
        <f t="shared" si="9"/>
        <v>0</v>
      </c>
      <c r="S15" s="78">
        <f t="shared" si="0"/>
        <v>0</v>
      </c>
      <c r="T15" s="78">
        <f t="shared" si="1"/>
        <v>0</v>
      </c>
      <c r="U15" s="78">
        <f t="shared" si="2"/>
        <v>0</v>
      </c>
      <c r="V15" s="78">
        <f t="shared" si="3"/>
        <v>0</v>
      </c>
      <c r="W15" s="78">
        <f t="shared" si="4"/>
        <v>0</v>
      </c>
      <c r="Y15" s="186"/>
      <c r="Z15" s="187"/>
      <c r="AA15" s="94">
        <f t="shared" si="10"/>
        <v>0</v>
      </c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</row>
    <row r="16" spans="1:55">
      <c r="A16" s="8" t="s">
        <v>58</v>
      </c>
      <c r="B16" s="22">
        <f t="shared" si="11"/>
        <v>0</v>
      </c>
      <c r="C16" s="22">
        <f t="shared" si="5"/>
        <v>0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  <c r="I16" s="21">
        <f t="shared" si="6"/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5">
        <f t="shared" si="7"/>
        <v>0</v>
      </c>
      <c r="P16" s="24">
        <f t="shared" si="8"/>
        <v>0</v>
      </c>
      <c r="Q16" s="81">
        <f t="shared" si="9"/>
        <v>0</v>
      </c>
      <c r="S16" s="78">
        <f t="shared" si="0"/>
        <v>0</v>
      </c>
      <c r="T16" s="78">
        <f t="shared" si="1"/>
        <v>0</v>
      </c>
      <c r="U16" s="78">
        <f t="shared" si="2"/>
        <v>0</v>
      </c>
      <c r="V16" s="78">
        <f t="shared" si="3"/>
        <v>0</v>
      </c>
      <c r="W16" s="78">
        <f t="shared" si="4"/>
        <v>0</v>
      </c>
      <c r="Y16" s="186"/>
      <c r="Z16" s="187"/>
      <c r="AA16" s="94">
        <f t="shared" si="10"/>
        <v>0</v>
      </c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</row>
    <row r="17" spans="1:55">
      <c r="A17" s="8" t="s">
        <v>59</v>
      </c>
      <c r="B17" s="22">
        <f t="shared" si="11"/>
        <v>0</v>
      </c>
      <c r="C17" s="22">
        <f t="shared" si="5"/>
        <v>0</v>
      </c>
      <c r="D17" s="21">
        <v>0</v>
      </c>
      <c r="E17" s="21">
        <v>0</v>
      </c>
      <c r="F17" s="21">
        <v>0</v>
      </c>
      <c r="G17" s="21">
        <v>0</v>
      </c>
      <c r="H17" s="21">
        <v>0</v>
      </c>
      <c r="I17" s="21">
        <f t="shared" si="6"/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5">
        <f t="shared" si="7"/>
        <v>0</v>
      </c>
      <c r="P17" s="24">
        <f t="shared" si="8"/>
        <v>0</v>
      </c>
      <c r="Q17" s="81">
        <f t="shared" si="9"/>
        <v>0</v>
      </c>
      <c r="S17" s="78">
        <f t="shared" si="0"/>
        <v>0</v>
      </c>
      <c r="T17" s="78">
        <f t="shared" si="1"/>
        <v>0</v>
      </c>
      <c r="U17" s="78">
        <f t="shared" si="2"/>
        <v>0</v>
      </c>
      <c r="V17" s="78">
        <f t="shared" si="3"/>
        <v>0</v>
      </c>
      <c r="W17" s="78">
        <f t="shared" si="4"/>
        <v>0</v>
      </c>
      <c r="Y17" s="186"/>
      <c r="Z17" s="187"/>
      <c r="AA17" s="94">
        <f t="shared" si="10"/>
        <v>0</v>
      </c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</row>
    <row r="18" spans="1:55">
      <c r="A18" s="8" t="s">
        <v>60</v>
      </c>
      <c r="B18" s="22">
        <f t="shared" si="11"/>
        <v>0</v>
      </c>
      <c r="C18" s="22">
        <f t="shared" si="5"/>
        <v>0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f t="shared" si="6"/>
        <v>0</v>
      </c>
      <c r="J18" s="23">
        <v>0</v>
      </c>
      <c r="K18" s="23">
        <v>0</v>
      </c>
      <c r="L18" s="23">
        <v>0</v>
      </c>
      <c r="M18" s="23">
        <v>0</v>
      </c>
      <c r="N18" s="23">
        <v>0</v>
      </c>
      <c r="O18" s="25">
        <f t="shared" si="7"/>
        <v>0</v>
      </c>
      <c r="P18" s="24">
        <f t="shared" si="8"/>
        <v>0</v>
      </c>
      <c r="Q18" s="81">
        <f t="shared" si="9"/>
        <v>0</v>
      </c>
      <c r="S18" s="78">
        <f t="shared" si="0"/>
        <v>0</v>
      </c>
      <c r="T18" s="78">
        <f t="shared" si="1"/>
        <v>0</v>
      </c>
      <c r="U18" s="78">
        <f t="shared" si="2"/>
        <v>0</v>
      </c>
      <c r="V18" s="78">
        <f t="shared" si="3"/>
        <v>0</v>
      </c>
      <c r="W18" s="78">
        <f t="shared" si="4"/>
        <v>0</v>
      </c>
      <c r="Y18" s="186"/>
      <c r="Z18" s="187"/>
      <c r="AA18" s="94">
        <f t="shared" si="10"/>
        <v>0</v>
      </c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</row>
    <row r="19" spans="1:55">
      <c r="A19" s="8" t="s">
        <v>61</v>
      </c>
      <c r="B19" s="22">
        <f t="shared" si="11"/>
        <v>0</v>
      </c>
      <c r="C19" s="22">
        <f t="shared" si="5"/>
        <v>0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f t="shared" si="6"/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5">
        <f t="shared" si="7"/>
        <v>0</v>
      </c>
      <c r="P19" s="24">
        <f t="shared" si="8"/>
        <v>0</v>
      </c>
      <c r="Q19" s="81">
        <f t="shared" si="9"/>
        <v>0</v>
      </c>
      <c r="S19" s="78">
        <f t="shared" si="0"/>
        <v>0</v>
      </c>
      <c r="T19" s="78">
        <f t="shared" si="1"/>
        <v>0</v>
      </c>
      <c r="U19" s="78">
        <f t="shared" si="2"/>
        <v>0</v>
      </c>
      <c r="V19" s="78">
        <f t="shared" si="3"/>
        <v>0</v>
      </c>
      <c r="W19" s="78">
        <f t="shared" si="4"/>
        <v>0</v>
      </c>
      <c r="Y19" s="186"/>
      <c r="Z19" s="187"/>
      <c r="AA19" s="94">
        <f t="shared" si="10"/>
        <v>0</v>
      </c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</row>
    <row r="20" spans="1:55">
      <c r="A20" s="8" t="s">
        <v>62</v>
      </c>
      <c r="B20" s="22">
        <f t="shared" si="11"/>
        <v>0</v>
      </c>
      <c r="C20" s="22">
        <f t="shared" si="5"/>
        <v>0</v>
      </c>
      <c r="D20" s="21">
        <v>0</v>
      </c>
      <c r="E20" s="21">
        <v>0</v>
      </c>
      <c r="F20" s="21">
        <v>0</v>
      </c>
      <c r="G20" s="21">
        <v>0</v>
      </c>
      <c r="H20" s="21">
        <v>0</v>
      </c>
      <c r="I20" s="21">
        <f t="shared" si="6"/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5">
        <f t="shared" si="7"/>
        <v>0</v>
      </c>
      <c r="P20" s="24">
        <f t="shared" si="8"/>
        <v>0</v>
      </c>
      <c r="Q20" s="81">
        <f t="shared" si="9"/>
        <v>0</v>
      </c>
      <c r="S20" s="78">
        <f t="shared" si="0"/>
        <v>0</v>
      </c>
      <c r="T20" s="78">
        <f t="shared" si="1"/>
        <v>0</v>
      </c>
      <c r="U20" s="78">
        <f t="shared" si="2"/>
        <v>0</v>
      </c>
      <c r="V20" s="78">
        <f t="shared" si="3"/>
        <v>0</v>
      </c>
      <c r="W20" s="78">
        <f t="shared" si="4"/>
        <v>0</v>
      </c>
      <c r="Y20" s="186"/>
      <c r="Z20" s="187"/>
      <c r="AA20" s="94">
        <f t="shared" si="10"/>
        <v>0</v>
      </c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</row>
    <row r="21" spans="1:55">
      <c r="A21" s="8" t="s">
        <v>63</v>
      </c>
      <c r="B21" s="22">
        <f t="shared" si="11"/>
        <v>0</v>
      </c>
      <c r="C21" s="22">
        <f t="shared" si="5"/>
        <v>0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f t="shared" si="6"/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5">
        <f t="shared" si="7"/>
        <v>0</v>
      </c>
      <c r="P21" s="24">
        <f t="shared" si="8"/>
        <v>0</v>
      </c>
      <c r="Q21" s="81">
        <f t="shared" si="9"/>
        <v>0</v>
      </c>
      <c r="S21" s="78">
        <f t="shared" si="0"/>
        <v>0</v>
      </c>
      <c r="T21" s="78">
        <f t="shared" si="1"/>
        <v>0</v>
      </c>
      <c r="U21" s="78">
        <f t="shared" si="2"/>
        <v>0</v>
      </c>
      <c r="V21" s="78">
        <f t="shared" si="3"/>
        <v>0</v>
      </c>
      <c r="W21" s="78">
        <f t="shared" si="4"/>
        <v>0</v>
      </c>
      <c r="Y21" s="186"/>
      <c r="Z21" s="187"/>
      <c r="AA21" s="94">
        <f t="shared" si="10"/>
        <v>0</v>
      </c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</row>
    <row r="22" spans="1:55">
      <c r="A22" s="8" t="s">
        <v>64</v>
      </c>
      <c r="B22" s="22">
        <f t="shared" si="11"/>
        <v>0</v>
      </c>
      <c r="C22" s="22">
        <f t="shared" si="5"/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f t="shared" si="6"/>
        <v>0</v>
      </c>
      <c r="J22" s="23">
        <v>0</v>
      </c>
      <c r="K22" s="23">
        <v>0</v>
      </c>
      <c r="L22" s="23">
        <v>0</v>
      </c>
      <c r="M22" s="23">
        <v>0</v>
      </c>
      <c r="N22" s="23">
        <v>0</v>
      </c>
      <c r="O22" s="25">
        <f t="shared" si="7"/>
        <v>0</v>
      </c>
      <c r="P22" s="24">
        <f t="shared" si="8"/>
        <v>0</v>
      </c>
      <c r="Q22" s="81">
        <f t="shared" si="9"/>
        <v>0</v>
      </c>
      <c r="S22" s="78">
        <f t="shared" si="0"/>
        <v>0</v>
      </c>
      <c r="T22" s="78">
        <f t="shared" si="1"/>
        <v>0</v>
      </c>
      <c r="U22" s="78">
        <f t="shared" si="2"/>
        <v>0</v>
      </c>
      <c r="V22" s="78">
        <f t="shared" si="3"/>
        <v>0</v>
      </c>
      <c r="W22" s="78">
        <f t="shared" si="4"/>
        <v>0</v>
      </c>
      <c r="Y22" s="186"/>
      <c r="Z22" s="187"/>
      <c r="AA22" s="94">
        <f t="shared" si="10"/>
        <v>0</v>
      </c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</row>
    <row r="23" spans="1:55">
      <c r="A23" s="8" t="s">
        <v>65</v>
      </c>
      <c r="B23" s="22">
        <f t="shared" si="11"/>
        <v>0</v>
      </c>
      <c r="C23" s="22">
        <f t="shared" si="5"/>
        <v>0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f t="shared" si="6"/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5">
        <f t="shared" si="7"/>
        <v>0</v>
      </c>
      <c r="P23" s="24">
        <f t="shared" si="8"/>
        <v>0</v>
      </c>
      <c r="Q23" s="81">
        <f t="shared" si="9"/>
        <v>0</v>
      </c>
      <c r="S23" s="78">
        <f t="shared" si="0"/>
        <v>0</v>
      </c>
      <c r="T23" s="78">
        <f t="shared" si="1"/>
        <v>0</v>
      </c>
      <c r="U23" s="78">
        <f t="shared" si="2"/>
        <v>0</v>
      </c>
      <c r="V23" s="78">
        <f t="shared" si="3"/>
        <v>0</v>
      </c>
      <c r="W23" s="78">
        <f t="shared" si="4"/>
        <v>0</v>
      </c>
      <c r="Y23" s="186"/>
      <c r="Z23" s="187"/>
      <c r="AA23" s="94">
        <f t="shared" si="10"/>
        <v>0</v>
      </c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</row>
    <row r="24" spans="1:55">
      <c r="A24" s="8" t="s">
        <v>66</v>
      </c>
      <c r="B24" s="22">
        <f t="shared" si="11"/>
        <v>0</v>
      </c>
      <c r="C24" s="22">
        <f t="shared" si="5"/>
        <v>0</v>
      </c>
      <c r="D24" s="21">
        <v>0</v>
      </c>
      <c r="E24" s="21">
        <v>0</v>
      </c>
      <c r="F24" s="21">
        <v>0</v>
      </c>
      <c r="G24" s="21">
        <v>0</v>
      </c>
      <c r="H24" s="21">
        <v>0</v>
      </c>
      <c r="I24" s="21">
        <f t="shared" si="6"/>
        <v>0</v>
      </c>
      <c r="J24" s="23">
        <v>0</v>
      </c>
      <c r="K24" s="23">
        <v>0</v>
      </c>
      <c r="L24" s="23">
        <v>0</v>
      </c>
      <c r="M24" s="23">
        <v>0</v>
      </c>
      <c r="N24" s="23">
        <v>0</v>
      </c>
      <c r="O24" s="25">
        <f t="shared" si="7"/>
        <v>0</v>
      </c>
      <c r="P24" s="24">
        <f t="shared" si="8"/>
        <v>0</v>
      </c>
      <c r="Q24" s="81">
        <f t="shared" si="9"/>
        <v>0</v>
      </c>
      <c r="S24" s="78">
        <f t="shared" si="0"/>
        <v>0</v>
      </c>
      <c r="T24" s="78">
        <f t="shared" si="1"/>
        <v>0</v>
      </c>
      <c r="U24" s="78">
        <f t="shared" si="2"/>
        <v>0</v>
      </c>
      <c r="V24" s="78">
        <f t="shared" si="3"/>
        <v>0</v>
      </c>
      <c r="W24" s="78">
        <f t="shared" si="4"/>
        <v>0</v>
      </c>
      <c r="Y24" s="186"/>
      <c r="Z24" s="187"/>
      <c r="AA24" s="94">
        <f t="shared" si="10"/>
        <v>0</v>
      </c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</row>
    <row r="25" spans="1:55">
      <c r="A25" s="8" t="s">
        <v>67</v>
      </c>
      <c r="B25" s="22">
        <f t="shared" si="11"/>
        <v>0</v>
      </c>
      <c r="C25" s="22">
        <f t="shared" si="5"/>
        <v>0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f t="shared" si="6"/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5">
        <f t="shared" si="7"/>
        <v>0</v>
      </c>
      <c r="P25" s="24">
        <f t="shared" si="8"/>
        <v>0</v>
      </c>
      <c r="Q25" s="81">
        <f t="shared" si="9"/>
        <v>0</v>
      </c>
      <c r="S25" s="78">
        <f t="shared" si="0"/>
        <v>0</v>
      </c>
      <c r="T25" s="78">
        <f t="shared" si="1"/>
        <v>0</v>
      </c>
      <c r="U25" s="78">
        <f t="shared" si="2"/>
        <v>0</v>
      </c>
      <c r="V25" s="78">
        <f t="shared" si="3"/>
        <v>0</v>
      </c>
      <c r="W25" s="78">
        <f t="shared" si="4"/>
        <v>0</v>
      </c>
      <c r="Y25" s="186"/>
      <c r="Z25" s="187"/>
      <c r="AA25" s="94">
        <f t="shared" si="10"/>
        <v>0</v>
      </c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</row>
    <row r="26" spans="1:55">
      <c r="A26" s="8" t="s">
        <v>68</v>
      </c>
      <c r="B26" s="22">
        <f t="shared" si="11"/>
        <v>0</v>
      </c>
      <c r="C26" s="22">
        <f t="shared" si="5"/>
        <v>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f t="shared" si="6"/>
        <v>0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5">
        <f t="shared" si="7"/>
        <v>0</v>
      </c>
      <c r="P26" s="24">
        <f t="shared" si="8"/>
        <v>0</v>
      </c>
      <c r="Q26" s="81">
        <f t="shared" si="9"/>
        <v>0</v>
      </c>
      <c r="S26" s="78">
        <f t="shared" si="0"/>
        <v>0</v>
      </c>
      <c r="T26" s="78">
        <f t="shared" si="1"/>
        <v>0</v>
      </c>
      <c r="U26" s="78">
        <f t="shared" si="2"/>
        <v>0</v>
      </c>
      <c r="V26" s="78">
        <f t="shared" si="3"/>
        <v>0</v>
      </c>
      <c r="W26" s="78">
        <f t="shared" si="4"/>
        <v>0</v>
      </c>
      <c r="Y26" s="186"/>
      <c r="Z26" s="187"/>
      <c r="AA26" s="94">
        <f t="shared" si="10"/>
        <v>0</v>
      </c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</row>
    <row r="27" spans="1:55">
      <c r="A27" s="8" t="s">
        <v>69</v>
      </c>
      <c r="B27" s="22">
        <f t="shared" si="11"/>
        <v>0</v>
      </c>
      <c r="C27" s="22">
        <f t="shared" si="5"/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f t="shared" si="6"/>
        <v>0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5">
        <f t="shared" si="7"/>
        <v>0</v>
      </c>
      <c r="P27" s="24">
        <f t="shared" si="8"/>
        <v>0</v>
      </c>
      <c r="Q27" s="81">
        <f t="shared" si="9"/>
        <v>0</v>
      </c>
      <c r="S27" s="78">
        <f t="shared" si="0"/>
        <v>0</v>
      </c>
      <c r="T27" s="78">
        <f t="shared" si="1"/>
        <v>0</v>
      </c>
      <c r="U27" s="78">
        <f t="shared" si="2"/>
        <v>0</v>
      </c>
      <c r="V27" s="78">
        <f t="shared" si="3"/>
        <v>0</v>
      </c>
      <c r="W27" s="78">
        <f t="shared" si="4"/>
        <v>0</v>
      </c>
      <c r="Y27" s="186"/>
      <c r="Z27" s="187"/>
      <c r="AA27" s="94">
        <f t="shared" si="10"/>
        <v>0</v>
      </c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</row>
    <row r="28" spans="1:55">
      <c r="A28" s="8" t="s">
        <v>70</v>
      </c>
      <c r="B28" s="22">
        <f t="shared" si="11"/>
        <v>0</v>
      </c>
      <c r="C28" s="22">
        <f t="shared" si="5"/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f t="shared" si="6"/>
        <v>0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5">
        <f t="shared" si="7"/>
        <v>0</v>
      </c>
      <c r="P28" s="24">
        <f t="shared" si="8"/>
        <v>0</v>
      </c>
      <c r="Q28" s="81">
        <f t="shared" si="9"/>
        <v>0</v>
      </c>
      <c r="S28" s="78">
        <f t="shared" si="0"/>
        <v>0</v>
      </c>
      <c r="T28" s="78">
        <f t="shared" si="1"/>
        <v>0</v>
      </c>
      <c r="U28" s="78">
        <f t="shared" si="2"/>
        <v>0</v>
      </c>
      <c r="V28" s="78">
        <f t="shared" si="3"/>
        <v>0</v>
      </c>
      <c r="W28" s="78">
        <f t="shared" si="4"/>
        <v>0</v>
      </c>
      <c r="Y28" s="186"/>
      <c r="Z28" s="187"/>
      <c r="AA28" s="94">
        <f t="shared" si="10"/>
        <v>0</v>
      </c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</row>
    <row r="29" spans="1:55">
      <c r="A29" s="8" t="s">
        <v>71</v>
      </c>
      <c r="B29" s="22">
        <f t="shared" si="11"/>
        <v>0</v>
      </c>
      <c r="C29" s="22">
        <f t="shared" si="5"/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f t="shared" si="6"/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5">
        <f t="shared" si="7"/>
        <v>0</v>
      </c>
      <c r="P29" s="24">
        <f t="shared" si="8"/>
        <v>0</v>
      </c>
      <c r="Q29" s="81">
        <f t="shared" si="9"/>
        <v>0</v>
      </c>
      <c r="S29" s="78">
        <f t="shared" si="0"/>
        <v>0</v>
      </c>
      <c r="T29" s="78">
        <f t="shared" si="1"/>
        <v>0</v>
      </c>
      <c r="U29" s="78">
        <f t="shared" si="2"/>
        <v>0</v>
      </c>
      <c r="V29" s="78">
        <f t="shared" si="3"/>
        <v>0</v>
      </c>
      <c r="W29" s="78">
        <f t="shared" si="4"/>
        <v>0</v>
      </c>
      <c r="Y29" s="186"/>
      <c r="Z29" s="187"/>
      <c r="AA29" s="94">
        <f t="shared" si="10"/>
        <v>0</v>
      </c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</row>
    <row r="30" spans="1:55">
      <c r="A30" s="8" t="s">
        <v>72</v>
      </c>
      <c r="B30" s="22">
        <f t="shared" si="11"/>
        <v>0</v>
      </c>
      <c r="C30" s="22">
        <f t="shared" si="5"/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f t="shared" si="6"/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5">
        <f t="shared" si="7"/>
        <v>0</v>
      </c>
      <c r="P30" s="24">
        <f t="shared" si="8"/>
        <v>0</v>
      </c>
      <c r="Q30" s="81">
        <f t="shared" si="9"/>
        <v>0</v>
      </c>
      <c r="S30" s="78">
        <f t="shared" si="0"/>
        <v>0</v>
      </c>
      <c r="T30" s="78">
        <f t="shared" si="1"/>
        <v>0</v>
      </c>
      <c r="U30" s="78">
        <f t="shared" si="2"/>
        <v>0</v>
      </c>
      <c r="V30" s="78">
        <f t="shared" si="3"/>
        <v>0</v>
      </c>
      <c r="W30" s="78">
        <f t="shared" si="4"/>
        <v>0</v>
      </c>
      <c r="Y30" s="186"/>
      <c r="Z30" s="187"/>
      <c r="AA30" s="94">
        <f t="shared" si="10"/>
        <v>0</v>
      </c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</row>
    <row r="31" spans="1:55">
      <c r="A31" s="8" t="s">
        <v>73</v>
      </c>
      <c r="B31" s="22">
        <f t="shared" si="11"/>
        <v>0</v>
      </c>
      <c r="C31" s="22">
        <f t="shared" si="5"/>
        <v>0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f t="shared" si="6"/>
        <v>0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5">
        <f t="shared" si="7"/>
        <v>0</v>
      </c>
      <c r="P31" s="24">
        <f t="shared" si="8"/>
        <v>0</v>
      </c>
      <c r="Q31" s="81">
        <f t="shared" si="9"/>
        <v>0</v>
      </c>
      <c r="S31" s="78">
        <f t="shared" si="0"/>
        <v>0</v>
      </c>
      <c r="T31" s="78">
        <f t="shared" si="1"/>
        <v>0</v>
      </c>
      <c r="U31" s="78">
        <f t="shared" si="2"/>
        <v>0</v>
      </c>
      <c r="V31" s="78">
        <f t="shared" si="3"/>
        <v>0</v>
      </c>
      <c r="W31" s="78">
        <f t="shared" si="4"/>
        <v>0</v>
      </c>
      <c r="Y31" s="186"/>
      <c r="Z31" s="187"/>
      <c r="AA31" s="94">
        <f t="shared" si="10"/>
        <v>0</v>
      </c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</row>
    <row r="32" spans="1:55">
      <c r="A32" s="8" t="s">
        <v>74</v>
      </c>
      <c r="B32" s="22">
        <f t="shared" si="11"/>
        <v>0</v>
      </c>
      <c r="C32" s="22">
        <f t="shared" si="5"/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f t="shared" si="6"/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5">
        <f t="shared" si="7"/>
        <v>0</v>
      </c>
      <c r="P32" s="24">
        <f t="shared" si="8"/>
        <v>0</v>
      </c>
      <c r="Q32" s="81">
        <f t="shared" si="9"/>
        <v>0</v>
      </c>
      <c r="S32" s="78">
        <f t="shared" si="0"/>
        <v>0</v>
      </c>
      <c r="T32" s="78">
        <f t="shared" si="1"/>
        <v>0</v>
      </c>
      <c r="U32" s="78">
        <f t="shared" si="2"/>
        <v>0</v>
      </c>
      <c r="V32" s="78">
        <f t="shared" si="3"/>
        <v>0</v>
      </c>
      <c r="W32" s="78">
        <f t="shared" si="4"/>
        <v>0</v>
      </c>
      <c r="Y32" s="186"/>
      <c r="Z32" s="187"/>
      <c r="AA32" s="94">
        <f t="shared" si="10"/>
        <v>0</v>
      </c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</row>
    <row r="33" spans="1:55">
      <c r="A33" s="8" t="s">
        <v>75</v>
      </c>
      <c r="B33" s="22">
        <f t="shared" si="11"/>
        <v>0</v>
      </c>
      <c r="C33" s="22">
        <f t="shared" si="5"/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f t="shared" si="6"/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5">
        <f t="shared" si="7"/>
        <v>0</v>
      </c>
      <c r="P33" s="24">
        <f t="shared" si="8"/>
        <v>0</v>
      </c>
      <c r="Q33" s="81">
        <f t="shared" si="9"/>
        <v>0</v>
      </c>
      <c r="S33" s="78">
        <f t="shared" si="0"/>
        <v>0</v>
      </c>
      <c r="T33" s="78">
        <f t="shared" si="1"/>
        <v>0</v>
      </c>
      <c r="U33" s="78">
        <f t="shared" si="2"/>
        <v>0</v>
      </c>
      <c r="V33" s="78">
        <f t="shared" si="3"/>
        <v>0</v>
      </c>
      <c r="W33" s="78">
        <f t="shared" si="4"/>
        <v>0</v>
      </c>
      <c r="Y33" s="186"/>
      <c r="Z33" s="187"/>
      <c r="AA33" s="94">
        <f t="shared" si="10"/>
        <v>0</v>
      </c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</row>
    <row r="34" spans="1:55">
      <c r="A34" s="8" t="s">
        <v>76</v>
      </c>
      <c r="B34" s="22">
        <f t="shared" si="11"/>
        <v>0</v>
      </c>
      <c r="C34" s="22">
        <f t="shared" si="5"/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f t="shared" si="6"/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5">
        <f t="shared" si="7"/>
        <v>0</v>
      </c>
      <c r="P34" s="24">
        <f t="shared" si="8"/>
        <v>0</v>
      </c>
      <c r="Q34" s="81">
        <f t="shared" si="9"/>
        <v>0</v>
      </c>
      <c r="S34" s="78">
        <f t="shared" si="0"/>
        <v>0</v>
      </c>
      <c r="T34" s="78">
        <f t="shared" si="1"/>
        <v>0</v>
      </c>
      <c r="U34" s="78">
        <f t="shared" si="2"/>
        <v>0</v>
      </c>
      <c r="V34" s="78">
        <f t="shared" si="3"/>
        <v>0</v>
      </c>
      <c r="W34" s="78">
        <f t="shared" si="4"/>
        <v>0</v>
      </c>
      <c r="Y34" s="186"/>
      <c r="Z34" s="187"/>
      <c r="AA34" s="94">
        <f t="shared" si="10"/>
        <v>0</v>
      </c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</row>
    <row r="35" spans="1:55">
      <c r="A35" s="8" t="s">
        <v>77</v>
      </c>
      <c r="B35" s="22">
        <f t="shared" si="11"/>
        <v>0</v>
      </c>
      <c r="C35" s="22">
        <f t="shared" si="5"/>
        <v>0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f t="shared" si="6"/>
        <v>0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5">
        <f t="shared" si="7"/>
        <v>0</v>
      </c>
      <c r="P35" s="24">
        <f t="shared" si="8"/>
        <v>0</v>
      </c>
      <c r="Q35" s="81">
        <f t="shared" si="9"/>
        <v>0</v>
      </c>
      <c r="S35" s="78">
        <f t="shared" ref="S35:S66" si="12">SUMPRODUCT($AB35:$BC35,$AB$102:$BC$102)+J35</f>
        <v>0</v>
      </c>
      <c r="T35" s="78">
        <f t="shared" ref="T35:T66" si="13">SUMPRODUCT($AB35:$BC35,$AB$103:$BC$103)+K35</f>
        <v>0</v>
      </c>
      <c r="U35" s="78">
        <f t="shared" ref="U35:U66" si="14">SUMPRODUCT($AB35:$BC35,$AB$104:$BC$104)+L35</f>
        <v>0</v>
      </c>
      <c r="V35" s="78">
        <f t="shared" ref="V35:V66" si="15">SUMPRODUCT($AB35:$BC35,$AB$105:$BC$105)+M35</f>
        <v>0</v>
      </c>
      <c r="W35" s="78">
        <f t="shared" ref="W35:W66" si="16">SUMPRODUCT($AB35:$BC35,$AB$106:$BC$106)+N35</f>
        <v>0</v>
      </c>
      <c r="Y35" s="186"/>
      <c r="Z35" s="187"/>
      <c r="AA35" s="94">
        <f t="shared" si="10"/>
        <v>0</v>
      </c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</row>
    <row r="36" spans="1:55">
      <c r="A36" s="8" t="s">
        <v>78</v>
      </c>
      <c r="B36" s="22">
        <f t="shared" si="11"/>
        <v>0</v>
      </c>
      <c r="C36" s="22">
        <f t="shared" si="5"/>
        <v>0</v>
      </c>
      <c r="D36" s="21">
        <v>0</v>
      </c>
      <c r="E36" s="21">
        <v>0</v>
      </c>
      <c r="F36" s="21">
        <v>0</v>
      </c>
      <c r="G36" s="21">
        <v>0</v>
      </c>
      <c r="H36" s="21">
        <v>0</v>
      </c>
      <c r="I36" s="21">
        <f t="shared" si="6"/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5">
        <f t="shared" si="7"/>
        <v>0</v>
      </c>
      <c r="P36" s="24">
        <f t="shared" si="8"/>
        <v>0</v>
      </c>
      <c r="Q36" s="81">
        <f t="shared" si="9"/>
        <v>0</v>
      </c>
      <c r="S36" s="78">
        <f t="shared" si="12"/>
        <v>0</v>
      </c>
      <c r="T36" s="78">
        <f t="shared" si="13"/>
        <v>0</v>
      </c>
      <c r="U36" s="78">
        <f t="shared" si="14"/>
        <v>0</v>
      </c>
      <c r="V36" s="78">
        <f t="shared" si="15"/>
        <v>0</v>
      </c>
      <c r="W36" s="78">
        <f t="shared" si="16"/>
        <v>0</v>
      </c>
      <c r="Y36" s="186"/>
      <c r="Z36" s="187"/>
      <c r="AA36" s="94">
        <f t="shared" si="10"/>
        <v>0</v>
      </c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</row>
    <row r="37" spans="1:55">
      <c r="A37" s="8" t="s">
        <v>79</v>
      </c>
      <c r="B37" s="22">
        <f t="shared" si="11"/>
        <v>0</v>
      </c>
      <c r="C37" s="22">
        <f t="shared" si="5"/>
        <v>0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f t="shared" si="6"/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5">
        <f t="shared" si="7"/>
        <v>0</v>
      </c>
      <c r="P37" s="24">
        <f t="shared" si="8"/>
        <v>0</v>
      </c>
      <c r="Q37" s="81">
        <f t="shared" si="9"/>
        <v>0</v>
      </c>
      <c r="S37" s="78">
        <f t="shared" si="12"/>
        <v>0</v>
      </c>
      <c r="T37" s="78">
        <f t="shared" si="13"/>
        <v>0</v>
      </c>
      <c r="U37" s="78">
        <f t="shared" si="14"/>
        <v>0</v>
      </c>
      <c r="V37" s="78">
        <f t="shared" si="15"/>
        <v>0</v>
      </c>
      <c r="W37" s="78">
        <f t="shared" si="16"/>
        <v>0</v>
      </c>
      <c r="Y37" s="186"/>
      <c r="Z37" s="187"/>
      <c r="AA37" s="94">
        <f t="shared" si="10"/>
        <v>0</v>
      </c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</row>
    <row r="38" spans="1:55">
      <c r="A38" s="8" t="s">
        <v>80</v>
      </c>
      <c r="B38" s="22">
        <f t="shared" si="11"/>
        <v>0</v>
      </c>
      <c r="C38" s="22">
        <f t="shared" si="5"/>
        <v>0</v>
      </c>
      <c r="D38" s="21">
        <v>0</v>
      </c>
      <c r="E38" s="21">
        <v>0</v>
      </c>
      <c r="F38" s="21">
        <v>0</v>
      </c>
      <c r="G38" s="21">
        <v>0</v>
      </c>
      <c r="H38" s="21">
        <v>0</v>
      </c>
      <c r="I38" s="21">
        <f t="shared" si="6"/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5">
        <f t="shared" si="7"/>
        <v>0</v>
      </c>
      <c r="P38" s="24">
        <f t="shared" si="8"/>
        <v>0</v>
      </c>
      <c r="Q38" s="81">
        <f t="shared" si="9"/>
        <v>0</v>
      </c>
      <c r="S38" s="78">
        <f t="shared" si="12"/>
        <v>0</v>
      </c>
      <c r="T38" s="78">
        <f t="shared" si="13"/>
        <v>0</v>
      </c>
      <c r="U38" s="78">
        <f t="shared" si="14"/>
        <v>0</v>
      </c>
      <c r="V38" s="78">
        <f t="shared" si="15"/>
        <v>0</v>
      </c>
      <c r="W38" s="78">
        <f t="shared" si="16"/>
        <v>0</v>
      </c>
      <c r="Y38" s="186"/>
      <c r="Z38" s="187"/>
      <c r="AA38" s="94">
        <f t="shared" si="10"/>
        <v>0</v>
      </c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</row>
    <row r="39" spans="1:55">
      <c r="A39" s="8" t="s">
        <v>81</v>
      </c>
      <c r="B39" s="22">
        <f t="shared" si="11"/>
        <v>0</v>
      </c>
      <c r="C39" s="22">
        <f t="shared" si="5"/>
        <v>0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f t="shared" si="6"/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5">
        <f t="shared" si="7"/>
        <v>0</v>
      </c>
      <c r="P39" s="24">
        <f t="shared" si="8"/>
        <v>0</v>
      </c>
      <c r="Q39" s="81">
        <f t="shared" si="9"/>
        <v>0</v>
      </c>
      <c r="S39" s="78">
        <f t="shared" si="12"/>
        <v>0</v>
      </c>
      <c r="T39" s="78">
        <f t="shared" si="13"/>
        <v>0</v>
      </c>
      <c r="U39" s="78">
        <f t="shared" si="14"/>
        <v>0</v>
      </c>
      <c r="V39" s="78">
        <f t="shared" si="15"/>
        <v>0</v>
      </c>
      <c r="W39" s="78">
        <f t="shared" si="16"/>
        <v>0</v>
      </c>
      <c r="Y39" s="186"/>
      <c r="Z39" s="187"/>
      <c r="AA39" s="94">
        <f t="shared" si="10"/>
        <v>0</v>
      </c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</row>
    <row r="40" spans="1:55">
      <c r="A40" s="8" t="s">
        <v>82</v>
      </c>
      <c r="B40" s="22">
        <f t="shared" si="11"/>
        <v>0</v>
      </c>
      <c r="C40" s="22">
        <f t="shared" si="5"/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f t="shared" si="6"/>
        <v>0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5">
        <f t="shared" si="7"/>
        <v>0</v>
      </c>
      <c r="P40" s="24">
        <f t="shared" si="8"/>
        <v>0</v>
      </c>
      <c r="Q40" s="81">
        <f t="shared" si="9"/>
        <v>0</v>
      </c>
      <c r="S40" s="78">
        <f t="shared" si="12"/>
        <v>0</v>
      </c>
      <c r="T40" s="78">
        <f t="shared" si="13"/>
        <v>0</v>
      </c>
      <c r="U40" s="78">
        <f t="shared" si="14"/>
        <v>0</v>
      </c>
      <c r="V40" s="78">
        <f t="shared" si="15"/>
        <v>0</v>
      </c>
      <c r="W40" s="78">
        <f t="shared" si="16"/>
        <v>0</v>
      </c>
      <c r="Y40" s="186"/>
      <c r="Z40" s="187"/>
      <c r="AA40" s="94">
        <f t="shared" si="10"/>
        <v>0</v>
      </c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</row>
    <row r="41" spans="1:55">
      <c r="A41" s="8" t="s">
        <v>83</v>
      </c>
      <c r="B41" s="22">
        <f t="shared" si="11"/>
        <v>0</v>
      </c>
      <c r="C41" s="22">
        <f t="shared" si="5"/>
        <v>0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f t="shared" si="6"/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5">
        <f t="shared" si="7"/>
        <v>0</v>
      </c>
      <c r="P41" s="24">
        <f t="shared" si="8"/>
        <v>0</v>
      </c>
      <c r="Q41" s="81">
        <f t="shared" si="9"/>
        <v>0</v>
      </c>
      <c r="S41" s="78">
        <f t="shared" si="12"/>
        <v>0</v>
      </c>
      <c r="T41" s="78">
        <f t="shared" si="13"/>
        <v>0</v>
      </c>
      <c r="U41" s="78">
        <f t="shared" si="14"/>
        <v>0</v>
      </c>
      <c r="V41" s="78">
        <f t="shared" si="15"/>
        <v>0</v>
      </c>
      <c r="W41" s="78">
        <f t="shared" si="16"/>
        <v>0</v>
      </c>
      <c r="Y41" s="186"/>
      <c r="Z41" s="187"/>
      <c r="AA41" s="94">
        <f t="shared" si="10"/>
        <v>0</v>
      </c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</row>
    <row r="42" spans="1:55">
      <c r="A42" s="8" t="s">
        <v>84</v>
      </c>
      <c r="B42" s="22">
        <f t="shared" si="11"/>
        <v>0</v>
      </c>
      <c r="C42" s="22">
        <f t="shared" si="5"/>
        <v>0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f t="shared" si="6"/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5">
        <f t="shared" si="7"/>
        <v>0</v>
      </c>
      <c r="P42" s="24">
        <f t="shared" si="8"/>
        <v>0</v>
      </c>
      <c r="Q42" s="81">
        <f t="shared" si="9"/>
        <v>0</v>
      </c>
      <c r="S42" s="78">
        <f t="shared" si="12"/>
        <v>0</v>
      </c>
      <c r="T42" s="78">
        <f t="shared" si="13"/>
        <v>0</v>
      </c>
      <c r="U42" s="78">
        <f t="shared" si="14"/>
        <v>0</v>
      </c>
      <c r="V42" s="78">
        <f t="shared" si="15"/>
        <v>0</v>
      </c>
      <c r="W42" s="78">
        <f t="shared" si="16"/>
        <v>0</v>
      </c>
      <c r="Y42" s="186"/>
      <c r="Z42" s="187"/>
      <c r="AA42" s="94">
        <f t="shared" si="10"/>
        <v>0</v>
      </c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</row>
    <row r="43" spans="1:55">
      <c r="A43" s="8" t="s">
        <v>85</v>
      </c>
      <c r="B43" s="22">
        <f t="shared" si="11"/>
        <v>0</v>
      </c>
      <c r="C43" s="22">
        <f t="shared" si="5"/>
        <v>0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f t="shared" si="6"/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5">
        <f t="shared" si="7"/>
        <v>0</v>
      </c>
      <c r="P43" s="24">
        <f t="shared" si="8"/>
        <v>0</v>
      </c>
      <c r="Q43" s="81">
        <f t="shared" si="9"/>
        <v>0</v>
      </c>
      <c r="S43" s="78">
        <f t="shared" si="12"/>
        <v>0</v>
      </c>
      <c r="T43" s="78">
        <f t="shared" si="13"/>
        <v>0</v>
      </c>
      <c r="U43" s="78">
        <f t="shared" si="14"/>
        <v>0</v>
      </c>
      <c r="V43" s="78">
        <f t="shared" si="15"/>
        <v>0</v>
      </c>
      <c r="W43" s="78">
        <f t="shared" si="16"/>
        <v>0</v>
      </c>
      <c r="Y43" s="186"/>
      <c r="Z43" s="187"/>
      <c r="AA43" s="94">
        <f t="shared" si="10"/>
        <v>0</v>
      </c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</row>
    <row r="44" spans="1:55">
      <c r="A44" s="8" t="s">
        <v>86</v>
      </c>
      <c r="B44" s="22">
        <f t="shared" si="11"/>
        <v>0</v>
      </c>
      <c r="C44" s="22">
        <f t="shared" si="5"/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f t="shared" si="6"/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5">
        <f t="shared" si="7"/>
        <v>0</v>
      </c>
      <c r="P44" s="24">
        <f t="shared" si="8"/>
        <v>0</v>
      </c>
      <c r="Q44" s="81">
        <f t="shared" si="9"/>
        <v>0</v>
      </c>
      <c r="S44" s="78">
        <f t="shared" si="12"/>
        <v>0</v>
      </c>
      <c r="T44" s="78">
        <f t="shared" si="13"/>
        <v>0</v>
      </c>
      <c r="U44" s="78">
        <f t="shared" si="14"/>
        <v>0</v>
      </c>
      <c r="V44" s="78">
        <f t="shared" si="15"/>
        <v>0</v>
      </c>
      <c r="W44" s="78">
        <f t="shared" si="16"/>
        <v>0</v>
      </c>
      <c r="Y44" s="186"/>
      <c r="Z44" s="187"/>
      <c r="AA44" s="94">
        <f t="shared" si="10"/>
        <v>0</v>
      </c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</row>
    <row r="45" spans="1:55">
      <c r="A45" s="8" t="s">
        <v>87</v>
      </c>
      <c r="B45" s="22">
        <f t="shared" si="11"/>
        <v>0</v>
      </c>
      <c r="C45" s="22">
        <f t="shared" si="5"/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f t="shared" si="6"/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5">
        <f t="shared" si="7"/>
        <v>0</v>
      </c>
      <c r="P45" s="24">
        <f t="shared" si="8"/>
        <v>0</v>
      </c>
      <c r="Q45" s="81">
        <f t="shared" si="9"/>
        <v>0</v>
      </c>
      <c r="S45" s="78">
        <f t="shared" si="12"/>
        <v>0</v>
      </c>
      <c r="T45" s="78">
        <f t="shared" si="13"/>
        <v>0</v>
      </c>
      <c r="U45" s="78">
        <f t="shared" si="14"/>
        <v>0</v>
      </c>
      <c r="V45" s="78">
        <f t="shared" si="15"/>
        <v>0</v>
      </c>
      <c r="W45" s="78">
        <f t="shared" si="16"/>
        <v>0</v>
      </c>
      <c r="Y45" s="186"/>
      <c r="Z45" s="187"/>
      <c r="AA45" s="94">
        <f t="shared" si="10"/>
        <v>0</v>
      </c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</row>
    <row r="46" spans="1:55">
      <c r="A46" s="8" t="s">
        <v>88</v>
      </c>
      <c r="B46" s="22">
        <f t="shared" si="11"/>
        <v>0</v>
      </c>
      <c r="C46" s="22">
        <f t="shared" si="5"/>
        <v>0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f t="shared" si="6"/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5">
        <f t="shared" si="7"/>
        <v>0</v>
      </c>
      <c r="P46" s="24">
        <f t="shared" si="8"/>
        <v>0</v>
      </c>
      <c r="Q46" s="81">
        <f t="shared" si="9"/>
        <v>0</v>
      </c>
      <c r="S46" s="78">
        <f t="shared" si="12"/>
        <v>0</v>
      </c>
      <c r="T46" s="78">
        <f t="shared" si="13"/>
        <v>0</v>
      </c>
      <c r="U46" s="78">
        <f t="shared" si="14"/>
        <v>0</v>
      </c>
      <c r="V46" s="78">
        <f t="shared" si="15"/>
        <v>0</v>
      </c>
      <c r="W46" s="78">
        <f t="shared" si="16"/>
        <v>0</v>
      </c>
      <c r="Y46" s="186"/>
      <c r="Z46" s="187"/>
      <c r="AA46" s="94">
        <f t="shared" si="10"/>
        <v>0</v>
      </c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</row>
    <row r="47" spans="1:55">
      <c r="A47" s="8" t="s">
        <v>89</v>
      </c>
      <c r="B47" s="22">
        <f t="shared" si="11"/>
        <v>0</v>
      </c>
      <c r="C47" s="22">
        <f t="shared" si="5"/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f t="shared" si="6"/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5">
        <f t="shared" si="7"/>
        <v>0</v>
      </c>
      <c r="P47" s="24">
        <f t="shared" si="8"/>
        <v>0</v>
      </c>
      <c r="Q47" s="81">
        <f t="shared" si="9"/>
        <v>0</v>
      </c>
      <c r="S47" s="78">
        <f t="shared" si="12"/>
        <v>0</v>
      </c>
      <c r="T47" s="78">
        <f t="shared" si="13"/>
        <v>0</v>
      </c>
      <c r="U47" s="78">
        <f t="shared" si="14"/>
        <v>0</v>
      </c>
      <c r="V47" s="78">
        <f t="shared" si="15"/>
        <v>0</v>
      </c>
      <c r="W47" s="78">
        <f t="shared" si="16"/>
        <v>0</v>
      </c>
      <c r="Y47" s="186"/>
      <c r="Z47" s="187"/>
      <c r="AA47" s="94">
        <f t="shared" si="10"/>
        <v>0</v>
      </c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</row>
    <row r="48" spans="1:55">
      <c r="A48" s="8" t="s">
        <v>90</v>
      </c>
      <c r="B48" s="22">
        <f t="shared" si="11"/>
        <v>0</v>
      </c>
      <c r="C48" s="22">
        <f t="shared" si="5"/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f t="shared" si="6"/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5">
        <f t="shared" si="7"/>
        <v>0</v>
      </c>
      <c r="P48" s="24">
        <f t="shared" si="8"/>
        <v>0</v>
      </c>
      <c r="Q48" s="81">
        <f t="shared" si="9"/>
        <v>0</v>
      </c>
      <c r="S48" s="78">
        <f t="shared" si="12"/>
        <v>0</v>
      </c>
      <c r="T48" s="78">
        <f t="shared" si="13"/>
        <v>0</v>
      </c>
      <c r="U48" s="78">
        <f t="shared" si="14"/>
        <v>0</v>
      </c>
      <c r="V48" s="78">
        <f t="shared" si="15"/>
        <v>0</v>
      </c>
      <c r="W48" s="78">
        <f t="shared" si="16"/>
        <v>0</v>
      </c>
      <c r="Y48" s="186"/>
      <c r="Z48" s="187"/>
      <c r="AA48" s="94">
        <f t="shared" si="10"/>
        <v>0</v>
      </c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</row>
    <row r="49" spans="1:55">
      <c r="A49" s="8" t="s">
        <v>91</v>
      </c>
      <c r="B49" s="22">
        <f t="shared" si="11"/>
        <v>0</v>
      </c>
      <c r="C49" s="22">
        <f t="shared" si="5"/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f t="shared" si="6"/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5">
        <f t="shared" si="7"/>
        <v>0</v>
      </c>
      <c r="P49" s="24">
        <f t="shared" si="8"/>
        <v>0</v>
      </c>
      <c r="Q49" s="81">
        <f t="shared" si="9"/>
        <v>0</v>
      </c>
      <c r="S49" s="78">
        <f t="shared" si="12"/>
        <v>0</v>
      </c>
      <c r="T49" s="78">
        <f t="shared" si="13"/>
        <v>0</v>
      </c>
      <c r="U49" s="78">
        <f t="shared" si="14"/>
        <v>0</v>
      </c>
      <c r="V49" s="78">
        <f t="shared" si="15"/>
        <v>0</v>
      </c>
      <c r="W49" s="78">
        <f t="shared" si="16"/>
        <v>0</v>
      </c>
      <c r="Y49" s="186"/>
      <c r="Z49" s="187"/>
      <c r="AA49" s="94">
        <f t="shared" si="10"/>
        <v>0</v>
      </c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</row>
    <row r="50" spans="1:55">
      <c r="A50" s="8" t="s">
        <v>92</v>
      </c>
      <c r="B50" s="22">
        <f t="shared" si="11"/>
        <v>0</v>
      </c>
      <c r="C50" s="22">
        <f t="shared" si="5"/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f t="shared" si="6"/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5">
        <f t="shared" si="7"/>
        <v>0</v>
      </c>
      <c r="P50" s="24">
        <f t="shared" si="8"/>
        <v>0</v>
      </c>
      <c r="Q50" s="81">
        <f t="shared" si="9"/>
        <v>0</v>
      </c>
      <c r="S50" s="78">
        <f t="shared" si="12"/>
        <v>0</v>
      </c>
      <c r="T50" s="78">
        <f t="shared" si="13"/>
        <v>0</v>
      </c>
      <c r="U50" s="78">
        <f t="shared" si="14"/>
        <v>0</v>
      </c>
      <c r="V50" s="78">
        <f t="shared" si="15"/>
        <v>0</v>
      </c>
      <c r="W50" s="78">
        <f t="shared" si="16"/>
        <v>0</v>
      </c>
      <c r="Y50" s="186"/>
      <c r="Z50" s="187"/>
      <c r="AA50" s="94">
        <f t="shared" si="10"/>
        <v>0</v>
      </c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</row>
    <row r="51" spans="1:55">
      <c r="A51" s="8" t="s">
        <v>93</v>
      </c>
      <c r="B51" s="22">
        <f t="shared" si="11"/>
        <v>0</v>
      </c>
      <c r="C51" s="22">
        <f t="shared" si="5"/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f t="shared" si="6"/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5">
        <f t="shared" si="7"/>
        <v>0</v>
      </c>
      <c r="P51" s="24">
        <f t="shared" si="8"/>
        <v>0</v>
      </c>
      <c r="Q51" s="81">
        <f t="shared" si="9"/>
        <v>0</v>
      </c>
      <c r="S51" s="78">
        <f t="shared" si="12"/>
        <v>0</v>
      </c>
      <c r="T51" s="78">
        <f t="shared" si="13"/>
        <v>0</v>
      </c>
      <c r="U51" s="78">
        <f t="shared" si="14"/>
        <v>0</v>
      </c>
      <c r="V51" s="78">
        <f t="shared" si="15"/>
        <v>0</v>
      </c>
      <c r="W51" s="78">
        <f t="shared" si="16"/>
        <v>0</v>
      </c>
      <c r="Y51" s="186"/>
      <c r="Z51" s="187"/>
      <c r="AA51" s="94">
        <f t="shared" si="10"/>
        <v>0</v>
      </c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</row>
    <row r="52" spans="1:55">
      <c r="A52" s="8" t="s">
        <v>94</v>
      </c>
      <c r="B52" s="22">
        <f t="shared" si="11"/>
        <v>0</v>
      </c>
      <c r="C52" s="22">
        <f t="shared" si="5"/>
        <v>0</v>
      </c>
      <c r="D52" s="21">
        <v>0</v>
      </c>
      <c r="E52" s="21">
        <v>0</v>
      </c>
      <c r="F52" s="21">
        <v>0</v>
      </c>
      <c r="G52" s="21">
        <v>0</v>
      </c>
      <c r="H52" s="21">
        <v>0</v>
      </c>
      <c r="I52" s="21">
        <f t="shared" si="6"/>
        <v>0</v>
      </c>
      <c r="J52" s="23">
        <v>0</v>
      </c>
      <c r="K52" s="23">
        <v>0</v>
      </c>
      <c r="L52" s="23">
        <v>0</v>
      </c>
      <c r="M52" s="23">
        <v>0</v>
      </c>
      <c r="N52" s="23">
        <v>0</v>
      </c>
      <c r="O52" s="25">
        <f t="shared" si="7"/>
        <v>0</v>
      </c>
      <c r="P52" s="24">
        <f t="shared" si="8"/>
        <v>0</v>
      </c>
      <c r="Q52" s="81">
        <f t="shared" si="9"/>
        <v>0</v>
      </c>
      <c r="S52" s="78">
        <f t="shared" si="12"/>
        <v>0</v>
      </c>
      <c r="T52" s="78">
        <f t="shared" si="13"/>
        <v>0</v>
      </c>
      <c r="U52" s="78">
        <f t="shared" si="14"/>
        <v>0</v>
      </c>
      <c r="V52" s="78">
        <f t="shared" si="15"/>
        <v>0</v>
      </c>
      <c r="W52" s="78">
        <f t="shared" si="16"/>
        <v>0</v>
      </c>
      <c r="Y52" s="186"/>
      <c r="Z52" s="187"/>
      <c r="AA52" s="94">
        <f t="shared" si="10"/>
        <v>0</v>
      </c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</row>
    <row r="53" spans="1:55">
      <c r="A53" s="8" t="s">
        <v>95</v>
      </c>
      <c r="B53" s="22">
        <f t="shared" si="11"/>
        <v>0</v>
      </c>
      <c r="C53" s="22">
        <f t="shared" si="5"/>
        <v>0</v>
      </c>
      <c r="D53" s="21">
        <v>0</v>
      </c>
      <c r="E53" s="21">
        <v>0</v>
      </c>
      <c r="F53" s="21">
        <v>0</v>
      </c>
      <c r="G53" s="21">
        <v>0</v>
      </c>
      <c r="H53" s="21">
        <v>0</v>
      </c>
      <c r="I53" s="21">
        <f t="shared" si="6"/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5">
        <f t="shared" si="7"/>
        <v>0</v>
      </c>
      <c r="P53" s="24">
        <f t="shared" si="8"/>
        <v>0</v>
      </c>
      <c r="Q53" s="81">
        <f t="shared" si="9"/>
        <v>0</v>
      </c>
      <c r="S53" s="78">
        <f t="shared" si="12"/>
        <v>0</v>
      </c>
      <c r="T53" s="78">
        <f t="shared" si="13"/>
        <v>0</v>
      </c>
      <c r="U53" s="78">
        <f t="shared" si="14"/>
        <v>0</v>
      </c>
      <c r="V53" s="78">
        <f t="shared" si="15"/>
        <v>0</v>
      </c>
      <c r="W53" s="78">
        <f t="shared" si="16"/>
        <v>0</v>
      </c>
      <c r="Y53" s="186"/>
      <c r="Z53" s="187"/>
      <c r="AA53" s="94">
        <f t="shared" si="10"/>
        <v>0</v>
      </c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</row>
    <row r="54" spans="1:55">
      <c r="A54" s="8" t="s">
        <v>96</v>
      </c>
      <c r="B54" s="22">
        <f t="shared" si="11"/>
        <v>0</v>
      </c>
      <c r="C54" s="22">
        <f t="shared" si="5"/>
        <v>0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f t="shared" si="6"/>
        <v>0</v>
      </c>
      <c r="J54" s="23">
        <v>0</v>
      </c>
      <c r="K54" s="23">
        <v>0</v>
      </c>
      <c r="L54" s="23">
        <v>0</v>
      </c>
      <c r="M54" s="23">
        <v>0</v>
      </c>
      <c r="N54" s="23">
        <v>0</v>
      </c>
      <c r="O54" s="25">
        <f t="shared" si="7"/>
        <v>0</v>
      </c>
      <c r="P54" s="24">
        <f t="shared" si="8"/>
        <v>0</v>
      </c>
      <c r="Q54" s="81">
        <f t="shared" si="9"/>
        <v>0</v>
      </c>
      <c r="S54" s="78">
        <f t="shared" si="12"/>
        <v>0</v>
      </c>
      <c r="T54" s="78">
        <f t="shared" si="13"/>
        <v>0</v>
      </c>
      <c r="U54" s="78">
        <f t="shared" si="14"/>
        <v>0</v>
      </c>
      <c r="V54" s="78">
        <f t="shared" si="15"/>
        <v>0</v>
      </c>
      <c r="W54" s="78">
        <f t="shared" si="16"/>
        <v>0</v>
      </c>
      <c r="Y54" s="186"/>
      <c r="Z54" s="187"/>
      <c r="AA54" s="94">
        <f t="shared" si="10"/>
        <v>0</v>
      </c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</row>
    <row r="55" spans="1:55">
      <c r="A55" s="8" t="s">
        <v>97</v>
      </c>
      <c r="B55" s="22">
        <f t="shared" si="11"/>
        <v>0</v>
      </c>
      <c r="C55" s="22">
        <f t="shared" si="5"/>
        <v>0</v>
      </c>
      <c r="D55" s="21">
        <v>0</v>
      </c>
      <c r="E55" s="21">
        <v>0</v>
      </c>
      <c r="F55" s="21">
        <v>0</v>
      </c>
      <c r="G55" s="21">
        <v>0</v>
      </c>
      <c r="H55" s="21">
        <v>0</v>
      </c>
      <c r="I55" s="21">
        <f t="shared" si="6"/>
        <v>0</v>
      </c>
      <c r="J55" s="23">
        <v>0</v>
      </c>
      <c r="K55" s="23">
        <v>0</v>
      </c>
      <c r="L55" s="23">
        <v>0</v>
      </c>
      <c r="M55" s="23">
        <v>0</v>
      </c>
      <c r="N55" s="23">
        <v>0</v>
      </c>
      <c r="O55" s="25">
        <f t="shared" si="7"/>
        <v>0</v>
      </c>
      <c r="P55" s="24">
        <f t="shared" si="8"/>
        <v>0</v>
      </c>
      <c r="Q55" s="81">
        <f t="shared" si="9"/>
        <v>0</v>
      </c>
      <c r="S55" s="78">
        <f t="shared" si="12"/>
        <v>0</v>
      </c>
      <c r="T55" s="78">
        <f t="shared" si="13"/>
        <v>0</v>
      </c>
      <c r="U55" s="78">
        <f t="shared" si="14"/>
        <v>0</v>
      </c>
      <c r="V55" s="78">
        <f t="shared" si="15"/>
        <v>0</v>
      </c>
      <c r="W55" s="78">
        <f t="shared" si="16"/>
        <v>0</v>
      </c>
      <c r="Y55" s="186"/>
      <c r="Z55" s="187"/>
      <c r="AA55" s="94">
        <f t="shared" si="10"/>
        <v>0</v>
      </c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</row>
    <row r="56" spans="1:55">
      <c r="A56" s="8" t="s">
        <v>98</v>
      </c>
      <c r="B56" s="22">
        <f t="shared" si="11"/>
        <v>0</v>
      </c>
      <c r="C56" s="22">
        <f t="shared" si="5"/>
        <v>0</v>
      </c>
      <c r="D56" s="21">
        <v>0</v>
      </c>
      <c r="E56" s="21">
        <v>0</v>
      </c>
      <c r="F56" s="21">
        <v>0</v>
      </c>
      <c r="G56" s="21">
        <v>0</v>
      </c>
      <c r="H56" s="21">
        <v>0</v>
      </c>
      <c r="I56" s="21">
        <f t="shared" si="6"/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5">
        <f t="shared" si="7"/>
        <v>0</v>
      </c>
      <c r="P56" s="24">
        <f t="shared" si="8"/>
        <v>0</v>
      </c>
      <c r="Q56" s="81">
        <f t="shared" si="9"/>
        <v>0</v>
      </c>
      <c r="S56" s="78">
        <f t="shared" si="12"/>
        <v>0</v>
      </c>
      <c r="T56" s="78">
        <f t="shared" si="13"/>
        <v>0</v>
      </c>
      <c r="U56" s="78">
        <f t="shared" si="14"/>
        <v>0</v>
      </c>
      <c r="V56" s="78">
        <f t="shared" si="15"/>
        <v>0</v>
      </c>
      <c r="W56" s="78">
        <f t="shared" si="16"/>
        <v>0</v>
      </c>
      <c r="Y56" s="186"/>
      <c r="Z56" s="187"/>
      <c r="AA56" s="94">
        <f t="shared" si="10"/>
        <v>0</v>
      </c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</row>
    <row r="57" spans="1:55">
      <c r="A57" s="8" t="s">
        <v>99</v>
      </c>
      <c r="B57" s="22">
        <f t="shared" si="11"/>
        <v>0</v>
      </c>
      <c r="C57" s="22">
        <f t="shared" si="5"/>
        <v>0</v>
      </c>
      <c r="D57" s="21">
        <v>0</v>
      </c>
      <c r="E57" s="21">
        <v>0</v>
      </c>
      <c r="F57" s="21">
        <v>0</v>
      </c>
      <c r="G57" s="21">
        <v>0</v>
      </c>
      <c r="H57" s="21">
        <v>0</v>
      </c>
      <c r="I57" s="21">
        <f t="shared" si="6"/>
        <v>0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5">
        <f t="shared" si="7"/>
        <v>0</v>
      </c>
      <c r="P57" s="24">
        <f t="shared" si="8"/>
        <v>0</v>
      </c>
      <c r="Q57" s="81">
        <f t="shared" si="9"/>
        <v>0</v>
      </c>
      <c r="S57" s="78">
        <f t="shared" si="12"/>
        <v>0</v>
      </c>
      <c r="T57" s="78">
        <f t="shared" si="13"/>
        <v>0</v>
      </c>
      <c r="U57" s="78">
        <f t="shared" si="14"/>
        <v>0</v>
      </c>
      <c r="V57" s="78">
        <f t="shared" si="15"/>
        <v>0</v>
      </c>
      <c r="W57" s="78">
        <f t="shared" si="16"/>
        <v>0</v>
      </c>
      <c r="Y57" s="186"/>
      <c r="Z57" s="187"/>
      <c r="AA57" s="94">
        <f t="shared" si="10"/>
        <v>0</v>
      </c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</row>
    <row r="58" spans="1:55">
      <c r="A58" s="8" t="s">
        <v>100</v>
      </c>
      <c r="B58" s="22">
        <f t="shared" si="11"/>
        <v>0</v>
      </c>
      <c r="C58" s="22">
        <f t="shared" si="5"/>
        <v>0</v>
      </c>
      <c r="D58" s="21">
        <v>0</v>
      </c>
      <c r="E58" s="21">
        <v>0</v>
      </c>
      <c r="F58" s="21">
        <v>0</v>
      </c>
      <c r="G58" s="21">
        <v>0</v>
      </c>
      <c r="H58" s="21">
        <v>0</v>
      </c>
      <c r="I58" s="21">
        <f t="shared" si="6"/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5">
        <f t="shared" si="7"/>
        <v>0</v>
      </c>
      <c r="P58" s="24">
        <f t="shared" si="8"/>
        <v>0</v>
      </c>
      <c r="Q58" s="81">
        <f t="shared" si="9"/>
        <v>0</v>
      </c>
      <c r="S58" s="78">
        <f t="shared" si="12"/>
        <v>0</v>
      </c>
      <c r="T58" s="78">
        <f t="shared" si="13"/>
        <v>0</v>
      </c>
      <c r="U58" s="78">
        <f t="shared" si="14"/>
        <v>0</v>
      </c>
      <c r="V58" s="78">
        <f t="shared" si="15"/>
        <v>0</v>
      </c>
      <c r="W58" s="78">
        <f t="shared" si="16"/>
        <v>0</v>
      </c>
      <c r="Y58" s="186"/>
      <c r="Z58" s="187"/>
      <c r="AA58" s="94">
        <f t="shared" si="10"/>
        <v>0</v>
      </c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</row>
    <row r="59" spans="1:55">
      <c r="A59" s="8" t="s">
        <v>101</v>
      </c>
      <c r="B59" s="22">
        <f t="shared" si="11"/>
        <v>0</v>
      </c>
      <c r="C59" s="22">
        <f t="shared" si="5"/>
        <v>0</v>
      </c>
      <c r="D59" s="21">
        <v>0</v>
      </c>
      <c r="E59" s="21">
        <v>0</v>
      </c>
      <c r="F59" s="21">
        <v>0</v>
      </c>
      <c r="G59" s="21">
        <v>0</v>
      </c>
      <c r="H59" s="21">
        <v>0</v>
      </c>
      <c r="I59" s="21">
        <f t="shared" si="6"/>
        <v>0</v>
      </c>
      <c r="J59" s="23">
        <v>0</v>
      </c>
      <c r="K59" s="23">
        <v>0</v>
      </c>
      <c r="L59" s="23">
        <v>0</v>
      </c>
      <c r="M59" s="23">
        <v>0</v>
      </c>
      <c r="N59" s="23">
        <v>0</v>
      </c>
      <c r="O59" s="25">
        <f t="shared" si="7"/>
        <v>0</v>
      </c>
      <c r="P59" s="24">
        <f t="shared" si="8"/>
        <v>0</v>
      </c>
      <c r="Q59" s="81">
        <f t="shared" si="9"/>
        <v>0</v>
      </c>
      <c r="S59" s="78">
        <f t="shared" si="12"/>
        <v>0</v>
      </c>
      <c r="T59" s="78">
        <f t="shared" si="13"/>
        <v>0</v>
      </c>
      <c r="U59" s="78">
        <f t="shared" si="14"/>
        <v>0</v>
      </c>
      <c r="V59" s="78">
        <f t="shared" si="15"/>
        <v>0</v>
      </c>
      <c r="W59" s="78">
        <f t="shared" si="16"/>
        <v>0</v>
      </c>
      <c r="Y59" s="186"/>
      <c r="Z59" s="187"/>
      <c r="AA59" s="94">
        <f t="shared" si="10"/>
        <v>0</v>
      </c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</row>
    <row r="60" spans="1:55">
      <c r="A60" s="8" t="s">
        <v>102</v>
      </c>
      <c r="B60" s="22">
        <f t="shared" si="11"/>
        <v>0</v>
      </c>
      <c r="C60" s="22">
        <f t="shared" si="5"/>
        <v>0</v>
      </c>
      <c r="D60" s="21">
        <v>0</v>
      </c>
      <c r="E60" s="21">
        <v>0</v>
      </c>
      <c r="F60" s="21">
        <v>0</v>
      </c>
      <c r="G60" s="21">
        <v>0</v>
      </c>
      <c r="H60" s="21">
        <v>0</v>
      </c>
      <c r="I60" s="21">
        <f t="shared" si="6"/>
        <v>0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5">
        <f t="shared" si="7"/>
        <v>0</v>
      </c>
      <c r="P60" s="24">
        <f t="shared" si="8"/>
        <v>0</v>
      </c>
      <c r="Q60" s="81">
        <f t="shared" si="9"/>
        <v>0</v>
      </c>
      <c r="S60" s="78">
        <f t="shared" si="12"/>
        <v>0</v>
      </c>
      <c r="T60" s="78">
        <f t="shared" si="13"/>
        <v>0</v>
      </c>
      <c r="U60" s="78">
        <f t="shared" si="14"/>
        <v>0</v>
      </c>
      <c r="V60" s="78">
        <f t="shared" si="15"/>
        <v>0</v>
      </c>
      <c r="W60" s="78">
        <f t="shared" si="16"/>
        <v>0</v>
      </c>
      <c r="Y60" s="186"/>
      <c r="Z60" s="187"/>
      <c r="AA60" s="94">
        <f t="shared" si="10"/>
        <v>0</v>
      </c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</row>
    <row r="61" spans="1:55">
      <c r="A61" s="8" t="s">
        <v>103</v>
      </c>
      <c r="B61" s="22">
        <f t="shared" si="11"/>
        <v>0</v>
      </c>
      <c r="C61" s="22">
        <f t="shared" si="5"/>
        <v>0</v>
      </c>
      <c r="D61" s="21">
        <v>0</v>
      </c>
      <c r="E61" s="21">
        <v>0</v>
      </c>
      <c r="F61" s="21">
        <v>0</v>
      </c>
      <c r="G61" s="21">
        <v>0</v>
      </c>
      <c r="H61" s="21">
        <v>0</v>
      </c>
      <c r="I61" s="21">
        <f t="shared" si="6"/>
        <v>0</v>
      </c>
      <c r="J61" s="23">
        <v>0</v>
      </c>
      <c r="K61" s="23">
        <v>0</v>
      </c>
      <c r="L61" s="23">
        <v>0</v>
      </c>
      <c r="M61" s="23">
        <v>0</v>
      </c>
      <c r="N61" s="23">
        <v>0</v>
      </c>
      <c r="O61" s="25">
        <f t="shared" si="7"/>
        <v>0</v>
      </c>
      <c r="P61" s="24">
        <f t="shared" si="8"/>
        <v>0</v>
      </c>
      <c r="Q61" s="81">
        <f t="shared" si="9"/>
        <v>0</v>
      </c>
      <c r="S61" s="78">
        <f t="shared" si="12"/>
        <v>0</v>
      </c>
      <c r="T61" s="78">
        <f t="shared" si="13"/>
        <v>0</v>
      </c>
      <c r="U61" s="78">
        <f t="shared" si="14"/>
        <v>0</v>
      </c>
      <c r="V61" s="78">
        <f t="shared" si="15"/>
        <v>0</v>
      </c>
      <c r="W61" s="78">
        <f t="shared" si="16"/>
        <v>0</v>
      </c>
      <c r="Y61" s="186"/>
      <c r="Z61" s="187"/>
      <c r="AA61" s="94">
        <f t="shared" si="10"/>
        <v>0</v>
      </c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</row>
    <row r="62" spans="1:55">
      <c r="A62" s="8" t="s">
        <v>104</v>
      </c>
      <c r="B62" s="22">
        <f t="shared" si="11"/>
        <v>0</v>
      </c>
      <c r="C62" s="22">
        <f t="shared" si="5"/>
        <v>0</v>
      </c>
      <c r="D62" s="21">
        <v>0</v>
      </c>
      <c r="E62" s="21">
        <v>0</v>
      </c>
      <c r="F62" s="21">
        <v>0</v>
      </c>
      <c r="G62" s="21">
        <v>0</v>
      </c>
      <c r="H62" s="21">
        <v>0</v>
      </c>
      <c r="I62" s="21">
        <f t="shared" si="6"/>
        <v>0</v>
      </c>
      <c r="J62" s="23">
        <v>0</v>
      </c>
      <c r="K62" s="23">
        <v>0</v>
      </c>
      <c r="L62" s="23">
        <v>0</v>
      </c>
      <c r="M62" s="23">
        <v>0</v>
      </c>
      <c r="N62" s="23">
        <v>0</v>
      </c>
      <c r="O62" s="25">
        <f t="shared" si="7"/>
        <v>0</v>
      </c>
      <c r="P62" s="24">
        <f t="shared" si="8"/>
        <v>0</v>
      </c>
      <c r="Q62" s="81">
        <f t="shared" si="9"/>
        <v>0</v>
      </c>
      <c r="S62" s="78">
        <f t="shared" si="12"/>
        <v>0</v>
      </c>
      <c r="T62" s="78">
        <f t="shared" si="13"/>
        <v>0</v>
      </c>
      <c r="U62" s="78">
        <f t="shared" si="14"/>
        <v>0</v>
      </c>
      <c r="V62" s="78">
        <f t="shared" si="15"/>
        <v>0</v>
      </c>
      <c r="W62" s="78">
        <f t="shared" si="16"/>
        <v>0</v>
      </c>
      <c r="Y62" s="186"/>
      <c r="Z62" s="187"/>
      <c r="AA62" s="94">
        <f t="shared" si="10"/>
        <v>0</v>
      </c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</row>
    <row r="63" spans="1:55">
      <c r="A63" s="8" t="s">
        <v>105</v>
      </c>
      <c r="B63" s="22">
        <f t="shared" si="11"/>
        <v>0</v>
      </c>
      <c r="C63" s="22">
        <f t="shared" si="5"/>
        <v>0</v>
      </c>
      <c r="D63" s="21">
        <v>0</v>
      </c>
      <c r="E63" s="21">
        <v>0</v>
      </c>
      <c r="F63" s="21">
        <v>0</v>
      </c>
      <c r="G63" s="21">
        <v>0</v>
      </c>
      <c r="H63" s="21">
        <v>0</v>
      </c>
      <c r="I63" s="21">
        <f t="shared" si="6"/>
        <v>0</v>
      </c>
      <c r="J63" s="23">
        <v>0</v>
      </c>
      <c r="K63" s="23">
        <v>0</v>
      </c>
      <c r="L63" s="23">
        <v>0</v>
      </c>
      <c r="M63" s="23">
        <v>0</v>
      </c>
      <c r="N63" s="23">
        <v>0</v>
      </c>
      <c r="O63" s="25">
        <f t="shared" si="7"/>
        <v>0</v>
      </c>
      <c r="P63" s="24">
        <f t="shared" si="8"/>
        <v>0</v>
      </c>
      <c r="Q63" s="81">
        <f t="shared" si="9"/>
        <v>0</v>
      </c>
      <c r="S63" s="78">
        <f t="shared" si="12"/>
        <v>0</v>
      </c>
      <c r="T63" s="78">
        <f t="shared" si="13"/>
        <v>0</v>
      </c>
      <c r="U63" s="78">
        <f t="shared" si="14"/>
        <v>0</v>
      </c>
      <c r="V63" s="78">
        <f t="shared" si="15"/>
        <v>0</v>
      </c>
      <c r="W63" s="78">
        <f t="shared" si="16"/>
        <v>0</v>
      </c>
      <c r="Y63" s="186"/>
      <c r="Z63" s="187"/>
      <c r="AA63" s="94">
        <f t="shared" si="10"/>
        <v>0</v>
      </c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</row>
    <row r="64" spans="1:55">
      <c r="A64" s="8" t="s">
        <v>106</v>
      </c>
      <c r="B64" s="22">
        <f t="shared" si="11"/>
        <v>0</v>
      </c>
      <c r="C64" s="22">
        <f t="shared" si="5"/>
        <v>0</v>
      </c>
      <c r="D64" s="21">
        <v>0</v>
      </c>
      <c r="E64" s="21">
        <v>0</v>
      </c>
      <c r="F64" s="21">
        <v>0</v>
      </c>
      <c r="G64" s="21">
        <v>0</v>
      </c>
      <c r="H64" s="21">
        <v>0</v>
      </c>
      <c r="I64" s="21">
        <f t="shared" si="6"/>
        <v>0</v>
      </c>
      <c r="J64" s="23">
        <v>0</v>
      </c>
      <c r="K64" s="23">
        <v>0</v>
      </c>
      <c r="L64" s="23">
        <v>0</v>
      </c>
      <c r="M64" s="23">
        <v>0</v>
      </c>
      <c r="N64" s="23">
        <v>0</v>
      </c>
      <c r="O64" s="25">
        <f t="shared" si="7"/>
        <v>0</v>
      </c>
      <c r="P64" s="24">
        <f t="shared" si="8"/>
        <v>0</v>
      </c>
      <c r="Q64" s="81">
        <f t="shared" si="9"/>
        <v>0</v>
      </c>
      <c r="S64" s="78">
        <f t="shared" si="12"/>
        <v>0</v>
      </c>
      <c r="T64" s="78">
        <f t="shared" si="13"/>
        <v>0</v>
      </c>
      <c r="U64" s="78">
        <f t="shared" si="14"/>
        <v>0</v>
      </c>
      <c r="V64" s="78">
        <f t="shared" si="15"/>
        <v>0</v>
      </c>
      <c r="W64" s="78">
        <f t="shared" si="16"/>
        <v>0</v>
      </c>
      <c r="Y64" s="186"/>
      <c r="Z64" s="187"/>
      <c r="AA64" s="94">
        <f t="shared" si="10"/>
        <v>0</v>
      </c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</row>
    <row r="65" spans="1:55">
      <c r="A65" s="8" t="s">
        <v>107</v>
      </c>
      <c r="B65" s="22">
        <f t="shared" si="11"/>
        <v>0</v>
      </c>
      <c r="C65" s="22">
        <f t="shared" si="5"/>
        <v>0</v>
      </c>
      <c r="D65" s="21">
        <v>0</v>
      </c>
      <c r="E65" s="21">
        <v>0</v>
      </c>
      <c r="F65" s="21">
        <v>0</v>
      </c>
      <c r="G65" s="21">
        <v>0</v>
      </c>
      <c r="H65" s="21">
        <v>0</v>
      </c>
      <c r="I65" s="21">
        <f t="shared" si="6"/>
        <v>0</v>
      </c>
      <c r="J65" s="23">
        <v>0</v>
      </c>
      <c r="K65" s="23">
        <v>0</v>
      </c>
      <c r="L65" s="23">
        <v>0</v>
      </c>
      <c r="M65" s="23">
        <v>0</v>
      </c>
      <c r="N65" s="23">
        <v>0</v>
      </c>
      <c r="O65" s="25">
        <f t="shared" si="7"/>
        <v>0</v>
      </c>
      <c r="P65" s="24">
        <f t="shared" si="8"/>
        <v>0</v>
      </c>
      <c r="Q65" s="81">
        <f t="shared" si="9"/>
        <v>0</v>
      </c>
      <c r="S65" s="78">
        <f t="shared" si="12"/>
        <v>0</v>
      </c>
      <c r="T65" s="78">
        <f t="shared" si="13"/>
        <v>0</v>
      </c>
      <c r="U65" s="78">
        <f t="shared" si="14"/>
        <v>0</v>
      </c>
      <c r="V65" s="78">
        <f t="shared" si="15"/>
        <v>0</v>
      </c>
      <c r="W65" s="78">
        <f t="shared" si="16"/>
        <v>0</v>
      </c>
      <c r="Y65" s="186"/>
      <c r="Z65" s="187"/>
      <c r="AA65" s="94">
        <f t="shared" si="10"/>
        <v>0</v>
      </c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</row>
    <row r="66" spans="1:55">
      <c r="A66" s="8" t="s">
        <v>108</v>
      </c>
      <c r="B66" s="22">
        <f t="shared" si="11"/>
        <v>0</v>
      </c>
      <c r="C66" s="22">
        <f t="shared" si="5"/>
        <v>0</v>
      </c>
      <c r="D66" s="21">
        <v>0</v>
      </c>
      <c r="E66" s="21">
        <v>0</v>
      </c>
      <c r="F66" s="21">
        <v>0</v>
      </c>
      <c r="G66" s="21">
        <v>0</v>
      </c>
      <c r="H66" s="21">
        <v>0</v>
      </c>
      <c r="I66" s="21">
        <f t="shared" si="6"/>
        <v>0</v>
      </c>
      <c r="J66" s="23">
        <v>0</v>
      </c>
      <c r="K66" s="23">
        <v>0</v>
      </c>
      <c r="L66" s="23">
        <v>0</v>
      </c>
      <c r="M66" s="23">
        <v>0</v>
      </c>
      <c r="N66" s="23">
        <v>0</v>
      </c>
      <c r="O66" s="25">
        <f t="shared" si="7"/>
        <v>0</v>
      </c>
      <c r="P66" s="24">
        <f t="shared" si="8"/>
        <v>0</v>
      </c>
      <c r="Q66" s="81">
        <f t="shared" si="9"/>
        <v>0</v>
      </c>
      <c r="S66" s="78">
        <f t="shared" si="12"/>
        <v>0</v>
      </c>
      <c r="T66" s="78">
        <f t="shared" si="13"/>
        <v>0</v>
      </c>
      <c r="U66" s="78">
        <f t="shared" si="14"/>
        <v>0</v>
      </c>
      <c r="V66" s="78">
        <f t="shared" si="15"/>
        <v>0</v>
      </c>
      <c r="W66" s="78">
        <f t="shared" si="16"/>
        <v>0</v>
      </c>
      <c r="Y66" s="186"/>
      <c r="Z66" s="187"/>
      <c r="AA66" s="94">
        <f t="shared" si="10"/>
        <v>0</v>
      </c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</row>
    <row r="67" spans="1:55">
      <c r="A67" s="8" t="s">
        <v>109</v>
      </c>
      <c r="B67" s="22">
        <f t="shared" si="11"/>
        <v>0</v>
      </c>
      <c r="C67" s="22">
        <f t="shared" si="5"/>
        <v>0</v>
      </c>
      <c r="D67" s="21">
        <v>0</v>
      </c>
      <c r="E67" s="21">
        <v>0</v>
      </c>
      <c r="F67" s="21">
        <v>0</v>
      </c>
      <c r="G67" s="21">
        <v>0</v>
      </c>
      <c r="H67" s="21">
        <v>0</v>
      </c>
      <c r="I67" s="21">
        <f t="shared" si="6"/>
        <v>0</v>
      </c>
      <c r="J67" s="23">
        <v>0</v>
      </c>
      <c r="K67" s="23">
        <v>0</v>
      </c>
      <c r="L67" s="23">
        <v>0</v>
      </c>
      <c r="M67" s="23">
        <v>0</v>
      </c>
      <c r="N67" s="23">
        <v>0</v>
      </c>
      <c r="O67" s="25">
        <f t="shared" si="7"/>
        <v>0</v>
      </c>
      <c r="P67" s="24">
        <f t="shared" si="8"/>
        <v>0</v>
      </c>
      <c r="Q67" s="81">
        <f t="shared" si="9"/>
        <v>0</v>
      </c>
      <c r="S67" s="78">
        <f t="shared" ref="S67:S98" si="17">SUMPRODUCT($AB67:$BC67,$AB$102:$BC$102)+J67</f>
        <v>0</v>
      </c>
      <c r="T67" s="78">
        <f t="shared" ref="T67:T98" si="18">SUMPRODUCT($AB67:$BC67,$AB$103:$BC$103)+K67</f>
        <v>0</v>
      </c>
      <c r="U67" s="78">
        <f t="shared" ref="U67:U98" si="19">SUMPRODUCT($AB67:$BC67,$AB$104:$BC$104)+L67</f>
        <v>0</v>
      </c>
      <c r="V67" s="78">
        <f t="shared" ref="V67:V98" si="20">SUMPRODUCT($AB67:$BC67,$AB$105:$BC$105)+M67</f>
        <v>0</v>
      </c>
      <c r="W67" s="78">
        <f t="shared" ref="W67:W98" si="21">SUMPRODUCT($AB67:$BC67,$AB$106:$BC$106)+N67</f>
        <v>0</v>
      </c>
      <c r="Y67" s="186"/>
      <c r="Z67" s="187"/>
      <c r="AA67" s="94">
        <f t="shared" si="10"/>
        <v>0</v>
      </c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</row>
    <row r="68" spans="1:55">
      <c r="A68" s="8" t="s">
        <v>110</v>
      </c>
      <c r="B68" s="22">
        <f t="shared" si="11"/>
        <v>0</v>
      </c>
      <c r="C68" s="22">
        <f t="shared" ref="C68:C98" si="22">B68</f>
        <v>0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f t="shared" ref="I68:I98" si="23">SUM(D68:H68)</f>
        <v>0</v>
      </c>
      <c r="J68" s="23">
        <v>0</v>
      </c>
      <c r="K68" s="23">
        <v>0</v>
      </c>
      <c r="L68" s="23">
        <v>0</v>
      </c>
      <c r="M68" s="23">
        <v>0</v>
      </c>
      <c r="N68" s="23">
        <v>0</v>
      </c>
      <c r="O68" s="25">
        <f t="shared" ref="O68:O98" si="24">SUM(J68:N68)</f>
        <v>0</v>
      </c>
      <c r="P68" s="24">
        <f t="shared" ref="P68:P98" si="25">Y68+AA68</f>
        <v>0</v>
      </c>
      <c r="Q68" s="81">
        <f t="shared" ref="Q68:Q98" si="26">O68+P68</f>
        <v>0</v>
      </c>
      <c r="S68" s="78">
        <f t="shared" si="17"/>
        <v>0</v>
      </c>
      <c r="T68" s="78">
        <f t="shared" si="18"/>
        <v>0</v>
      </c>
      <c r="U68" s="78">
        <f t="shared" si="19"/>
        <v>0</v>
      </c>
      <c r="V68" s="78">
        <f t="shared" si="20"/>
        <v>0</v>
      </c>
      <c r="W68" s="78">
        <f t="shared" si="21"/>
        <v>0</v>
      </c>
      <c r="Y68" s="186"/>
      <c r="Z68" s="187"/>
      <c r="AA68" s="94">
        <f t="shared" ref="AA68:AA98" si="27">SUM(AB68:BC68)</f>
        <v>0</v>
      </c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</row>
    <row r="69" spans="1:55">
      <c r="A69" s="8" t="s">
        <v>111</v>
      </c>
      <c r="B69" s="22">
        <f t="shared" ref="B69:B98" si="28">B68</f>
        <v>0</v>
      </c>
      <c r="C69" s="22">
        <f t="shared" si="22"/>
        <v>0</v>
      </c>
      <c r="D69" s="21">
        <v>0</v>
      </c>
      <c r="E69" s="21">
        <v>0</v>
      </c>
      <c r="F69" s="21">
        <v>0</v>
      </c>
      <c r="G69" s="21">
        <v>0</v>
      </c>
      <c r="H69" s="21">
        <v>0</v>
      </c>
      <c r="I69" s="21">
        <f t="shared" si="23"/>
        <v>0</v>
      </c>
      <c r="J69" s="23">
        <v>0</v>
      </c>
      <c r="K69" s="23">
        <v>0</v>
      </c>
      <c r="L69" s="23">
        <v>0</v>
      </c>
      <c r="M69" s="23">
        <v>0</v>
      </c>
      <c r="N69" s="23">
        <v>0</v>
      </c>
      <c r="O69" s="25">
        <f t="shared" si="24"/>
        <v>0</v>
      </c>
      <c r="P69" s="24">
        <f t="shared" si="25"/>
        <v>0</v>
      </c>
      <c r="Q69" s="81">
        <f t="shared" si="26"/>
        <v>0</v>
      </c>
      <c r="S69" s="78">
        <f t="shared" si="17"/>
        <v>0</v>
      </c>
      <c r="T69" s="78">
        <f t="shared" si="18"/>
        <v>0</v>
      </c>
      <c r="U69" s="78">
        <f t="shared" si="19"/>
        <v>0</v>
      </c>
      <c r="V69" s="78">
        <f t="shared" si="20"/>
        <v>0</v>
      </c>
      <c r="W69" s="78">
        <f t="shared" si="21"/>
        <v>0</v>
      </c>
      <c r="Y69" s="186"/>
      <c r="Z69" s="187"/>
      <c r="AA69" s="94">
        <f t="shared" si="27"/>
        <v>0</v>
      </c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</row>
    <row r="70" spans="1:55">
      <c r="A70" s="8" t="s">
        <v>112</v>
      </c>
      <c r="B70" s="22">
        <f t="shared" si="28"/>
        <v>0</v>
      </c>
      <c r="C70" s="22">
        <f t="shared" si="22"/>
        <v>0</v>
      </c>
      <c r="D70" s="21">
        <v>0</v>
      </c>
      <c r="E70" s="21">
        <v>0</v>
      </c>
      <c r="F70" s="21">
        <v>0</v>
      </c>
      <c r="G70" s="21">
        <v>0</v>
      </c>
      <c r="H70" s="21">
        <v>0</v>
      </c>
      <c r="I70" s="21">
        <f t="shared" si="23"/>
        <v>0</v>
      </c>
      <c r="J70" s="23">
        <v>0</v>
      </c>
      <c r="K70" s="23">
        <v>0</v>
      </c>
      <c r="L70" s="23">
        <v>0</v>
      </c>
      <c r="M70" s="23">
        <v>0</v>
      </c>
      <c r="N70" s="23">
        <v>0</v>
      </c>
      <c r="O70" s="25">
        <f t="shared" si="24"/>
        <v>0</v>
      </c>
      <c r="P70" s="24">
        <f t="shared" si="25"/>
        <v>0</v>
      </c>
      <c r="Q70" s="81">
        <f t="shared" si="26"/>
        <v>0</v>
      </c>
      <c r="S70" s="78">
        <f t="shared" si="17"/>
        <v>0</v>
      </c>
      <c r="T70" s="78">
        <f t="shared" si="18"/>
        <v>0</v>
      </c>
      <c r="U70" s="78">
        <f t="shared" si="19"/>
        <v>0</v>
      </c>
      <c r="V70" s="78">
        <f t="shared" si="20"/>
        <v>0</v>
      </c>
      <c r="W70" s="78">
        <f t="shared" si="21"/>
        <v>0</v>
      </c>
      <c r="Y70" s="186"/>
      <c r="Z70" s="187"/>
      <c r="AA70" s="94">
        <f t="shared" si="27"/>
        <v>0</v>
      </c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</row>
    <row r="71" spans="1:55">
      <c r="A71" s="8" t="s">
        <v>113</v>
      </c>
      <c r="B71" s="22">
        <f t="shared" si="28"/>
        <v>0</v>
      </c>
      <c r="C71" s="22">
        <f t="shared" si="22"/>
        <v>0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f t="shared" si="23"/>
        <v>0</v>
      </c>
      <c r="J71" s="23">
        <v>0</v>
      </c>
      <c r="K71" s="23">
        <v>0</v>
      </c>
      <c r="L71" s="23">
        <v>0</v>
      </c>
      <c r="M71" s="23">
        <v>0</v>
      </c>
      <c r="N71" s="23">
        <v>0</v>
      </c>
      <c r="O71" s="25">
        <f t="shared" si="24"/>
        <v>0</v>
      </c>
      <c r="P71" s="24">
        <f t="shared" si="25"/>
        <v>0</v>
      </c>
      <c r="Q71" s="81">
        <f t="shared" si="26"/>
        <v>0</v>
      </c>
      <c r="S71" s="78">
        <f t="shared" si="17"/>
        <v>0</v>
      </c>
      <c r="T71" s="78">
        <f t="shared" si="18"/>
        <v>0</v>
      </c>
      <c r="U71" s="78">
        <f t="shared" si="19"/>
        <v>0</v>
      </c>
      <c r="V71" s="78">
        <f t="shared" si="20"/>
        <v>0</v>
      </c>
      <c r="W71" s="78">
        <f t="shared" si="21"/>
        <v>0</v>
      </c>
      <c r="Y71" s="186"/>
      <c r="Z71" s="187"/>
      <c r="AA71" s="94">
        <f t="shared" si="27"/>
        <v>0</v>
      </c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</row>
    <row r="72" spans="1:55">
      <c r="A72" s="8" t="s">
        <v>114</v>
      </c>
      <c r="B72" s="22">
        <f t="shared" si="28"/>
        <v>0</v>
      </c>
      <c r="C72" s="22">
        <f t="shared" si="22"/>
        <v>0</v>
      </c>
      <c r="D72" s="21">
        <v>0</v>
      </c>
      <c r="E72" s="21">
        <v>0</v>
      </c>
      <c r="F72" s="21">
        <v>0</v>
      </c>
      <c r="G72" s="21">
        <v>0</v>
      </c>
      <c r="H72" s="21">
        <v>0</v>
      </c>
      <c r="I72" s="21">
        <f t="shared" si="23"/>
        <v>0</v>
      </c>
      <c r="J72" s="23">
        <v>0</v>
      </c>
      <c r="K72" s="23">
        <v>0</v>
      </c>
      <c r="L72" s="23">
        <v>0</v>
      </c>
      <c r="M72" s="23">
        <v>0</v>
      </c>
      <c r="N72" s="23">
        <v>0</v>
      </c>
      <c r="O72" s="25">
        <f t="shared" si="24"/>
        <v>0</v>
      </c>
      <c r="P72" s="24">
        <f t="shared" si="25"/>
        <v>0</v>
      </c>
      <c r="Q72" s="81">
        <f t="shared" si="26"/>
        <v>0</v>
      </c>
      <c r="S72" s="78">
        <f t="shared" si="17"/>
        <v>0</v>
      </c>
      <c r="T72" s="78">
        <f t="shared" si="18"/>
        <v>0</v>
      </c>
      <c r="U72" s="78">
        <f t="shared" si="19"/>
        <v>0</v>
      </c>
      <c r="V72" s="78">
        <f t="shared" si="20"/>
        <v>0</v>
      </c>
      <c r="W72" s="78">
        <f t="shared" si="21"/>
        <v>0</v>
      </c>
      <c r="Y72" s="186"/>
      <c r="Z72" s="187"/>
      <c r="AA72" s="94">
        <f t="shared" si="27"/>
        <v>0</v>
      </c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</row>
    <row r="73" spans="1:55">
      <c r="A73" s="8" t="s">
        <v>115</v>
      </c>
      <c r="B73" s="22">
        <f t="shared" si="28"/>
        <v>0</v>
      </c>
      <c r="C73" s="22">
        <f t="shared" si="22"/>
        <v>0</v>
      </c>
      <c r="D73" s="21">
        <v>0</v>
      </c>
      <c r="E73" s="21">
        <v>0</v>
      </c>
      <c r="F73" s="21">
        <v>0</v>
      </c>
      <c r="G73" s="21">
        <v>0</v>
      </c>
      <c r="H73" s="21">
        <v>0</v>
      </c>
      <c r="I73" s="21">
        <f t="shared" si="23"/>
        <v>0</v>
      </c>
      <c r="J73" s="23">
        <v>0</v>
      </c>
      <c r="K73" s="23">
        <v>0</v>
      </c>
      <c r="L73" s="23">
        <v>0</v>
      </c>
      <c r="M73" s="23">
        <v>0</v>
      </c>
      <c r="N73" s="23">
        <v>0</v>
      </c>
      <c r="O73" s="25">
        <f t="shared" si="24"/>
        <v>0</v>
      </c>
      <c r="P73" s="24">
        <f t="shared" si="25"/>
        <v>0</v>
      </c>
      <c r="Q73" s="81">
        <f t="shared" si="26"/>
        <v>0</v>
      </c>
      <c r="S73" s="78">
        <f t="shared" si="17"/>
        <v>0</v>
      </c>
      <c r="T73" s="78">
        <f t="shared" si="18"/>
        <v>0</v>
      </c>
      <c r="U73" s="78">
        <f t="shared" si="19"/>
        <v>0</v>
      </c>
      <c r="V73" s="78">
        <f t="shared" si="20"/>
        <v>0</v>
      </c>
      <c r="W73" s="78">
        <f t="shared" si="21"/>
        <v>0</v>
      </c>
      <c r="Y73" s="186"/>
      <c r="Z73" s="187"/>
      <c r="AA73" s="94">
        <f t="shared" si="27"/>
        <v>0</v>
      </c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</row>
    <row r="74" spans="1:55">
      <c r="A74" s="8" t="s">
        <v>116</v>
      </c>
      <c r="B74" s="22">
        <f t="shared" si="28"/>
        <v>0</v>
      </c>
      <c r="C74" s="22">
        <f t="shared" si="22"/>
        <v>0</v>
      </c>
      <c r="D74" s="21">
        <v>0</v>
      </c>
      <c r="E74" s="21">
        <v>0</v>
      </c>
      <c r="F74" s="21">
        <v>0</v>
      </c>
      <c r="G74" s="21">
        <v>0</v>
      </c>
      <c r="H74" s="21">
        <v>0</v>
      </c>
      <c r="I74" s="21">
        <f t="shared" si="23"/>
        <v>0</v>
      </c>
      <c r="J74" s="23">
        <v>0</v>
      </c>
      <c r="K74" s="23">
        <v>0</v>
      </c>
      <c r="L74" s="23">
        <v>0</v>
      </c>
      <c r="M74" s="23">
        <v>0</v>
      </c>
      <c r="N74" s="23">
        <v>0</v>
      </c>
      <c r="O74" s="25">
        <f t="shared" si="24"/>
        <v>0</v>
      </c>
      <c r="P74" s="24">
        <f t="shared" si="25"/>
        <v>0</v>
      </c>
      <c r="Q74" s="81">
        <f t="shared" si="26"/>
        <v>0</v>
      </c>
      <c r="S74" s="78">
        <f t="shared" si="17"/>
        <v>0</v>
      </c>
      <c r="T74" s="78">
        <f t="shared" si="18"/>
        <v>0</v>
      </c>
      <c r="U74" s="78">
        <f t="shared" si="19"/>
        <v>0</v>
      </c>
      <c r="V74" s="78">
        <f t="shared" si="20"/>
        <v>0</v>
      </c>
      <c r="W74" s="78">
        <f t="shared" si="21"/>
        <v>0</v>
      </c>
      <c r="Y74" s="186"/>
      <c r="Z74" s="187"/>
      <c r="AA74" s="94">
        <f t="shared" si="27"/>
        <v>0</v>
      </c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</row>
    <row r="75" spans="1:55">
      <c r="A75" s="8" t="s">
        <v>117</v>
      </c>
      <c r="B75" s="22">
        <f t="shared" si="28"/>
        <v>0</v>
      </c>
      <c r="C75" s="22">
        <f t="shared" si="22"/>
        <v>0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f t="shared" si="23"/>
        <v>0</v>
      </c>
      <c r="J75" s="23">
        <v>0</v>
      </c>
      <c r="K75" s="23">
        <v>0</v>
      </c>
      <c r="L75" s="23">
        <v>0</v>
      </c>
      <c r="M75" s="23">
        <v>0</v>
      </c>
      <c r="N75" s="23">
        <v>0</v>
      </c>
      <c r="O75" s="25">
        <f t="shared" si="24"/>
        <v>0</v>
      </c>
      <c r="P75" s="24">
        <f t="shared" si="25"/>
        <v>0</v>
      </c>
      <c r="Q75" s="81">
        <f t="shared" si="26"/>
        <v>0</v>
      </c>
      <c r="S75" s="78">
        <f t="shared" si="17"/>
        <v>0</v>
      </c>
      <c r="T75" s="78">
        <f t="shared" si="18"/>
        <v>0</v>
      </c>
      <c r="U75" s="78">
        <f t="shared" si="19"/>
        <v>0</v>
      </c>
      <c r="V75" s="78">
        <f t="shared" si="20"/>
        <v>0</v>
      </c>
      <c r="W75" s="78">
        <f t="shared" si="21"/>
        <v>0</v>
      </c>
      <c r="Y75" s="186"/>
      <c r="Z75" s="187"/>
      <c r="AA75" s="94">
        <f t="shared" si="27"/>
        <v>0</v>
      </c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</row>
    <row r="76" spans="1:55">
      <c r="A76" s="8" t="s">
        <v>118</v>
      </c>
      <c r="B76" s="22">
        <f t="shared" si="28"/>
        <v>0</v>
      </c>
      <c r="C76" s="22">
        <f t="shared" si="22"/>
        <v>0</v>
      </c>
      <c r="D76" s="21">
        <v>0</v>
      </c>
      <c r="E76" s="21">
        <v>0</v>
      </c>
      <c r="F76" s="21">
        <v>0</v>
      </c>
      <c r="G76" s="21">
        <v>0</v>
      </c>
      <c r="H76" s="21">
        <v>0</v>
      </c>
      <c r="I76" s="21">
        <f t="shared" si="23"/>
        <v>0</v>
      </c>
      <c r="J76" s="23">
        <v>0</v>
      </c>
      <c r="K76" s="23">
        <v>0</v>
      </c>
      <c r="L76" s="23">
        <v>0</v>
      </c>
      <c r="M76" s="23">
        <v>0</v>
      </c>
      <c r="N76" s="23">
        <v>0</v>
      </c>
      <c r="O76" s="25">
        <f t="shared" si="24"/>
        <v>0</v>
      </c>
      <c r="P76" s="24">
        <f t="shared" si="25"/>
        <v>0</v>
      </c>
      <c r="Q76" s="81">
        <f t="shared" si="26"/>
        <v>0</v>
      </c>
      <c r="S76" s="78">
        <f t="shared" si="17"/>
        <v>0</v>
      </c>
      <c r="T76" s="78">
        <f t="shared" si="18"/>
        <v>0</v>
      </c>
      <c r="U76" s="78">
        <f t="shared" si="19"/>
        <v>0</v>
      </c>
      <c r="V76" s="78">
        <f t="shared" si="20"/>
        <v>0</v>
      </c>
      <c r="W76" s="78">
        <f t="shared" si="21"/>
        <v>0</v>
      </c>
      <c r="Y76" s="186"/>
      <c r="Z76" s="187"/>
      <c r="AA76" s="94">
        <f t="shared" si="27"/>
        <v>0</v>
      </c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</row>
    <row r="77" spans="1:55">
      <c r="A77" s="8" t="s">
        <v>119</v>
      </c>
      <c r="B77" s="22">
        <f t="shared" si="28"/>
        <v>0</v>
      </c>
      <c r="C77" s="22">
        <f t="shared" si="22"/>
        <v>0</v>
      </c>
      <c r="D77" s="21">
        <v>0</v>
      </c>
      <c r="E77" s="21">
        <v>0</v>
      </c>
      <c r="F77" s="21">
        <v>0</v>
      </c>
      <c r="G77" s="21">
        <v>0</v>
      </c>
      <c r="H77" s="21">
        <v>0</v>
      </c>
      <c r="I77" s="21">
        <f t="shared" si="23"/>
        <v>0</v>
      </c>
      <c r="J77" s="23">
        <v>0</v>
      </c>
      <c r="K77" s="23">
        <v>0</v>
      </c>
      <c r="L77" s="23">
        <v>0</v>
      </c>
      <c r="M77" s="23">
        <v>0</v>
      </c>
      <c r="N77" s="23">
        <v>0</v>
      </c>
      <c r="O77" s="25">
        <f t="shared" si="24"/>
        <v>0</v>
      </c>
      <c r="P77" s="24">
        <f t="shared" si="25"/>
        <v>0</v>
      </c>
      <c r="Q77" s="81">
        <f t="shared" si="26"/>
        <v>0</v>
      </c>
      <c r="S77" s="78">
        <f t="shared" si="17"/>
        <v>0</v>
      </c>
      <c r="T77" s="78">
        <f t="shared" si="18"/>
        <v>0</v>
      </c>
      <c r="U77" s="78">
        <f t="shared" si="19"/>
        <v>0</v>
      </c>
      <c r="V77" s="78">
        <f t="shared" si="20"/>
        <v>0</v>
      </c>
      <c r="W77" s="78">
        <f t="shared" si="21"/>
        <v>0</v>
      </c>
      <c r="Y77" s="186"/>
      <c r="Z77" s="187"/>
      <c r="AA77" s="94">
        <f t="shared" si="27"/>
        <v>0</v>
      </c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</row>
    <row r="78" spans="1:55">
      <c r="A78" s="8" t="s">
        <v>120</v>
      </c>
      <c r="B78" s="22">
        <f t="shared" si="28"/>
        <v>0</v>
      </c>
      <c r="C78" s="22">
        <f t="shared" si="22"/>
        <v>0</v>
      </c>
      <c r="D78" s="21">
        <v>0</v>
      </c>
      <c r="E78" s="21">
        <v>0</v>
      </c>
      <c r="F78" s="21">
        <v>0</v>
      </c>
      <c r="G78" s="21">
        <v>0</v>
      </c>
      <c r="H78" s="21">
        <v>0</v>
      </c>
      <c r="I78" s="21">
        <f t="shared" si="23"/>
        <v>0</v>
      </c>
      <c r="J78" s="23">
        <v>0</v>
      </c>
      <c r="K78" s="23">
        <v>0</v>
      </c>
      <c r="L78" s="23">
        <v>0</v>
      </c>
      <c r="M78" s="23">
        <v>0</v>
      </c>
      <c r="N78" s="23">
        <v>0</v>
      </c>
      <c r="O78" s="25">
        <f t="shared" si="24"/>
        <v>0</v>
      </c>
      <c r="P78" s="24">
        <f t="shared" si="25"/>
        <v>0</v>
      </c>
      <c r="Q78" s="81">
        <f t="shared" si="26"/>
        <v>0</v>
      </c>
      <c r="S78" s="78">
        <f t="shared" si="17"/>
        <v>0</v>
      </c>
      <c r="T78" s="78">
        <f t="shared" si="18"/>
        <v>0</v>
      </c>
      <c r="U78" s="78">
        <f t="shared" si="19"/>
        <v>0</v>
      </c>
      <c r="V78" s="78">
        <f t="shared" si="20"/>
        <v>0</v>
      </c>
      <c r="W78" s="78">
        <f t="shared" si="21"/>
        <v>0</v>
      </c>
      <c r="Y78" s="186"/>
      <c r="Z78" s="187"/>
      <c r="AA78" s="94">
        <f t="shared" si="27"/>
        <v>0</v>
      </c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</row>
    <row r="79" spans="1:55">
      <c r="A79" s="8" t="s">
        <v>121</v>
      </c>
      <c r="B79" s="22">
        <f t="shared" si="28"/>
        <v>0</v>
      </c>
      <c r="C79" s="22">
        <f t="shared" si="22"/>
        <v>0</v>
      </c>
      <c r="D79" s="21">
        <v>0</v>
      </c>
      <c r="E79" s="21">
        <v>0</v>
      </c>
      <c r="F79" s="21">
        <v>0</v>
      </c>
      <c r="G79" s="21">
        <v>0</v>
      </c>
      <c r="H79" s="21">
        <v>0</v>
      </c>
      <c r="I79" s="21">
        <f t="shared" si="23"/>
        <v>0</v>
      </c>
      <c r="J79" s="23">
        <v>0</v>
      </c>
      <c r="K79" s="23">
        <v>0</v>
      </c>
      <c r="L79" s="23">
        <v>0</v>
      </c>
      <c r="M79" s="23">
        <v>0</v>
      </c>
      <c r="N79" s="23">
        <v>0</v>
      </c>
      <c r="O79" s="25">
        <f t="shared" si="24"/>
        <v>0</v>
      </c>
      <c r="P79" s="24">
        <f t="shared" si="25"/>
        <v>0</v>
      </c>
      <c r="Q79" s="81">
        <f t="shared" si="26"/>
        <v>0</v>
      </c>
      <c r="S79" s="78">
        <f t="shared" si="17"/>
        <v>0</v>
      </c>
      <c r="T79" s="78">
        <f t="shared" si="18"/>
        <v>0</v>
      </c>
      <c r="U79" s="78">
        <f t="shared" si="19"/>
        <v>0</v>
      </c>
      <c r="V79" s="78">
        <f t="shared" si="20"/>
        <v>0</v>
      </c>
      <c r="W79" s="78">
        <f t="shared" si="21"/>
        <v>0</v>
      </c>
      <c r="Y79" s="186"/>
      <c r="Z79" s="187"/>
      <c r="AA79" s="94">
        <f t="shared" si="27"/>
        <v>0</v>
      </c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</row>
    <row r="80" spans="1:55">
      <c r="A80" s="8" t="s">
        <v>122</v>
      </c>
      <c r="B80" s="22">
        <f t="shared" si="28"/>
        <v>0</v>
      </c>
      <c r="C80" s="22">
        <f t="shared" si="22"/>
        <v>0</v>
      </c>
      <c r="D80" s="21">
        <v>0</v>
      </c>
      <c r="E80" s="21">
        <v>0</v>
      </c>
      <c r="F80" s="21">
        <v>0</v>
      </c>
      <c r="G80" s="21">
        <v>0</v>
      </c>
      <c r="H80" s="21">
        <v>0</v>
      </c>
      <c r="I80" s="21">
        <f t="shared" si="23"/>
        <v>0</v>
      </c>
      <c r="J80" s="23">
        <v>0</v>
      </c>
      <c r="K80" s="23">
        <v>0</v>
      </c>
      <c r="L80" s="23">
        <v>0</v>
      </c>
      <c r="M80" s="23">
        <v>0</v>
      </c>
      <c r="N80" s="23">
        <v>0</v>
      </c>
      <c r="O80" s="25">
        <f t="shared" si="24"/>
        <v>0</v>
      </c>
      <c r="P80" s="24">
        <f t="shared" si="25"/>
        <v>0</v>
      </c>
      <c r="Q80" s="81">
        <f t="shared" si="26"/>
        <v>0</v>
      </c>
      <c r="S80" s="78">
        <f t="shared" si="17"/>
        <v>0</v>
      </c>
      <c r="T80" s="78">
        <f t="shared" si="18"/>
        <v>0</v>
      </c>
      <c r="U80" s="78">
        <f t="shared" si="19"/>
        <v>0</v>
      </c>
      <c r="V80" s="78">
        <f t="shared" si="20"/>
        <v>0</v>
      </c>
      <c r="W80" s="78">
        <f t="shared" si="21"/>
        <v>0</v>
      </c>
      <c r="Y80" s="186"/>
      <c r="Z80" s="187"/>
      <c r="AA80" s="94">
        <f t="shared" si="27"/>
        <v>0</v>
      </c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</row>
    <row r="81" spans="1:55">
      <c r="A81" s="8" t="s">
        <v>123</v>
      </c>
      <c r="B81" s="22">
        <f t="shared" si="28"/>
        <v>0</v>
      </c>
      <c r="C81" s="22">
        <f t="shared" si="22"/>
        <v>0</v>
      </c>
      <c r="D81" s="21">
        <v>0</v>
      </c>
      <c r="E81" s="21">
        <v>0</v>
      </c>
      <c r="F81" s="21">
        <v>0</v>
      </c>
      <c r="G81" s="21">
        <v>0</v>
      </c>
      <c r="H81" s="21">
        <v>0</v>
      </c>
      <c r="I81" s="21">
        <f t="shared" si="23"/>
        <v>0</v>
      </c>
      <c r="J81" s="23">
        <v>0</v>
      </c>
      <c r="K81" s="23">
        <v>0</v>
      </c>
      <c r="L81" s="23">
        <v>0</v>
      </c>
      <c r="M81" s="23">
        <v>0</v>
      </c>
      <c r="N81" s="23">
        <v>0</v>
      </c>
      <c r="O81" s="25">
        <f t="shared" si="24"/>
        <v>0</v>
      </c>
      <c r="P81" s="24">
        <f t="shared" si="25"/>
        <v>0</v>
      </c>
      <c r="Q81" s="81">
        <f t="shared" si="26"/>
        <v>0</v>
      </c>
      <c r="S81" s="78">
        <f t="shared" si="17"/>
        <v>0</v>
      </c>
      <c r="T81" s="78">
        <f t="shared" si="18"/>
        <v>0</v>
      </c>
      <c r="U81" s="78">
        <f t="shared" si="19"/>
        <v>0</v>
      </c>
      <c r="V81" s="78">
        <f t="shared" si="20"/>
        <v>0</v>
      </c>
      <c r="W81" s="78">
        <f t="shared" si="21"/>
        <v>0</v>
      </c>
      <c r="Y81" s="186"/>
      <c r="Z81" s="187"/>
      <c r="AA81" s="94">
        <f t="shared" si="27"/>
        <v>0</v>
      </c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</row>
    <row r="82" spans="1:55">
      <c r="A82" s="8" t="s">
        <v>124</v>
      </c>
      <c r="B82" s="22">
        <f t="shared" si="28"/>
        <v>0</v>
      </c>
      <c r="C82" s="22">
        <f t="shared" si="22"/>
        <v>0</v>
      </c>
      <c r="D82" s="21">
        <v>0</v>
      </c>
      <c r="E82" s="21">
        <v>0</v>
      </c>
      <c r="F82" s="21">
        <v>0</v>
      </c>
      <c r="G82" s="21">
        <v>0</v>
      </c>
      <c r="H82" s="21">
        <v>0</v>
      </c>
      <c r="I82" s="21">
        <f t="shared" si="23"/>
        <v>0</v>
      </c>
      <c r="J82" s="23">
        <v>0</v>
      </c>
      <c r="K82" s="23">
        <v>0</v>
      </c>
      <c r="L82" s="23">
        <v>0</v>
      </c>
      <c r="M82" s="23">
        <v>0</v>
      </c>
      <c r="N82" s="23">
        <v>0</v>
      </c>
      <c r="O82" s="25">
        <f t="shared" si="24"/>
        <v>0</v>
      </c>
      <c r="P82" s="24">
        <f t="shared" si="25"/>
        <v>0</v>
      </c>
      <c r="Q82" s="81">
        <f t="shared" si="26"/>
        <v>0</v>
      </c>
      <c r="S82" s="78">
        <f t="shared" si="17"/>
        <v>0</v>
      </c>
      <c r="T82" s="78">
        <f t="shared" si="18"/>
        <v>0</v>
      </c>
      <c r="U82" s="78">
        <f t="shared" si="19"/>
        <v>0</v>
      </c>
      <c r="V82" s="78">
        <f t="shared" si="20"/>
        <v>0</v>
      </c>
      <c r="W82" s="78">
        <f t="shared" si="21"/>
        <v>0</v>
      </c>
      <c r="Y82" s="186"/>
      <c r="Z82" s="187"/>
      <c r="AA82" s="94">
        <f t="shared" si="27"/>
        <v>0</v>
      </c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</row>
    <row r="83" spans="1:55">
      <c r="A83" s="8" t="s">
        <v>125</v>
      </c>
      <c r="B83" s="22">
        <f t="shared" si="28"/>
        <v>0</v>
      </c>
      <c r="C83" s="22">
        <f t="shared" si="22"/>
        <v>0</v>
      </c>
      <c r="D83" s="21">
        <v>0</v>
      </c>
      <c r="E83" s="21">
        <v>0</v>
      </c>
      <c r="F83" s="21">
        <v>0</v>
      </c>
      <c r="G83" s="21">
        <v>0</v>
      </c>
      <c r="H83" s="21">
        <v>0</v>
      </c>
      <c r="I83" s="21">
        <f t="shared" si="23"/>
        <v>0</v>
      </c>
      <c r="J83" s="23">
        <v>0</v>
      </c>
      <c r="K83" s="23">
        <v>0</v>
      </c>
      <c r="L83" s="23">
        <v>0</v>
      </c>
      <c r="M83" s="23">
        <v>0</v>
      </c>
      <c r="N83" s="23">
        <v>0</v>
      </c>
      <c r="O83" s="25">
        <f t="shared" si="24"/>
        <v>0</v>
      </c>
      <c r="P83" s="24">
        <f t="shared" si="25"/>
        <v>0</v>
      </c>
      <c r="Q83" s="81">
        <f t="shared" si="26"/>
        <v>0</v>
      </c>
      <c r="S83" s="78">
        <f t="shared" si="17"/>
        <v>0</v>
      </c>
      <c r="T83" s="78">
        <f t="shared" si="18"/>
        <v>0</v>
      </c>
      <c r="U83" s="78">
        <f t="shared" si="19"/>
        <v>0</v>
      </c>
      <c r="V83" s="78">
        <f t="shared" si="20"/>
        <v>0</v>
      </c>
      <c r="W83" s="78">
        <f t="shared" si="21"/>
        <v>0</v>
      </c>
      <c r="Y83" s="186"/>
      <c r="Z83" s="187"/>
      <c r="AA83" s="94">
        <f t="shared" si="27"/>
        <v>0</v>
      </c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</row>
    <row r="84" spans="1:55">
      <c r="A84" s="8" t="s">
        <v>126</v>
      </c>
      <c r="B84" s="22">
        <f t="shared" si="28"/>
        <v>0</v>
      </c>
      <c r="C84" s="22">
        <f t="shared" si="22"/>
        <v>0</v>
      </c>
      <c r="D84" s="21">
        <v>0</v>
      </c>
      <c r="E84" s="21">
        <v>0</v>
      </c>
      <c r="F84" s="21">
        <v>0</v>
      </c>
      <c r="G84" s="21">
        <v>0</v>
      </c>
      <c r="H84" s="21">
        <v>0</v>
      </c>
      <c r="I84" s="21">
        <f t="shared" si="23"/>
        <v>0</v>
      </c>
      <c r="J84" s="23">
        <v>0</v>
      </c>
      <c r="K84" s="23">
        <v>0</v>
      </c>
      <c r="L84" s="23">
        <v>0</v>
      </c>
      <c r="M84" s="23">
        <v>0</v>
      </c>
      <c r="N84" s="23">
        <v>0</v>
      </c>
      <c r="O84" s="25">
        <f t="shared" si="24"/>
        <v>0</v>
      </c>
      <c r="P84" s="24">
        <f t="shared" si="25"/>
        <v>0</v>
      </c>
      <c r="Q84" s="81">
        <f t="shared" si="26"/>
        <v>0</v>
      </c>
      <c r="S84" s="78">
        <f t="shared" si="17"/>
        <v>0</v>
      </c>
      <c r="T84" s="78">
        <f t="shared" si="18"/>
        <v>0</v>
      </c>
      <c r="U84" s="78">
        <f t="shared" si="19"/>
        <v>0</v>
      </c>
      <c r="V84" s="78">
        <f t="shared" si="20"/>
        <v>0</v>
      </c>
      <c r="W84" s="78">
        <f t="shared" si="21"/>
        <v>0</v>
      </c>
      <c r="Y84" s="186"/>
      <c r="Z84" s="187"/>
      <c r="AA84" s="94">
        <f t="shared" si="27"/>
        <v>0</v>
      </c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</row>
    <row r="85" spans="1:55">
      <c r="A85" s="8" t="s">
        <v>127</v>
      </c>
      <c r="B85" s="22">
        <f t="shared" si="28"/>
        <v>0</v>
      </c>
      <c r="C85" s="22">
        <f t="shared" si="22"/>
        <v>0</v>
      </c>
      <c r="D85" s="21">
        <v>0</v>
      </c>
      <c r="E85" s="21">
        <v>0</v>
      </c>
      <c r="F85" s="21">
        <v>0</v>
      </c>
      <c r="G85" s="21">
        <v>0</v>
      </c>
      <c r="H85" s="21">
        <v>0</v>
      </c>
      <c r="I85" s="21">
        <f t="shared" si="23"/>
        <v>0</v>
      </c>
      <c r="J85" s="23">
        <v>0</v>
      </c>
      <c r="K85" s="23">
        <v>0</v>
      </c>
      <c r="L85" s="23">
        <v>0</v>
      </c>
      <c r="M85" s="23">
        <v>0</v>
      </c>
      <c r="N85" s="23">
        <v>0</v>
      </c>
      <c r="O85" s="25">
        <f t="shared" si="24"/>
        <v>0</v>
      </c>
      <c r="P85" s="24">
        <f t="shared" si="25"/>
        <v>0</v>
      </c>
      <c r="Q85" s="81">
        <f t="shared" si="26"/>
        <v>0</v>
      </c>
      <c r="S85" s="78">
        <f t="shared" si="17"/>
        <v>0</v>
      </c>
      <c r="T85" s="78">
        <f t="shared" si="18"/>
        <v>0</v>
      </c>
      <c r="U85" s="78">
        <f t="shared" si="19"/>
        <v>0</v>
      </c>
      <c r="V85" s="78">
        <f t="shared" si="20"/>
        <v>0</v>
      </c>
      <c r="W85" s="78">
        <f t="shared" si="21"/>
        <v>0</v>
      </c>
      <c r="Y85" s="186"/>
      <c r="Z85" s="187"/>
      <c r="AA85" s="94">
        <f t="shared" si="27"/>
        <v>0</v>
      </c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</row>
    <row r="86" spans="1:55">
      <c r="A86" s="8" t="s">
        <v>128</v>
      </c>
      <c r="B86" s="22">
        <f t="shared" si="28"/>
        <v>0</v>
      </c>
      <c r="C86" s="22">
        <f t="shared" si="22"/>
        <v>0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f t="shared" si="23"/>
        <v>0</v>
      </c>
      <c r="J86" s="23">
        <v>0</v>
      </c>
      <c r="K86" s="23">
        <v>0</v>
      </c>
      <c r="L86" s="23">
        <v>0</v>
      </c>
      <c r="M86" s="23">
        <v>0</v>
      </c>
      <c r="N86" s="23">
        <v>0</v>
      </c>
      <c r="O86" s="25">
        <f t="shared" si="24"/>
        <v>0</v>
      </c>
      <c r="P86" s="24">
        <f t="shared" si="25"/>
        <v>0</v>
      </c>
      <c r="Q86" s="81">
        <f t="shared" si="26"/>
        <v>0</v>
      </c>
      <c r="S86" s="78">
        <f t="shared" si="17"/>
        <v>0</v>
      </c>
      <c r="T86" s="78">
        <f t="shared" si="18"/>
        <v>0</v>
      </c>
      <c r="U86" s="78">
        <f t="shared" si="19"/>
        <v>0</v>
      </c>
      <c r="V86" s="78">
        <f t="shared" si="20"/>
        <v>0</v>
      </c>
      <c r="W86" s="78">
        <f t="shared" si="21"/>
        <v>0</v>
      </c>
      <c r="Y86" s="186"/>
      <c r="Z86" s="187"/>
      <c r="AA86" s="94">
        <f t="shared" si="27"/>
        <v>0</v>
      </c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</row>
    <row r="87" spans="1:55">
      <c r="A87" s="8" t="s">
        <v>129</v>
      </c>
      <c r="B87" s="22">
        <f t="shared" si="28"/>
        <v>0</v>
      </c>
      <c r="C87" s="22">
        <f t="shared" si="22"/>
        <v>0</v>
      </c>
      <c r="D87" s="21">
        <v>0</v>
      </c>
      <c r="E87" s="21">
        <v>0</v>
      </c>
      <c r="F87" s="21">
        <v>0</v>
      </c>
      <c r="G87" s="21">
        <v>0</v>
      </c>
      <c r="H87" s="21">
        <v>0</v>
      </c>
      <c r="I87" s="21">
        <f t="shared" si="23"/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5">
        <f t="shared" si="24"/>
        <v>0</v>
      </c>
      <c r="P87" s="24">
        <f t="shared" si="25"/>
        <v>0</v>
      </c>
      <c r="Q87" s="81">
        <f t="shared" si="26"/>
        <v>0</v>
      </c>
      <c r="S87" s="78">
        <f t="shared" si="17"/>
        <v>0</v>
      </c>
      <c r="T87" s="78">
        <f t="shared" si="18"/>
        <v>0</v>
      </c>
      <c r="U87" s="78">
        <f t="shared" si="19"/>
        <v>0</v>
      </c>
      <c r="V87" s="78">
        <f t="shared" si="20"/>
        <v>0</v>
      </c>
      <c r="W87" s="78">
        <f t="shared" si="21"/>
        <v>0</v>
      </c>
      <c r="Y87" s="186"/>
      <c r="Z87" s="187"/>
      <c r="AA87" s="94">
        <f t="shared" si="27"/>
        <v>0</v>
      </c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</row>
    <row r="88" spans="1:55">
      <c r="A88" s="8" t="s">
        <v>130</v>
      </c>
      <c r="B88" s="22">
        <f t="shared" si="28"/>
        <v>0</v>
      </c>
      <c r="C88" s="22">
        <f t="shared" si="22"/>
        <v>0</v>
      </c>
      <c r="D88" s="21">
        <v>0</v>
      </c>
      <c r="E88" s="21">
        <v>0</v>
      </c>
      <c r="F88" s="21">
        <v>0</v>
      </c>
      <c r="G88" s="21">
        <v>0</v>
      </c>
      <c r="H88" s="21">
        <v>0</v>
      </c>
      <c r="I88" s="21">
        <f t="shared" si="23"/>
        <v>0</v>
      </c>
      <c r="J88" s="23">
        <v>0</v>
      </c>
      <c r="K88" s="23">
        <v>0</v>
      </c>
      <c r="L88" s="23">
        <v>0</v>
      </c>
      <c r="M88" s="23">
        <v>0</v>
      </c>
      <c r="N88" s="23">
        <v>0</v>
      </c>
      <c r="O88" s="25">
        <f t="shared" si="24"/>
        <v>0</v>
      </c>
      <c r="P88" s="24">
        <f t="shared" si="25"/>
        <v>0</v>
      </c>
      <c r="Q88" s="81">
        <f t="shared" si="26"/>
        <v>0</v>
      </c>
      <c r="S88" s="78">
        <f t="shared" si="17"/>
        <v>0</v>
      </c>
      <c r="T88" s="78">
        <f t="shared" si="18"/>
        <v>0</v>
      </c>
      <c r="U88" s="78">
        <f t="shared" si="19"/>
        <v>0</v>
      </c>
      <c r="V88" s="78">
        <f t="shared" si="20"/>
        <v>0</v>
      </c>
      <c r="W88" s="78">
        <f t="shared" si="21"/>
        <v>0</v>
      </c>
      <c r="Y88" s="186"/>
      <c r="Z88" s="187"/>
      <c r="AA88" s="94">
        <f t="shared" si="27"/>
        <v>0</v>
      </c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</row>
    <row r="89" spans="1:55">
      <c r="A89" s="8" t="s">
        <v>131</v>
      </c>
      <c r="B89" s="22">
        <f t="shared" si="28"/>
        <v>0</v>
      </c>
      <c r="C89" s="22">
        <f t="shared" si="22"/>
        <v>0</v>
      </c>
      <c r="D89" s="21">
        <v>0</v>
      </c>
      <c r="E89" s="21">
        <v>0</v>
      </c>
      <c r="F89" s="21">
        <v>0</v>
      </c>
      <c r="G89" s="21">
        <v>0</v>
      </c>
      <c r="H89" s="21">
        <v>0</v>
      </c>
      <c r="I89" s="21">
        <f t="shared" si="23"/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5">
        <f t="shared" si="24"/>
        <v>0</v>
      </c>
      <c r="P89" s="24">
        <f t="shared" si="25"/>
        <v>0</v>
      </c>
      <c r="Q89" s="81">
        <f t="shared" si="26"/>
        <v>0</v>
      </c>
      <c r="S89" s="78">
        <f t="shared" si="17"/>
        <v>0</v>
      </c>
      <c r="T89" s="78">
        <f t="shared" si="18"/>
        <v>0</v>
      </c>
      <c r="U89" s="78">
        <f t="shared" si="19"/>
        <v>0</v>
      </c>
      <c r="V89" s="78">
        <f t="shared" si="20"/>
        <v>0</v>
      </c>
      <c r="W89" s="78">
        <f t="shared" si="21"/>
        <v>0</v>
      </c>
      <c r="Y89" s="186"/>
      <c r="Z89" s="187"/>
      <c r="AA89" s="94">
        <f t="shared" si="27"/>
        <v>0</v>
      </c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</row>
    <row r="90" spans="1:55">
      <c r="A90" s="8" t="s">
        <v>132</v>
      </c>
      <c r="B90" s="22">
        <f t="shared" si="28"/>
        <v>0</v>
      </c>
      <c r="C90" s="22">
        <f t="shared" si="22"/>
        <v>0</v>
      </c>
      <c r="D90" s="21">
        <v>0</v>
      </c>
      <c r="E90" s="21">
        <v>0</v>
      </c>
      <c r="F90" s="21">
        <v>0</v>
      </c>
      <c r="G90" s="21">
        <v>0</v>
      </c>
      <c r="H90" s="21">
        <v>0</v>
      </c>
      <c r="I90" s="21">
        <f t="shared" si="23"/>
        <v>0</v>
      </c>
      <c r="J90" s="23">
        <v>0</v>
      </c>
      <c r="K90" s="23">
        <v>0</v>
      </c>
      <c r="L90" s="23">
        <v>0</v>
      </c>
      <c r="M90" s="23">
        <v>0</v>
      </c>
      <c r="N90" s="23">
        <v>0</v>
      </c>
      <c r="O90" s="25">
        <f t="shared" si="24"/>
        <v>0</v>
      </c>
      <c r="P90" s="24">
        <f t="shared" si="25"/>
        <v>0</v>
      </c>
      <c r="Q90" s="81">
        <f t="shared" si="26"/>
        <v>0</v>
      </c>
      <c r="S90" s="78">
        <f t="shared" si="17"/>
        <v>0</v>
      </c>
      <c r="T90" s="78">
        <f t="shared" si="18"/>
        <v>0</v>
      </c>
      <c r="U90" s="78">
        <f t="shared" si="19"/>
        <v>0</v>
      </c>
      <c r="V90" s="78">
        <f t="shared" si="20"/>
        <v>0</v>
      </c>
      <c r="W90" s="78">
        <f t="shared" si="21"/>
        <v>0</v>
      </c>
      <c r="Y90" s="186"/>
      <c r="Z90" s="187"/>
      <c r="AA90" s="94">
        <f t="shared" si="27"/>
        <v>0</v>
      </c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</row>
    <row r="91" spans="1:55">
      <c r="A91" s="8" t="s">
        <v>133</v>
      </c>
      <c r="B91" s="22">
        <f t="shared" si="28"/>
        <v>0</v>
      </c>
      <c r="C91" s="22">
        <f t="shared" si="22"/>
        <v>0</v>
      </c>
      <c r="D91" s="21">
        <v>0</v>
      </c>
      <c r="E91" s="21">
        <v>0</v>
      </c>
      <c r="F91" s="21">
        <v>0</v>
      </c>
      <c r="G91" s="21">
        <v>0</v>
      </c>
      <c r="H91" s="21">
        <v>0</v>
      </c>
      <c r="I91" s="21">
        <f t="shared" si="23"/>
        <v>0</v>
      </c>
      <c r="J91" s="23">
        <v>0</v>
      </c>
      <c r="K91" s="23">
        <v>0</v>
      </c>
      <c r="L91" s="23">
        <v>0</v>
      </c>
      <c r="M91" s="23">
        <v>0</v>
      </c>
      <c r="N91" s="23">
        <v>0</v>
      </c>
      <c r="O91" s="25">
        <f t="shared" si="24"/>
        <v>0</v>
      </c>
      <c r="P91" s="24">
        <f t="shared" si="25"/>
        <v>0</v>
      </c>
      <c r="Q91" s="81">
        <f t="shared" si="26"/>
        <v>0</v>
      </c>
      <c r="S91" s="78">
        <f t="shared" si="17"/>
        <v>0</v>
      </c>
      <c r="T91" s="78">
        <f t="shared" si="18"/>
        <v>0</v>
      </c>
      <c r="U91" s="78">
        <f t="shared" si="19"/>
        <v>0</v>
      </c>
      <c r="V91" s="78">
        <f t="shared" si="20"/>
        <v>0</v>
      </c>
      <c r="W91" s="78">
        <f t="shared" si="21"/>
        <v>0</v>
      </c>
      <c r="Y91" s="186"/>
      <c r="Z91" s="187"/>
      <c r="AA91" s="94">
        <f t="shared" si="27"/>
        <v>0</v>
      </c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</row>
    <row r="92" spans="1:55">
      <c r="A92" s="8" t="s">
        <v>134</v>
      </c>
      <c r="B92" s="22">
        <f t="shared" si="28"/>
        <v>0</v>
      </c>
      <c r="C92" s="22">
        <f t="shared" si="22"/>
        <v>0</v>
      </c>
      <c r="D92" s="21">
        <v>0</v>
      </c>
      <c r="E92" s="21">
        <v>0</v>
      </c>
      <c r="F92" s="21">
        <v>0</v>
      </c>
      <c r="G92" s="21">
        <v>0</v>
      </c>
      <c r="H92" s="21">
        <v>0</v>
      </c>
      <c r="I92" s="21">
        <f t="shared" si="23"/>
        <v>0</v>
      </c>
      <c r="J92" s="23">
        <v>0</v>
      </c>
      <c r="K92" s="23">
        <v>0</v>
      </c>
      <c r="L92" s="23">
        <v>0</v>
      </c>
      <c r="M92" s="23">
        <v>0</v>
      </c>
      <c r="N92" s="23">
        <v>0</v>
      </c>
      <c r="O92" s="25">
        <f t="shared" si="24"/>
        <v>0</v>
      </c>
      <c r="P92" s="24">
        <f t="shared" si="25"/>
        <v>0</v>
      </c>
      <c r="Q92" s="81">
        <f t="shared" si="26"/>
        <v>0</v>
      </c>
      <c r="S92" s="78">
        <f t="shared" si="17"/>
        <v>0</v>
      </c>
      <c r="T92" s="78">
        <f t="shared" si="18"/>
        <v>0</v>
      </c>
      <c r="U92" s="78">
        <f t="shared" si="19"/>
        <v>0</v>
      </c>
      <c r="V92" s="78">
        <f t="shared" si="20"/>
        <v>0</v>
      </c>
      <c r="W92" s="78">
        <f t="shared" si="21"/>
        <v>0</v>
      </c>
      <c r="Y92" s="186"/>
      <c r="Z92" s="187"/>
      <c r="AA92" s="94">
        <f t="shared" si="27"/>
        <v>0</v>
      </c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</row>
    <row r="93" spans="1:55">
      <c r="A93" s="8" t="s">
        <v>135</v>
      </c>
      <c r="B93" s="22">
        <f t="shared" si="28"/>
        <v>0</v>
      </c>
      <c r="C93" s="22">
        <f t="shared" si="22"/>
        <v>0</v>
      </c>
      <c r="D93" s="21">
        <v>0</v>
      </c>
      <c r="E93" s="21">
        <v>0</v>
      </c>
      <c r="F93" s="21">
        <v>0</v>
      </c>
      <c r="G93" s="21">
        <v>0</v>
      </c>
      <c r="H93" s="21">
        <v>0</v>
      </c>
      <c r="I93" s="21">
        <f t="shared" si="23"/>
        <v>0</v>
      </c>
      <c r="J93" s="23">
        <v>0</v>
      </c>
      <c r="K93" s="23">
        <v>0</v>
      </c>
      <c r="L93" s="23">
        <v>0</v>
      </c>
      <c r="M93" s="23">
        <v>0</v>
      </c>
      <c r="N93" s="23">
        <v>0</v>
      </c>
      <c r="O93" s="25">
        <f t="shared" si="24"/>
        <v>0</v>
      </c>
      <c r="P93" s="24">
        <f t="shared" si="25"/>
        <v>0</v>
      </c>
      <c r="Q93" s="81">
        <f t="shared" si="26"/>
        <v>0</v>
      </c>
      <c r="S93" s="78">
        <f t="shared" si="17"/>
        <v>0</v>
      </c>
      <c r="T93" s="78">
        <f t="shared" si="18"/>
        <v>0</v>
      </c>
      <c r="U93" s="78">
        <f t="shared" si="19"/>
        <v>0</v>
      </c>
      <c r="V93" s="78">
        <f t="shared" si="20"/>
        <v>0</v>
      </c>
      <c r="W93" s="78">
        <f t="shared" si="21"/>
        <v>0</v>
      </c>
      <c r="Y93" s="186"/>
      <c r="Z93" s="187"/>
      <c r="AA93" s="94">
        <f t="shared" si="27"/>
        <v>0</v>
      </c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</row>
    <row r="94" spans="1:55">
      <c r="A94" s="8" t="s">
        <v>136</v>
      </c>
      <c r="B94" s="22">
        <f t="shared" si="28"/>
        <v>0</v>
      </c>
      <c r="C94" s="22">
        <f t="shared" si="22"/>
        <v>0</v>
      </c>
      <c r="D94" s="21">
        <v>0</v>
      </c>
      <c r="E94" s="21">
        <v>0</v>
      </c>
      <c r="F94" s="21">
        <v>0</v>
      </c>
      <c r="G94" s="21">
        <v>0</v>
      </c>
      <c r="H94" s="21">
        <v>0</v>
      </c>
      <c r="I94" s="21">
        <f t="shared" si="23"/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5">
        <f t="shared" si="24"/>
        <v>0</v>
      </c>
      <c r="P94" s="24">
        <f t="shared" si="25"/>
        <v>0</v>
      </c>
      <c r="Q94" s="81">
        <f t="shared" si="26"/>
        <v>0</v>
      </c>
      <c r="S94" s="78">
        <f t="shared" si="17"/>
        <v>0</v>
      </c>
      <c r="T94" s="78">
        <f t="shared" si="18"/>
        <v>0</v>
      </c>
      <c r="U94" s="78">
        <f t="shared" si="19"/>
        <v>0</v>
      </c>
      <c r="V94" s="78">
        <f t="shared" si="20"/>
        <v>0</v>
      </c>
      <c r="W94" s="78">
        <f t="shared" si="21"/>
        <v>0</v>
      </c>
      <c r="Y94" s="186"/>
      <c r="Z94" s="187"/>
      <c r="AA94" s="94">
        <f t="shared" si="27"/>
        <v>0</v>
      </c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</row>
    <row r="95" spans="1:55">
      <c r="A95" s="8" t="s">
        <v>137</v>
      </c>
      <c r="B95" s="22">
        <f t="shared" si="28"/>
        <v>0</v>
      </c>
      <c r="C95" s="22">
        <f t="shared" si="22"/>
        <v>0</v>
      </c>
      <c r="D95" s="21">
        <v>0</v>
      </c>
      <c r="E95" s="21">
        <v>0</v>
      </c>
      <c r="F95" s="21">
        <v>0</v>
      </c>
      <c r="G95" s="21">
        <v>0</v>
      </c>
      <c r="H95" s="21">
        <v>0</v>
      </c>
      <c r="I95" s="21">
        <f t="shared" si="23"/>
        <v>0</v>
      </c>
      <c r="J95" s="23">
        <v>0</v>
      </c>
      <c r="K95" s="23">
        <v>0</v>
      </c>
      <c r="L95" s="23">
        <v>0</v>
      </c>
      <c r="M95" s="23">
        <v>0</v>
      </c>
      <c r="N95" s="23">
        <v>0</v>
      </c>
      <c r="O95" s="25">
        <f t="shared" si="24"/>
        <v>0</v>
      </c>
      <c r="P95" s="24">
        <f t="shared" si="25"/>
        <v>0</v>
      </c>
      <c r="Q95" s="81">
        <f t="shared" si="26"/>
        <v>0</v>
      </c>
      <c r="S95" s="78">
        <f t="shared" si="17"/>
        <v>0</v>
      </c>
      <c r="T95" s="78">
        <f t="shared" si="18"/>
        <v>0</v>
      </c>
      <c r="U95" s="78">
        <f t="shared" si="19"/>
        <v>0</v>
      </c>
      <c r="V95" s="78">
        <f t="shared" si="20"/>
        <v>0</v>
      </c>
      <c r="W95" s="78">
        <f t="shared" si="21"/>
        <v>0</v>
      </c>
      <c r="Y95" s="186"/>
      <c r="Z95" s="187"/>
      <c r="AA95" s="94">
        <f t="shared" si="27"/>
        <v>0</v>
      </c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</row>
    <row r="96" spans="1:55">
      <c r="A96" s="8" t="s">
        <v>138</v>
      </c>
      <c r="B96" s="22">
        <f t="shared" si="28"/>
        <v>0</v>
      </c>
      <c r="C96" s="22">
        <f t="shared" si="22"/>
        <v>0</v>
      </c>
      <c r="D96" s="21">
        <v>0</v>
      </c>
      <c r="E96" s="21">
        <v>0</v>
      </c>
      <c r="F96" s="21">
        <v>0</v>
      </c>
      <c r="G96" s="21">
        <v>0</v>
      </c>
      <c r="H96" s="21">
        <v>0</v>
      </c>
      <c r="I96" s="21">
        <f t="shared" si="23"/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5">
        <f t="shared" si="24"/>
        <v>0</v>
      </c>
      <c r="P96" s="24">
        <f t="shared" si="25"/>
        <v>0</v>
      </c>
      <c r="Q96" s="81">
        <f t="shared" si="26"/>
        <v>0</v>
      </c>
      <c r="S96" s="78">
        <f t="shared" si="17"/>
        <v>0</v>
      </c>
      <c r="T96" s="78">
        <f t="shared" si="18"/>
        <v>0</v>
      </c>
      <c r="U96" s="78">
        <f t="shared" si="19"/>
        <v>0</v>
      </c>
      <c r="V96" s="78">
        <f t="shared" si="20"/>
        <v>0</v>
      </c>
      <c r="W96" s="78">
        <f t="shared" si="21"/>
        <v>0</v>
      </c>
      <c r="Y96" s="186"/>
      <c r="Z96" s="187"/>
      <c r="AA96" s="94">
        <f t="shared" si="27"/>
        <v>0</v>
      </c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</row>
    <row r="97" spans="1:55">
      <c r="A97" s="8" t="s">
        <v>139</v>
      </c>
      <c r="B97" s="22">
        <f t="shared" si="28"/>
        <v>0</v>
      </c>
      <c r="C97" s="22">
        <f t="shared" si="22"/>
        <v>0</v>
      </c>
      <c r="D97" s="21">
        <v>0</v>
      </c>
      <c r="E97" s="21">
        <v>0</v>
      </c>
      <c r="F97" s="21">
        <v>0</v>
      </c>
      <c r="G97" s="21">
        <v>0</v>
      </c>
      <c r="H97" s="21">
        <v>0</v>
      </c>
      <c r="I97" s="21">
        <f t="shared" si="23"/>
        <v>0</v>
      </c>
      <c r="J97" s="23">
        <v>0</v>
      </c>
      <c r="K97" s="23">
        <v>0</v>
      </c>
      <c r="L97" s="23">
        <v>0</v>
      </c>
      <c r="M97" s="23">
        <v>0</v>
      </c>
      <c r="N97" s="23">
        <v>0</v>
      </c>
      <c r="O97" s="25">
        <f t="shared" si="24"/>
        <v>0</v>
      </c>
      <c r="P97" s="24">
        <f t="shared" si="25"/>
        <v>0</v>
      </c>
      <c r="Q97" s="81">
        <f t="shared" si="26"/>
        <v>0</v>
      </c>
      <c r="S97" s="78">
        <f t="shared" si="17"/>
        <v>0</v>
      </c>
      <c r="T97" s="78">
        <f t="shared" si="18"/>
        <v>0</v>
      </c>
      <c r="U97" s="78">
        <f t="shared" si="19"/>
        <v>0</v>
      </c>
      <c r="V97" s="78">
        <f t="shared" si="20"/>
        <v>0</v>
      </c>
      <c r="W97" s="78">
        <f t="shared" si="21"/>
        <v>0</v>
      </c>
      <c r="Y97" s="186"/>
      <c r="Z97" s="187"/>
      <c r="AA97" s="94">
        <f t="shared" si="27"/>
        <v>0</v>
      </c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</row>
    <row r="98" spans="1:55">
      <c r="A98" s="8" t="s">
        <v>140</v>
      </c>
      <c r="B98" s="22">
        <f t="shared" si="28"/>
        <v>0</v>
      </c>
      <c r="C98" s="22">
        <f t="shared" si="22"/>
        <v>0</v>
      </c>
      <c r="D98" s="21">
        <v>0</v>
      </c>
      <c r="E98" s="21">
        <v>0</v>
      </c>
      <c r="F98" s="21">
        <v>0</v>
      </c>
      <c r="G98" s="21">
        <v>0</v>
      </c>
      <c r="H98" s="21">
        <v>0</v>
      </c>
      <c r="I98" s="21">
        <f t="shared" si="23"/>
        <v>0</v>
      </c>
      <c r="J98" s="23">
        <v>0</v>
      </c>
      <c r="K98" s="23">
        <v>0</v>
      </c>
      <c r="L98" s="23">
        <v>0</v>
      </c>
      <c r="M98" s="23">
        <v>0</v>
      </c>
      <c r="N98" s="23">
        <v>0</v>
      </c>
      <c r="O98" s="25">
        <f t="shared" si="24"/>
        <v>0</v>
      </c>
      <c r="P98" s="24">
        <f t="shared" si="25"/>
        <v>0</v>
      </c>
      <c r="Q98" s="81">
        <f t="shared" si="26"/>
        <v>0</v>
      </c>
      <c r="S98" s="78">
        <f t="shared" si="17"/>
        <v>0</v>
      </c>
      <c r="T98" s="78">
        <f t="shared" si="18"/>
        <v>0</v>
      </c>
      <c r="U98" s="78">
        <f t="shared" si="19"/>
        <v>0</v>
      </c>
      <c r="V98" s="78">
        <f t="shared" si="20"/>
        <v>0</v>
      </c>
      <c r="W98" s="78">
        <f t="shared" si="21"/>
        <v>0</v>
      </c>
      <c r="Y98" s="186"/>
      <c r="Z98" s="187"/>
      <c r="AA98" s="94">
        <f t="shared" si="27"/>
        <v>0</v>
      </c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</row>
    <row r="99" spans="1:55">
      <c r="A99" s="8" t="s">
        <v>175</v>
      </c>
      <c r="B99" s="22">
        <f t="shared" ref="B99:Q99" si="29">SUM(B3:B98)/4000</f>
        <v>0</v>
      </c>
      <c r="C99" s="22">
        <f t="shared" si="29"/>
        <v>0</v>
      </c>
      <c r="D99" s="22">
        <f t="shared" si="29"/>
        <v>0</v>
      </c>
      <c r="E99" s="22">
        <f t="shared" si="29"/>
        <v>0</v>
      </c>
      <c r="F99" s="22">
        <f t="shared" si="29"/>
        <v>0</v>
      </c>
      <c r="G99" s="22">
        <f t="shared" si="29"/>
        <v>0</v>
      </c>
      <c r="H99" s="22">
        <f t="shared" si="29"/>
        <v>0</v>
      </c>
      <c r="I99" s="22">
        <f t="shared" si="29"/>
        <v>0</v>
      </c>
      <c r="J99" s="23">
        <f t="shared" si="29"/>
        <v>0</v>
      </c>
      <c r="K99" s="24">
        <f t="shared" si="29"/>
        <v>0</v>
      </c>
      <c r="L99" s="24">
        <f t="shared" si="29"/>
        <v>0</v>
      </c>
      <c r="M99" s="24">
        <f t="shared" si="29"/>
        <v>0</v>
      </c>
      <c r="N99" s="24">
        <f t="shared" si="29"/>
        <v>0</v>
      </c>
      <c r="O99" s="25">
        <f t="shared" si="29"/>
        <v>0</v>
      </c>
      <c r="P99" s="25">
        <f t="shared" si="29"/>
        <v>0</v>
      </c>
      <c r="Q99" s="85">
        <f t="shared" si="29"/>
        <v>0</v>
      </c>
      <c r="S99" s="78">
        <f>SUM(S3:S98)/4000</f>
        <v>0</v>
      </c>
      <c r="T99" s="78">
        <f t="shared" ref="T99:W99" si="30">SUM(T3:T98)/4000</f>
        <v>0</v>
      </c>
      <c r="U99" s="78">
        <f t="shared" si="30"/>
        <v>0</v>
      </c>
      <c r="V99" s="78">
        <f t="shared" si="30"/>
        <v>0</v>
      </c>
      <c r="W99" s="78">
        <f t="shared" si="30"/>
        <v>0</v>
      </c>
      <c r="Y99" s="187">
        <f t="shared" ref="Y99:Z99" si="31">SUM(Y3:Y98)/4000</f>
        <v>0</v>
      </c>
      <c r="Z99" s="187">
        <f t="shared" si="31"/>
        <v>0</v>
      </c>
      <c r="AA99" s="94">
        <f>SUM(Z3:Z98)/4000</f>
        <v>0</v>
      </c>
      <c r="AB99" s="89">
        <f t="shared" ref="AB99:AO99" si="32">SUM(AB3:AB98)/4000</f>
        <v>0</v>
      </c>
      <c r="AC99" s="89">
        <f t="shared" si="32"/>
        <v>0</v>
      </c>
      <c r="AD99" s="89">
        <f t="shared" si="32"/>
        <v>0</v>
      </c>
      <c r="AE99" s="89">
        <f t="shared" si="32"/>
        <v>0</v>
      </c>
      <c r="AF99" s="89">
        <f t="shared" si="32"/>
        <v>0</v>
      </c>
      <c r="AG99" s="89">
        <f t="shared" si="32"/>
        <v>0</v>
      </c>
      <c r="AH99" s="89">
        <f t="shared" si="32"/>
        <v>0</v>
      </c>
      <c r="AI99" s="89">
        <f t="shared" si="32"/>
        <v>0</v>
      </c>
      <c r="AJ99" s="89">
        <f t="shared" si="32"/>
        <v>0</v>
      </c>
      <c r="AK99" s="89">
        <f t="shared" si="32"/>
        <v>0</v>
      </c>
      <c r="AL99" s="89">
        <f t="shared" si="32"/>
        <v>0</v>
      </c>
      <c r="AM99" s="89">
        <f t="shared" si="32"/>
        <v>0</v>
      </c>
      <c r="AN99" s="89">
        <f t="shared" si="32"/>
        <v>0</v>
      </c>
      <c r="AO99" s="89">
        <f t="shared" si="32"/>
        <v>0</v>
      </c>
      <c r="AP99" s="89">
        <f t="shared" ref="AP99:BC99" si="33">SUM(AP3:AP98)/4000</f>
        <v>0</v>
      </c>
      <c r="AQ99" s="89">
        <f t="shared" si="33"/>
        <v>0</v>
      </c>
      <c r="AR99" s="89">
        <f t="shared" si="33"/>
        <v>0</v>
      </c>
      <c r="AS99" s="89">
        <f t="shared" si="33"/>
        <v>0</v>
      </c>
      <c r="AT99" s="89">
        <f t="shared" si="33"/>
        <v>0</v>
      </c>
      <c r="AU99" s="89">
        <f t="shared" si="33"/>
        <v>0</v>
      </c>
      <c r="AV99" s="89">
        <f t="shared" si="33"/>
        <v>0</v>
      </c>
      <c r="AW99" s="89">
        <f t="shared" si="33"/>
        <v>0</v>
      </c>
      <c r="AX99" s="89">
        <f t="shared" si="33"/>
        <v>0</v>
      </c>
      <c r="AY99" s="89">
        <f t="shared" si="33"/>
        <v>0</v>
      </c>
      <c r="AZ99" s="89">
        <f t="shared" si="33"/>
        <v>0</v>
      </c>
      <c r="BA99" s="89">
        <f t="shared" si="33"/>
        <v>0</v>
      </c>
      <c r="BB99" s="89">
        <f t="shared" si="33"/>
        <v>0</v>
      </c>
      <c r="BC99" s="89">
        <f t="shared" si="33"/>
        <v>0</v>
      </c>
    </row>
    <row r="100" spans="1:55" ht="15.75" thickBot="1"/>
    <row r="101" spans="1:55" ht="15.75" thickBot="1">
      <c r="AA101" s="101" t="s">
        <v>142</v>
      </c>
      <c r="AB101" s="98">
        <f>SUM(AB102:AB106)</f>
        <v>0</v>
      </c>
      <c r="AC101" s="96">
        <f t="shared" ref="AC101:AG101" si="34">SUM(AC102:AC106)</f>
        <v>0</v>
      </c>
      <c r="AD101" s="96">
        <f t="shared" si="34"/>
        <v>0</v>
      </c>
      <c r="AE101" s="96">
        <f t="shared" si="34"/>
        <v>0</v>
      </c>
      <c r="AF101" s="96">
        <f t="shared" si="34"/>
        <v>0</v>
      </c>
      <c r="AG101" s="96">
        <f t="shared" si="34"/>
        <v>0</v>
      </c>
      <c r="AH101" s="96">
        <f t="shared" ref="AH101" si="35">SUM(AH102:AH106)</f>
        <v>0</v>
      </c>
      <c r="AI101" s="96">
        <f t="shared" ref="AI101" si="36">SUM(AI102:AI106)</f>
        <v>0</v>
      </c>
      <c r="AJ101" s="96">
        <f t="shared" ref="AJ101" si="37">SUM(AJ102:AJ106)</f>
        <v>0</v>
      </c>
      <c r="AK101" s="96">
        <f t="shared" ref="AK101" si="38">SUM(AK102:AK106)</f>
        <v>0</v>
      </c>
      <c r="AL101" s="96">
        <f t="shared" ref="AL101" si="39">SUM(AL102:AL106)</f>
        <v>0</v>
      </c>
      <c r="AM101" s="96">
        <f t="shared" ref="AM101" si="40">SUM(AM102:AM106)</f>
        <v>0</v>
      </c>
      <c r="AN101" s="96">
        <f t="shared" ref="AN101:BB101" si="41">SUM(AN102:AN106)</f>
        <v>0</v>
      </c>
      <c r="AO101" s="96">
        <f t="shared" ref="AO101:BC101" si="42">SUM(AO102:AO106)</f>
        <v>0</v>
      </c>
      <c r="AP101" s="96">
        <f t="shared" si="41"/>
        <v>0</v>
      </c>
      <c r="AQ101" s="96">
        <f t="shared" si="42"/>
        <v>0</v>
      </c>
      <c r="AR101" s="96">
        <f t="shared" si="41"/>
        <v>0</v>
      </c>
      <c r="AS101" s="96">
        <f t="shared" si="42"/>
        <v>0</v>
      </c>
      <c r="AT101" s="96">
        <f t="shared" si="41"/>
        <v>0</v>
      </c>
      <c r="AU101" s="96">
        <f t="shared" si="42"/>
        <v>0</v>
      </c>
      <c r="AV101" s="96">
        <f t="shared" si="41"/>
        <v>0</v>
      </c>
      <c r="AW101" s="96">
        <f t="shared" si="42"/>
        <v>0</v>
      </c>
      <c r="AX101" s="96">
        <f t="shared" si="41"/>
        <v>0</v>
      </c>
      <c r="AY101" s="96">
        <f t="shared" si="42"/>
        <v>0</v>
      </c>
      <c r="AZ101" s="96">
        <f t="shared" si="41"/>
        <v>0</v>
      </c>
      <c r="BA101" s="96">
        <f t="shared" si="42"/>
        <v>0</v>
      </c>
      <c r="BB101" s="96">
        <f t="shared" si="41"/>
        <v>0</v>
      </c>
      <c r="BC101" s="96">
        <f t="shared" si="42"/>
        <v>0</v>
      </c>
    </row>
    <row r="102" spans="1:55">
      <c r="AA102" s="102" t="s">
        <v>149</v>
      </c>
      <c r="AB102" s="99">
        <f>IF(AB$2=$AA$102,1,0)</f>
        <v>0</v>
      </c>
      <c r="AC102" s="95">
        <f t="shared" ref="AC102:BC102" si="43">IF(AC$2=$AA$102,1,0)</f>
        <v>0</v>
      </c>
      <c r="AD102" s="95">
        <f t="shared" si="43"/>
        <v>0</v>
      </c>
      <c r="AE102" s="95">
        <f t="shared" si="43"/>
        <v>0</v>
      </c>
      <c r="AF102" s="95">
        <f t="shared" si="43"/>
        <v>0</v>
      </c>
      <c r="AG102" s="95">
        <f t="shared" si="43"/>
        <v>0</v>
      </c>
      <c r="AH102" s="95">
        <f t="shared" si="43"/>
        <v>0</v>
      </c>
      <c r="AI102" s="95">
        <f t="shared" si="43"/>
        <v>0</v>
      </c>
      <c r="AJ102" s="95">
        <f t="shared" si="43"/>
        <v>0</v>
      </c>
      <c r="AK102" s="95">
        <f t="shared" si="43"/>
        <v>0</v>
      </c>
      <c r="AL102" s="95">
        <f t="shared" si="43"/>
        <v>0</v>
      </c>
      <c r="AM102" s="95">
        <f t="shared" si="43"/>
        <v>0</v>
      </c>
      <c r="AN102" s="95">
        <f t="shared" si="43"/>
        <v>0</v>
      </c>
      <c r="AO102" s="95">
        <f t="shared" si="43"/>
        <v>0</v>
      </c>
      <c r="AP102" s="95">
        <f t="shared" si="43"/>
        <v>0</v>
      </c>
      <c r="AQ102" s="95">
        <f t="shared" si="43"/>
        <v>0</v>
      </c>
      <c r="AR102" s="95">
        <f t="shared" si="43"/>
        <v>0</v>
      </c>
      <c r="AS102" s="95">
        <f t="shared" si="43"/>
        <v>0</v>
      </c>
      <c r="AT102" s="95">
        <f t="shared" si="43"/>
        <v>0</v>
      </c>
      <c r="AU102" s="95">
        <f t="shared" si="43"/>
        <v>0</v>
      </c>
      <c r="AV102" s="95">
        <f t="shared" si="43"/>
        <v>0</v>
      </c>
      <c r="AW102" s="95">
        <f t="shared" si="43"/>
        <v>0</v>
      </c>
      <c r="AX102" s="95">
        <f t="shared" si="43"/>
        <v>0</v>
      </c>
      <c r="AY102" s="95">
        <f t="shared" si="43"/>
        <v>0</v>
      </c>
      <c r="AZ102" s="95">
        <f t="shared" si="43"/>
        <v>0</v>
      </c>
      <c r="BA102" s="95">
        <f t="shared" si="43"/>
        <v>0</v>
      </c>
      <c r="BB102" s="95">
        <f t="shared" si="43"/>
        <v>0</v>
      </c>
      <c r="BC102" s="95">
        <f t="shared" si="43"/>
        <v>0</v>
      </c>
    </row>
    <row r="103" spans="1:55">
      <c r="AA103" s="103" t="s">
        <v>150</v>
      </c>
      <c r="AB103" s="100">
        <f>IF(AB$2=$AA$103,1,0)</f>
        <v>0</v>
      </c>
      <c r="AC103" s="88">
        <f t="shared" ref="AC103:BC103" si="44">IF(AC$2=$AA$103,1,0)</f>
        <v>0</v>
      </c>
      <c r="AD103" s="88">
        <f t="shared" si="44"/>
        <v>0</v>
      </c>
      <c r="AE103" s="88">
        <f t="shared" si="44"/>
        <v>0</v>
      </c>
      <c r="AF103" s="88">
        <f t="shared" si="44"/>
        <v>0</v>
      </c>
      <c r="AG103" s="88">
        <f t="shared" si="44"/>
        <v>0</v>
      </c>
      <c r="AH103" s="88">
        <f t="shared" si="44"/>
        <v>0</v>
      </c>
      <c r="AI103" s="88">
        <f t="shared" si="44"/>
        <v>0</v>
      </c>
      <c r="AJ103" s="88">
        <f t="shared" si="44"/>
        <v>0</v>
      </c>
      <c r="AK103" s="88">
        <f t="shared" si="44"/>
        <v>0</v>
      </c>
      <c r="AL103" s="88">
        <f t="shared" si="44"/>
        <v>0</v>
      </c>
      <c r="AM103" s="88">
        <f t="shared" si="44"/>
        <v>0</v>
      </c>
      <c r="AN103" s="88">
        <f t="shared" si="44"/>
        <v>0</v>
      </c>
      <c r="AO103" s="88">
        <f t="shared" si="44"/>
        <v>0</v>
      </c>
      <c r="AP103" s="88">
        <f t="shared" si="44"/>
        <v>0</v>
      </c>
      <c r="AQ103" s="88">
        <f t="shared" si="44"/>
        <v>0</v>
      </c>
      <c r="AR103" s="88">
        <f t="shared" si="44"/>
        <v>0</v>
      </c>
      <c r="AS103" s="88">
        <f t="shared" si="44"/>
        <v>0</v>
      </c>
      <c r="AT103" s="88">
        <f t="shared" si="44"/>
        <v>0</v>
      </c>
      <c r="AU103" s="88">
        <f t="shared" si="44"/>
        <v>0</v>
      </c>
      <c r="AV103" s="88">
        <f t="shared" si="44"/>
        <v>0</v>
      </c>
      <c r="AW103" s="88">
        <f t="shared" si="44"/>
        <v>0</v>
      </c>
      <c r="AX103" s="88">
        <f t="shared" si="44"/>
        <v>0</v>
      </c>
      <c r="AY103" s="88">
        <f t="shared" si="44"/>
        <v>0</v>
      </c>
      <c r="AZ103" s="88">
        <f t="shared" si="44"/>
        <v>0</v>
      </c>
      <c r="BA103" s="88">
        <f t="shared" si="44"/>
        <v>0</v>
      </c>
      <c r="BB103" s="88">
        <f t="shared" si="44"/>
        <v>0</v>
      </c>
      <c r="BC103" s="88">
        <f t="shared" si="44"/>
        <v>0</v>
      </c>
    </row>
    <row r="104" spans="1:55">
      <c r="AA104" s="103" t="s">
        <v>151</v>
      </c>
      <c r="AB104" s="100">
        <f>IF(AB$2=$AA$104,1,0)</f>
        <v>0</v>
      </c>
      <c r="AC104" s="88">
        <f t="shared" ref="AC104:BC104" si="45">IF(AC$2=$AA$104,1,0)</f>
        <v>0</v>
      </c>
      <c r="AD104" s="88">
        <f t="shared" si="45"/>
        <v>0</v>
      </c>
      <c r="AE104" s="88">
        <f t="shared" si="45"/>
        <v>0</v>
      </c>
      <c r="AF104" s="88">
        <f t="shared" si="45"/>
        <v>0</v>
      </c>
      <c r="AG104" s="88">
        <f t="shared" si="45"/>
        <v>0</v>
      </c>
      <c r="AH104" s="88">
        <f t="shared" si="45"/>
        <v>0</v>
      </c>
      <c r="AI104" s="88">
        <f t="shared" si="45"/>
        <v>0</v>
      </c>
      <c r="AJ104" s="88">
        <f t="shared" si="45"/>
        <v>0</v>
      </c>
      <c r="AK104" s="88">
        <f t="shared" si="45"/>
        <v>0</v>
      </c>
      <c r="AL104" s="88">
        <f t="shared" si="45"/>
        <v>0</v>
      </c>
      <c r="AM104" s="88">
        <f t="shared" si="45"/>
        <v>0</v>
      </c>
      <c r="AN104" s="88">
        <f t="shared" si="45"/>
        <v>0</v>
      </c>
      <c r="AO104" s="88">
        <f t="shared" si="45"/>
        <v>0</v>
      </c>
      <c r="AP104" s="88">
        <f t="shared" si="45"/>
        <v>0</v>
      </c>
      <c r="AQ104" s="88">
        <f t="shared" si="45"/>
        <v>0</v>
      </c>
      <c r="AR104" s="88">
        <f t="shared" si="45"/>
        <v>0</v>
      </c>
      <c r="AS104" s="88">
        <f t="shared" si="45"/>
        <v>0</v>
      </c>
      <c r="AT104" s="88">
        <f t="shared" si="45"/>
        <v>0</v>
      </c>
      <c r="AU104" s="88">
        <f t="shared" si="45"/>
        <v>0</v>
      </c>
      <c r="AV104" s="88">
        <f t="shared" si="45"/>
        <v>0</v>
      </c>
      <c r="AW104" s="88">
        <f t="shared" si="45"/>
        <v>0</v>
      </c>
      <c r="AX104" s="88">
        <f t="shared" si="45"/>
        <v>0</v>
      </c>
      <c r="AY104" s="88">
        <f t="shared" si="45"/>
        <v>0</v>
      </c>
      <c r="AZ104" s="88">
        <f t="shared" si="45"/>
        <v>0</v>
      </c>
      <c r="BA104" s="88">
        <f t="shared" si="45"/>
        <v>0</v>
      </c>
      <c r="BB104" s="88">
        <f t="shared" si="45"/>
        <v>0</v>
      </c>
      <c r="BC104" s="88">
        <f t="shared" si="45"/>
        <v>0</v>
      </c>
    </row>
    <row r="105" spans="1:55">
      <c r="AA105" s="103" t="s">
        <v>152</v>
      </c>
      <c r="AB105" s="100">
        <f>IF(AB$2=$AA$105,1,0)</f>
        <v>0</v>
      </c>
      <c r="AC105" s="88">
        <f t="shared" ref="AC105:BC105" si="46">IF(AC$2=$AA$105,1,0)</f>
        <v>0</v>
      </c>
      <c r="AD105" s="88">
        <f t="shared" si="46"/>
        <v>0</v>
      </c>
      <c r="AE105" s="88">
        <f t="shared" si="46"/>
        <v>0</v>
      </c>
      <c r="AF105" s="88">
        <f t="shared" si="46"/>
        <v>0</v>
      </c>
      <c r="AG105" s="88">
        <f t="shared" si="46"/>
        <v>0</v>
      </c>
      <c r="AH105" s="88">
        <f t="shared" si="46"/>
        <v>0</v>
      </c>
      <c r="AI105" s="88">
        <f t="shared" si="46"/>
        <v>0</v>
      </c>
      <c r="AJ105" s="88">
        <f t="shared" si="46"/>
        <v>0</v>
      </c>
      <c r="AK105" s="88">
        <f t="shared" si="46"/>
        <v>0</v>
      </c>
      <c r="AL105" s="88">
        <f t="shared" si="46"/>
        <v>0</v>
      </c>
      <c r="AM105" s="88">
        <f t="shared" si="46"/>
        <v>0</v>
      </c>
      <c r="AN105" s="88">
        <f t="shared" si="46"/>
        <v>0</v>
      </c>
      <c r="AO105" s="88">
        <f t="shared" si="46"/>
        <v>0</v>
      </c>
      <c r="AP105" s="88">
        <f t="shared" si="46"/>
        <v>0</v>
      </c>
      <c r="AQ105" s="88">
        <f t="shared" si="46"/>
        <v>0</v>
      </c>
      <c r="AR105" s="88">
        <f t="shared" si="46"/>
        <v>0</v>
      </c>
      <c r="AS105" s="88">
        <f t="shared" si="46"/>
        <v>0</v>
      </c>
      <c r="AT105" s="88">
        <f t="shared" si="46"/>
        <v>0</v>
      </c>
      <c r="AU105" s="88">
        <f t="shared" si="46"/>
        <v>0</v>
      </c>
      <c r="AV105" s="88">
        <f t="shared" si="46"/>
        <v>0</v>
      </c>
      <c r="AW105" s="88">
        <f t="shared" si="46"/>
        <v>0</v>
      </c>
      <c r="AX105" s="88">
        <f t="shared" si="46"/>
        <v>0</v>
      </c>
      <c r="AY105" s="88">
        <f t="shared" si="46"/>
        <v>0</v>
      </c>
      <c r="AZ105" s="88">
        <f t="shared" si="46"/>
        <v>0</v>
      </c>
      <c r="BA105" s="88">
        <f t="shared" si="46"/>
        <v>0</v>
      </c>
      <c r="BB105" s="88">
        <f t="shared" si="46"/>
        <v>0</v>
      </c>
      <c r="BC105" s="88">
        <f t="shared" si="46"/>
        <v>0</v>
      </c>
    </row>
    <row r="106" spans="1:55" ht="15.75" thickBot="1">
      <c r="Z106" t="s">
        <v>221</v>
      </c>
      <c r="AA106" s="104" t="s">
        <v>153</v>
      </c>
      <c r="AB106" s="100">
        <f>IF(OR(AB$2=$AA$106,AB$2=$Z$106),1,0)</f>
        <v>0</v>
      </c>
      <c r="AC106" s="88">
        <f t="shared" ref="AC106:BC106" si="47">IF(OR(AC$2=$AA$106,AC$2=$Z$106),1,0)</f>
        <v>0</v>
      </c>
      <c r="AD106" s="88">
        <f t="shared" si="47"/>
        <v>0</v>
      </c>
      <c r="AE106" s="88">
        <f t="shared" si="47"/>
        <v>0</v>
      </c>
      <c r="AF106" s="88">
        <f t="shared" si="47"/>
        <v>0</v>
      </c>
      <c r="AG106" s="88">
        <f t="shared" si="47"/>
        <v>0</v>
      </c>
      <c r="AH106" s="88">
        <f t="shared" si="47"/>
        <v>0</v>
      </c>
      <c r="AI106" s="88">
        <f t="shared" si="47"/>
        <v>0</v>
      </c>
      <c r="AJ106" s="88">
        <f t="shared" si="47"/>
        <v>0</v>
      </c>
      <c r="AK106" s="88">
        <f t="shared" si="47"/>
        <v>0</v>
      </c>
      <c r="AL106" s="88">
        <f t="shared" si="47"/>
        <v>0</v>
      </c>
      <c r="AM106" s="88">
        <f t="shared" si="47"/>
        <v>0</v>
      </c>
      <c r="AN106" s="88">
        <f t="shared" si="47"/>
        <v>0</v>
      </c>
      <c r="AO106" s="88">
        <f t="shared" si="47"/>
        <v>0</v>
      </c>
      <c r="AP106" s="88">
        <f t="shared" si="47"/>
        <v>0</v>
      </c>
      <c r="AQ106" s="88">
        <f t="shared" si="47"/>
        <v>0</v>
      </c>
      <c r="AR106" s="88">
        <f t="shared" si="47"/>
        <v>0</v>
      </c>
      <c r="AS106" s="88">
        <f t="shared" si="47"/>
        <v>0</v>
      </c>
      <c r="AT106" s="88">
        <f t="shared" si="47"/>
        <v>0</v>
      </c>
      <c r="AU106" s="88">
        <f t="shared" si="47"/>
        <v>0</v>
      </c>
      <c r="AV106" s="88">
        <f t="shared" si="47"/>
        <v>0</v>
      </c>
      <c r="AW106" s="88">
        <f t="shared" si="47"/>
        <v>0</v>
      </c>
      <c r="AX106" s="88">
        <f t="shared" si="47"/>
        <v>0</v>
      </c>
      <c r="AY106" s="88">
        <f t="shared" si="47"/>
        <v>0</v>
      </c>
      <c r="AZ106" s="88">
        <f t="shared" si="47"/>
        <v>0</v>
      </c>
      <c r="BA106" s="88">
        <f t="shared" si="47"/>
        <v>0</v>
      </c>
      <c r="BB106" s="88">
        <f t="shared" si="47"/>
        <v>0</v>
      </c>
      <c r="BC106" s="88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Allocation!A2</f>
        <v>44882</v>
      </c>
      <c r="B1" s="215" t="s">
        <v>202</v>
      </c>
      <c r="C1" s="215"/>
      <c r="D1" s="217" t="s">
        <v>314</v>
      </c>
      <c r="E1" s="217"/>
      <c r="F1" s="217"/>
      <c r="G1" s="217"/>
      <c r="H1" s="217"/>
      <c r="I1" s="218"/>
      <c r="J1" s="209" t="s">
        <v>308</v>
      </c>
      <c r="K1" s="210"/>
      <c r="L1" s="210"/>
      <c r="M1" s="210"/>
      <c r="N1" s="210"/>
      <c r="O1" s="211"/>
      <c r="P1" s="209"/>
      <c r="Q1" s="212" t="s">
        <v>142</v>
      </c>
      <c r="S1" s="213" t="s">
        <v>309</v>
      </c>
      <c r="T1" s="213"/>
      <c r="U1" s="213"/>
      <c r="V1" s="213"/>
      <c r="W1" s="213"/>
    </row>
    <row r="2" spans="1:23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9"/>
      <c r="Q2" s="212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</row>
    <row r="3" spans="1:23">
      <c r="A3" s="8" t="s">
        <v>45</v>
      </c>
      <c r="B3" s="22">
        <v>0</v>
      </c>
      <c r="C3" s="22">
        <f>B3</f>
        <v>0</v>
      </c>
      <c r="D3" s="21">
        <v>41.81</v>
      </c>
      <c r="E3" s="21">
        <v>23.9</v>
      </c>
      <c r="F3" s="21">
        <v>0</v>
      </c>
      <c r="G3" s="21">
        <v>5.09</v>
      </c>
      <c r="H3" s="21">
        <v>29.2</v>
      </c>
      <c r="I3" s="21">
        <f>SUM(D3:H3)</f>
        <v>100.00000000000001</v>
      </c>
      <c r="J3" s="23">
        <f>$C3*D3/$I3</f>
        <v>0</v>
      </c>
      <c r="K3" s="23">
        <f t="shared" ref="K3:O3" si="0">$C3*E3/$I3</f>
        <v>0</v>
      </c>
      <c r="L3" s="23">
        <f t="shared" si="0"/>
        <v>0</v>
      </c>
      <c r="M3" s="23">
        <f t="shared" si="0"/>
        <v>0</v>
      </c>
      <c r="N3" s="23">
        <f t="shared" si="0"/>
        <v>0</v>
      </c>
      <c r="O3" s="23">
        <f t="shared" si="0"/>
        <v>0</v>
      </c>
      <c r="P3" s="24"/>
      <c r="Q3" s="81">
        <f>O3+P3</f>
        <v>0</v>
      </c>
      <c r="S3" s="78">
        <f t="shared" ref="S3:S66" si="1">J3</f>
        <v>0</v>
      </c>
      <c r="T3" s="78">
        <f t="shared" ref="T3:T66" si="2">K3</f>
        <v>0</v>
      </c>
      <c r="U3" s="78">
        <f t="shared" ref="U3:U66" si="3">L3</f>
        <v>0</v>
      </c>
      <c r="V3" s="78">
        <f t="shared" ref="V3:V66" si="4">M3</f>
        <v>0</v>
      </c>
      <c r="W3" s="78">
        <f t="shared" ref="W3:W66" si="5">N3</f>
        <v>0</v>
      </c>
    </row>
    <row r="4" spans="1:23">
      <c r="A4" s="8" t="s">
        <v>46</v>
      </c>
      <c r="B4" s="22">
        <f>B3</f>
        <v>0</v>
      </c>
      <c r="C4" s="22">
        <f t="shared" ref="C4:C67" si="6">B4</f>
        <v>0</v>
      </c>
      <c r="D4" s="21">
        <v>41.81</v>
      </c>
      <c r="E4" s="21">
        <v>23.9</v>
      </c>
      <c r="F4" s="21">
        <v>0</v>
      </c>
      <c r="G4" s="21">
        <v>5.09</v>
      </c>
      <c r="H4" s="21">
        <v>29.2</v>
      </c>
      <c r="I4" s="21">
        <f t="shared" ref="I4:I67" si="7">SUM(D4:H4)</f>
        <v>100.00000000000001</v>
      </c>
      <c r="J4" s="23">
        <f t="shared" ref="J4:J67" si="8">$C4*D4/$I4</f>
        <v>0</v>
      </c>
      <c r="K4" s="23">
        <f t="shared" ref="K4:K67" si="9">$C4*E4/$I4</f>
        <v>0</v>
      </c>
      <c r="L4" s="23">
        <f t="shared" ref="L4:L67" si="10">$C4*F4/$I4</f>
        <v>0</v>
      </c>
      <c r="M4" s="23">
        <f t="shared" ref="M4:M67" si="11">$C4*G4/$I4</f>
        <v>0</v>
      </c>
      <c r="N4" s="23">
        <f t="shared" ref="N4:N67" si="12">$C4*H4/$I4</f>
        <v>0</v>
      </c>
      <c r="O4" s="23">
        <f t="shared" ref="O4:O67" si="13">$C4*I4/$I4</f>
        <v>0</v>
      </c>
      <c r="P4" s="24"/>
      <c r="Q4" s="81">
        <f t="shared" ref="Q4:Q67" si="14">O4+P4</f>
        <v>0</v>
      </c>
      <c r="S4" s="78">
        <f t="shared" si="1"/>
        <v>0</v>
      </c>
      <c r="T4" s="78">
        <f t="shared" si="2"/>
        <v>0</v>
      </c>
      <c r="U4" s="78">
        <f t="shared" si="3"/>
        <v>0</v>
      </c>
      <c r="V4" s="78">
        <f t="shared" si="4"/>
        <v>0</v>
      </c>
      <c r="W4" s="78">
        <f t="shared" si="5"/>
        <v>0</v>
      </c>
    </row>
    <row r="5" spans="1:23">
      <c r="A5" s="8" t="s">
        <v>47</v>
      </c>
      <c r="B5" s="22">
        <f t="shared" ref="B5:B68" si="15">B4</f>
        <v>0</v>
      </c>
      <c r="C5" s="22">
        <f t="shared" si="6"/>
        <v>0</v>
      </c>
      <c r="D5" s="21">
        <v>41.81</v>
      </c>
      <c r="E5" s="21">
        <v>23.9</v>
      </c>
      <c r="F5" s="21">
        <v>0</v>
      </c>
      <c r="G5" s="21">
        <v>5.09</v>
      </c>
      <c r="H5" s="21">
        <v>29.2</v>
      </c>
      <c r="I5" s="21">
        <f t="shared" si="7"/>
        <v>100.00000000000001</v>
      </c>
      <c r="J5" s="23">
        <f t="shared" si="8"/>
        <v>0</v>
      </c>
      <c r="K5" s="23">
        <f t="shared" si="9"/>
        <v>0</v>
      </c>
      <c r="L5" s="23">
        <f t="shared" si="10"/>
        <v>0</v>
      </c>
      <c r="M5" s="23">
        <f t="shared" si="11"/>
        <v>0</v>
      </c>
      <c r="N5" s="23">
        <f t="shared" si="12"/>
        <v>0</v>
      </c>
      <c r="O5" s="23">
        <f t="shared" si="13"/>
        <v>0</v>
      </c>
      <c r="P5" s="24"/>
      <c r="Q5" s="81">
        <f t="shared" si="14"/>
        <v>0</v>
      </c>
      <c r="S5" s="78">
        <f t="shared" si="1"/>
        <v>0</v>
      </c>
      <c r="T5" s="78">
        <f t="shared" si="2"/>
        <v>0</v>
      </c>
      <c r="U5" s="78">
        <f t="shared" si="3"/>
        <v>0</v>
      </c>
      <c r="V5" s="78">
        <f t="shared" si="4"/>
        <v>0</v>
      </c>
      <c r="W5" s="78">
        <f t="shared" si="5"/>
        <v>0</v>
      </c>
    </row>
    <row r="6" spans="1:23">
      <c r="A6" s="8" t="s">
        <v>48</v>
      </c>
      <c r="B6" s="22">
        <f t="shared" si="15"/>
        <v>0</v>
      </c>
      <c r="C6" s="22">
        <f t="shared" si="6"/>
        <v>0</v>
      </c>
      <c r="D6" s="21">
        <v>41.81</v>
      </c>
      <c r="E6" s="21">
        <v>23.9</v>
      </c>
      <c r="F6" s="21">
        <v>0</v>
      </c>
      <c r="G6" s="21">
        <v>5.09</v>
      </c>
      <c r="H6" s="21">
        <v>29.2</v>
      </c>
      <c r="I6" s="21">
        <f t="shared" si="7"/>
        <v>100.00000000000001</v>
      </c>
      <c r="J6" s="23">
        <f t="shared" si="8"/>
        <v>0</v>
      </c>
      <c r="K6" s="23">
        <f t="shared" si="9"/>
        <v>0</v>
      </c>
      <c r="L6" s="23">
        <f t="shared" si="10"/>
        <v>0</v>
      </c>
      <c r="M6" s="23">
        <f t="shared" si="11"/>
        <v>0</v>
      </c>
      <c r="N6" s="23">
        <f t="shared" si="12"/>
        <v>0</v>
      </c>
      <c r="O6" s="23">
        <f t="shared" si="13"/>
        <v>0</v>
      </c>
      <c r="P6" s="24"/>
      <c r="Q6" s="81">
        <f t="shared" si="14"/>
        <v>0</v>
      </c>
      <c r="S6" s="78">
        <f t="shared" si="1"/>
        <v>0</v>
      </c>
      <c r="T6" s="78">
        <f t="shared" si="2"/>
        <v>0</v>
      </c>
      <c r="U6" s="78">
        <f t="shared" si="3"/>
        <v>0</v>
      </c>
      <c r="V6" s="78">
        <f t="shared" si="4"/>
        <v>0</v>
      </c>
      <c r="W6" s="78">
        <f t="shared" si="5"/>
        <v>0</v>
      </c>
    </row>
    <row r="7" spans="1:23">
      <c r="A7" s="8" t="s">
        <v>49</v>
      </c>
      <c r="B7" s="22">
        <f t="shared" si="15"/>
        <v>0</v>
      </c>
      <c r="C7" s="22">
        <f t="shared" si="6"/>
        <v>0</v>
      </c>
      <c r="D7" s="21">
        <v>41.81</v>
      </c>
      <c r="E7" s="21">
        <v>23.9</v>
      </c>
      <c r="F7" s="21">
        <v>0</v>
      </c>
      <c r="G7" s="21">
        <v>5.09</v>
      </c>
      <c r="H7" s="21">
        <v>29.2</v>
      </c>
      <c r="I7" s="21">
        <f t="shared" si="7"/>
        <v>100.00000000000001</v>
      </c>
      <c r="J7" s="23">
        <f t="shared" si="8"/>
        <v>0</v>
      </c>
      <c r="K7" s="23">
        <f t="shared" si="9"/>
        <v>0</v>
      </c>
      <c r="L7" s="23">
        <f t="shared" si="10"/>
        <v>0</v>
      </c>
      <c r="M7" s="23">
        <f t="shared" si="11"/>
        <v>0</v>
      </c>
      <c r="N7" s="23">
        <f t="shared" si="12"/>
        <v>0</v>
      </c>
      <c r="O7" s="23">
        <f t="shared" si="13"/>
        <v>0</v>
      </c>
      <c r="P7" s="24"/>
      <c r="Q7" s="81">
        <f t="shared" si="14"/>
        <v>0</v>
      </c>
      <c r="S7" s="78">
        <f t="shared" si="1"/>
        <v>0</v>
      </c>
      <c r="T7" s="78">
        <f t="shared" si="2"/>
        <v>0</v>
      </c>
      <c r="U7" s="78">
        <f t="shared" si="3"/>
        <v>0</v>
      </c>
      <c r="V7" s="78">
        <f t="shared" si="4"/>
        <v>0</v>
      </c>
      <c r="W7" s="78">
        <f t="shared" si="5"/>
        <v>0</v>
      </c>
    </row>
    <row r="8" spans="1:23">
      <c r="A8" s="8" t="s">
        <v>50</v>
      </c>
      <c r="B8" s="22">
        <f t="shared" si="15"/>
        <v>0</v>
      </c>
      <c r="C8" s="22">
        <f t="shared" si="6"/>
        <v>0</v>
      </c>
      <c r="D8" s="21">
        <v>41.81</v>
      </c>
      <c r="E8" s="21">
        <v>23.9</v>
      </c>
      <c r="F8" s="21">
        <v>0</v>
      </c>
      <c r="G8" s="21">
        <v>5.09</v>
      </c>
      <c r="H8" s="21">
        <v>29.2</v>
      </c>
      <c r="I8" s="21">
        <f t="shared" si="7"/>
        <v>100.00000000000001</v>
      </c>
      <c r="J8" s="23">
        <f t="shared" si="8"/>
        <v>0</v>
      </c>
      <c r="K8" s="23">
        <f t="shared" si="9"/>
        <v>0</v>
      </c>
      <c r="L8" s="23">
        <f t="shared" si="10"/>
        <v>0</v>
      </c>
      <c r="M8" s="23">
        <f t="shared" si="11"/>
        <v>0</v>
      </c>
      <c r="N8" s="23">
        <f t="shared" si="12"/>
        <v>0</v>
      </c>
      <c r="O8" s="23">
        <f t="shared" si="13"/>
        <v>0</v>
      </c>
      <c r="P8" s="24"/>
      <c r="Q8" s="81">
        <f t="shared" si="14"/>
        <v>0</v>
      </c>
      <c r="S8" s="78">
        <f t="shared" si="1"/>
        <v>0</v>
      </c>
      <c r="T8" s="78">
        <f t="shared" si="2"/>
        <v>0</v>
      </c>
      <c r="U8" s="78">
        <f t="shared" si="3"/>
        <v>0</v>
      </c>
      <c r="V8" s="78">
        <f t="shared" si="4"/>
        <v>0</v>
      </c>
      <c r="W8" s="78">
        <f t="shared" si="5"/>
        <v>0</v>
      </c>
    </row>
    <row r="9" spans="1:23">
      <c r="A9" s="8" t="s">
        <v>51</v>
      </c>
      <c r="B9" s="22">
        <f t="shared" si="15"/>
        <v>0</v>
      </c>
      <c r="C9" s="22">
        <f t="shared" si="6"/>
        <v>0</v>
      </c>
      <c r="D9" s="21">
        <v>41.81</v>
      </c>
      <c r="E9" s="21">
        <v>23.9</v>
      </c>
      <c r="F9" s="21">
        <v>0</v>
      </c>
      <c r="G9" s="21">
        <v>5.09</v>
      </c>
      <c r="H9" s="21">
        <v>29.2</v>
      </c>
      <c r="I9" s="21">
        <f t="shared" si="7"/>
        <v>100.00000000000001</v>
      </c>
      <c r="J9" s="23">
        <f t="shared" si="8"/>
        <v>0</v>
      </c>
      <c r="K9" s="23">
        <f t="shared" si="9"/>
        <v>0</v>
      </c>
      <c r="L9" s="23">
        <f t="shared" si="10"/>
        <v>0</v>
      </c>
      <c r="M9" s="23">
        <f t="shared" si="11"/>
        <v>0</v>
      </c>
      <c r="N9" s="23">
        <f t="shared" si="12"/>
        <v>0</v>
      </c>
      <c r="O9" s="23">
        <f t="shared" si="13"/>
        <v>0</v>
      </c>
      <c r="P9" s="24"/>
      <c r="Q9" s="81">
        <f t="shared" si="14"/>
        <v>0</v>
      </c>
      <c r="S9" s="78">
        <f t="shared" si="1"/>
        <v>0</v>
      </c>
      <c r="T9" s="78">
        <f t="shared" si="2"/>
        <v>0</v>
      </c>
      <c r="U9" s="78">
        <f t="shared" si="3"/>
        <v>0</v>
      </c>
      <c r="V9" s="78">
        <f t="shared" si="4"/>
        <v>0</v>
      </c>
      <c r="W9" s="78">
        <f t="shared" si="5"/>
        <v>0</v>
      </c>
    </row>
    <row r="10" spans="1:23">
      <c r="A10" s="8" t="s">
        <v>52</v>
      </c>
      <c r="B10" s="22">
        <f t="shared" si="15"/>
        <v>0</v>
      </c>
      <c r="C10" s="22">
        <f t="shared" si="6"/>
        <v>0</v>
      </c>
      <c r="D10" s="21">
        <v>41.81</v>
      </c>
      <c r="E10" s="21">
        <v>23.9</v>
      </c>
      <c r="F10" s="21">
        <v>0</v>
      </c>
      <c r="G10" s="21">
        <v>5.09</v>
      </c>
      <c r="H10" s="21">
        <v>29.2</v>
      </c>
      <c r="I10" s="21">
        <f t="shared" si="7"/>
        <v>100.00000000000001</v>
      </c>
      <c r="J10" s="23">
        <f t="shared" si="8"/>
        <v>0</v>
      </c>
      <c r="K10" s="23">
        <f t="shared" si="9"/>
        <v>0</v>
      </c>
      <c r="L10" s="23">
        <f t="shared" si="10"/>
        <v>0</v>
      </c>
      <c r="M10" s="23">
        <f t="shared" si="11"/>
        <v>0</v>
      </c>
      <c r="N10" s="23">
        <f t="shared" si="12"/>
        <v>0</v>
      </c>
      <c r="O10" s="23">
        <f t="shared" si="13"/>
        <v>0</v>
      </c>
      <c r="P10" s="24"/>
      <c r="Q10" s="81">
        <f t="shared" si="14"/>
        <v>0</v>
      </c>
      <c r="S10" s="78">
        <f t="shared" si="1"/>
        <v>0</v>
      </c>
      <c r="T10" s="78">
        <f t="shared" si="2"/>
        <v>0</v>
      </c>
      <c r="U10" s="78">
        <f t="shared" si="3"/>
        <v>0</v>
      </c>
      <c r="V10" s="78">
        <f t="shared" si="4"/>
        <v>0</v>
      </c>
      <c r="W10" s="78">
        <f t="shared" si="5"/>
        <v>0</v>
      </c>
    </row>
    <row r="11" spans="1:23">
      <c r="A11" s="8" t="s">
        <v>53</v>
      </c>
      <c r="B11" s="22">
        <f t="shared" si="15"/>
        <v>0</v>
      </c>
      <c r="C11" s="22">
        <f t="shared" si="6"/>
        <v>0</v>
      </c>
      <c r="D11" s="21">
        <v>41.81</v>
      </c>
      <c r="E11" s="21">
        <v>23.9</v>
      </c>
      <c r="F11" s="21">
        <v>0</v>
      </c>
      <c r="G11" s="21">
        <v>5.09</v>
      </c>
      <c r="H11" s="21">
        <v>29.2</v>
      </c>
      <c r="I11" s="21">
        <f t="shared" si="7"/>
        <v>100.00000000000001</v>
      </c>
      <c r="J11" s="23">
        <f t="shared" si="8"/>
        <v>0</v>
      </c>
      <c r="K11" s="23">
        <f t="shared" si="9"/>
        <v>0</v>
      </c>
      <c r="L11" s="23">
        <f t="shared" si="10"/>
        <v>0</v>
      </c>
      <c r="M11" s="23">
        <f t="shared" si="11"/>
        <v>0</v>
      </c>
      <c r="N11" s="23">
        <f t="shared" si="12"/>
        <v>0</v>
      </c>
      <c r="O11" s="23">
        <f t="shared" si="13"/>
        <v>0</v>
      </c>
      <c r="P11" s="24"/>
      <c r="Q11" s="81">
        <f t="shared" si="14"/>
        <v>0</v>
      </c>
      <c r="S11" s="78">
        <f t="shared" si="1"/>
        <v>0</v>
      </c>
      <c r="T11" s="78">
        <f t="shared" si="2"/>
        <v>0</v>
      </c>
      <c r="U11" s="78">
        <f t="shared" si="3"/>
        <v>0</v>
      </c>
      <c r="V11" s="78">
        <f t="shared" si="4"/>
        <v>0</v>
      </c>
      <c r="W11" s="78">
        <f t="shared" si="5"/>
        <v>0</v>
      </c>
    </row>
    <row r="12" spans="1:23">
      <c r="A12" s="8" t="s">
        <v>54</v>
      </c>
      <c r="B12" s="22">
        <f t="shared" si="15"/>
        <v>0</v>
      </c>
      <c r="C12" s="22">
        <f t="shared" si="6"/>
        <v>0</v>
      </c>
      <c r="D12" s="21">
        <v>41.81</v>
      </c>
      <c r="E12" s="21">
        <v>23.9</v>
      </c>
      <c r="F12" s="21">
        <v>0</v>
      </c>
      <c r="G12" s="21">
        <v>5.09</v>
      </c>
      <c r="H12" s="21">
        <v>29.2</v>
      </c>
      <c r="I12" s="21">
        <f t="shared" si="7"/>
        <v>100.00000000000001</v>
      </c>
      <c r="J12" s="23">
        <f t="shared" si="8"/>
        <v>0</v>
      </c>
      <c r="K12" s="23">
        <f t="shared" si="9"/>
        <v>0</v>
      </c>
      <c r="L12" s="23">
        <f t="shared" si="10"/>
        <v>0</v>
      </c>
      <c r="M12" s="23">
        <f t="shared" si="11"/>
        <v>0</v>
      </c>
      <c r="N12" s="23">
        <f t="shared" si="12"/>
        <v>0</v>
      </c>
      <c r="O12" s="23">
        <f t="shared" si="13"/>
        <v>0</v>
      </c>
      <c r="P12" s="24"/>
      <c r="Q12" s="81">
        <f t="shared" si="14"/>
        <v>0</v>
      </c>
      <c r="S12" s="78">
        <f t="shared" si="1"/>
        <v>0</v>
      </c>
      <c r="T12" s="78">
        <f t="shared" si="2"/>
        <v>0</v>
      </c>
      <c r="U12" s="78">
        <f t="shared" si="3"/>
        <v>0</v>
      </c>
      <c r="V12" s="78">
        <f t="shared" si="4"/>
        <v>0</v>
      </c>
      <c r="W12" s="78">
        <f t="shared" si="5"/>
        <v>0</v>
      </c>
    </row>
    <row r="13" spans="1:23">
      <c r="A13" s="8" t="s">
        <v>55</v>
      </c>
      <c r="B13" s="22">
        <f t="shared" si="15"/>
        <v>0</v>
      </c>
      <c r="C13" s="22">
        <f t="shared" si="6"/>
        <v>0</v>
      </c>
      <c r="D13" s="21">
        <v>41.81</v>
      </c>
      <c r="E13" s="21">
        <v>23.9</v>
      </c>
      <c r="F13" s="21">
        <v>0</v>
      </c>
      <c r="G13" s="21">
        <v>5.09</v>
      </c>
      <c r="H13" s="21">
        <v>29.2</v>
      </c>
      <c r="I13" s="21">
        <f t="shared" si="7"/>
        <v>100.00000000000001</v>
      </c>
      <c r="J13" s="23">
        <f t="shared" si="8"/>
        <v>0</v>
      </c>
      <c r="K13" s="23">
        <f t="shared" si="9"/>
        <v>0</v>
      </c>
      <c r="L13" s="23">
        <f t="shared" si="10"/>
        <v>0</v>
      </c>
      <c r="M13" s="23">
        <f t="shared" si="11"/>
        <v>0</v>
      </c>
      <c r="N13" s="23">
        <f t="shared" si="12"/>
        <v>0</v>
      </c>
      <c r="O13" s="23">
        <f t="shared" si="13"/>
        <v>0</v>
      </c>
      <c r="P13" s="24"/>
      <c r="Q13" s="81">
        <f t="shared" si="14"/>
        <v>0</v>
      </c>
      <c r="S13" s="78">
        <f t="shared" si="1"/>
        <v>0</v>
      </c>
      <c r="T13" s="78">
        <f t="shared" si="2"/>
        <v>0</v>
      </c>
      <c r="U13" s="78">
        <f t="shared" si="3"/>
        <v>0</v>
      </c>
      <c r="V13" s="78">
        <f t="shared" si="4"/>
        <v>0</v>
      </c>
      <c r="W13" s="78">
        <f t="shared" si="5"/>
        <v>0</v>
      </c>
    </row>
    <row r="14" spans="1:23">
      <c r="A14" s="8" t="s">
        <v>56</v>
      </c>
      <c r="B14" s="22">
        <f t="shared" si="15"/>
        <v>0</v>
      </c>
      <c r="C14" s="22">
        <f t="shared" si="6"/>
        <v>0</v>
      </c>
      <c r="D14" s="21">
        <v>41.81</v>
      </c>
      <c r="E14" s="21">
        <v>23.9</v>
      </c>
      <c r="F14" s="21">
        <v>0</v>
      </c>
      <c r="G14" s="21">
        <v>5.09</v>
      </c>
      <c r="H14" s="21">
        <v>29.2</v>
      </c>
      <c r="I14" s="21">
        <f t="shared" si="7"/>
        <v>100.00000000000001</v>
      </c>
      <c r="J14" s="23">
        <f t="shared" si="8"/>
        <v>0</v>
      </c>
      <c r="K14" s="23">
        <f t="shared" si="9"/>
        <v>0</v>
      </c>
      <c r="L14" s="23">
        <f t="shared" si="10"/>
        <v>0</v>
      </c>
      <c r="M14" s="23">
        <f t="shared" si="11"/>
        <v>0</v>
      </c>
      <c r="N14" s="23">
        <f t="shared" si="12"/>
        <v>0</v>
      </c>
      <c r="O14" s="23">
        <f t="shared" si="13"/>
        <v>0</v>
      </c>
      <c r="P14" s="24"/>
      <c r="Q14" s="81">
        <f t="shared" si="14"/>
        <v>0</v>
      </c>
      <c r="S14" s="78">
        <f t="shared" si="1"/>
        <v>0</v>
      </c>
      <c r="T14" s="78">
        <f t="shared" si="2"/>
        <v>0</v>
      </c>
      <c r="U14" s="78">
        <f t="shared" si="3"/>
        <v>0</v>
      </c>
      <c r="V14" s="78">
        <f t="shared" si="4"/>
        <v>0</v>
      </c>
      <c r="W14" s="78">
        <f t="shared" si="5"/>
        <v>0</v>
      </c>
    </row>
    <row r="15" spans="1:23">
      <c r="A15" s="8" t="s">
        <v>57</v>
      </c>
      <c r="B15" s="22">
        <f t="shared" si="15"/>
        <v>0</v>
      </c>
      <c r="C15" s="22">
        <f t="shared" si="6"/>
        <v>0</v>
      </c>
      <c r="D15" s="21">
        <v>41.81</v>
      </c>
      <c r="E15" s="21">
        <v>23.9</v>
      </c>
      <c r="F15" s="21">
        <v>0</v>
      </c>
      <c r="G15" s="21">
        <v>5.09</v>
      </c>
      <c r="H15" s="21">
        <v>29.2</v>
      </c>
      <c r="I15" s="21">
        <f t="shared" si="7"/>
        <v>100.00000000000001</v>
      </c>
      <c r="J15" s="23">
        <f t="shared" si="8"/>
        <v>0</v>
      </c>
      <c r="K15" s="23">
        <f t="shared" si="9"/>
        <v>0</v>
      </c>
      <c r="L15" s="23">
        <f t="shared" si="10"/>
        <v>0</v>
      </c>
      <c r="M15" s="23">
        <f t="shared" si="11"/>
        <v>0</v>
      </c>
      <c r="N15" s="23">
        <f t="shared" si="12"/>
        <v>0</v>
      </c>
      <c r="O15" s="23">
        <f t="shared" si="13"/>
        <v>0</v>
      </c>
      <c r="P15" s="24"/>
      <c r="Q15" s="81">
        <f t="shared" si="14"/>
        <v>0</v>
      </c>
      <c r="S15" s="78">
        <f t="shared" si="1"/>
        <v>0</v>
      </c>
      <c r="T15" s="78">
        <f t="shared" si="2"/>
        <v>0</v>
      </c>
      <c r="U15" s="78">
        <f t="shared" si="3"/>
        <v>0</v>
      </c>
      <c r="V15" s="78">
        <f t="shared" si="4"/>
        <v>0</v>
      </c>
      <c r="W15" s="78">
        <f t="shared" si="5"/>
        <v>0</v>
      </c>
    </row>
    <row r="16" spans="1:23">
      <c r="A16" s="8" t="s">
        <v>58</v>
      </c>
      <c r="B16" s="22">
        <f t="shared" si="15"/>
        <v>0</v>
      </c>
      <c r="C16" s="22">
        <f t="shared" si="6"/>
        <v>0</v>
      </c>
      <c r="D16" s="21">
        <v>41.81</v>
      </c>
      <c r="E16" s="21">
        <v>23.9</v>
      </c>
      <c r="F16" s="21">
        <v>0</v>
      </c>
      <c r="G16" s="21">
        <v>5.09</v>
      </c>
      <c r="H16" s="21">
        <v>29.2</v>
      </c>
      <c r="I16" s="21">
        <f t="shared" si="7"/>
        <v>100.00000000000001</v>
      </c>
      <c r="J16" s="23">
        <f t="shared" si="8"/>
        <v>0</v>
      </c>
      <c r="K16" s="23">
        <f t="shared" si="9"/>
        <v>0</v>
      </c>
      <c r="L16" s="23">
        <f t="shared" si="10"/>
        <v>0</v>
      </c>
      <c r="M16" s="23">
        <f t="shared" si="11"/>
        <v>0</v>
      </c>
      <c r="N16" s="23">
        <f t="shared" si="12"/>
        <v>0</v>
      </c>
      <c r="O16" s="23">
        <f t="shared" si="13"/>
        <v>0</v>
      </c>
      <c r="P16" s="24"/>
      <c r="Q16" s="81">
        <f t="shared" si="14"/>
        <v>0</v>
      </c>
      <c r="S16" s="78">
        <f t="shared" si="1"/>
        <v>0</v>
      </c>
      <c r="T16" s="78">
        <f t="shared" si="2"/>
        <v>0</v>
      </c>
      <c r="U16" s="78">
        <f t="shared" si="3"/>
        <v>0</v>
      </c>
      <c r="V16" s="78">
        <f t="shared" si="4"/>
        <v>0</v>
      </c>
      <c r="W16" s="78">
        <f t="shared" si="5"/>
        <v>0</v>
      </c>
    </row>
    <row r="17" spans="1:23">
      <c r="A17" s="8" t="s">
        <v>59</v>
      </c>
      <c r="B17" s="22">
        <f t="shared" si="15"/>
        <v>0</v>
      </c>
      <c r="C17" s="22">
        <f t="shared" si="6"/>
        <v>0</v>
      </c>
      <c r="D17" s="21">
        <v>41.81</v>
      </c>
      <c r="E17" s="21">
        <v>23.9</v>
      </c>
      <c r="F17" s="21">
        <v>0</v>
      </c>
      <c r="G17" s="21">
        <v>5.09</v>
      </c>
      <c r="H17" s="21">
        <v>29.2</v>
      </c>
      <c r="I17" s="21">
        <f t="shared" si="7"/>
        <v>100.00000000000001</v>
      </c>
      <c r="J17" s="23">
        <f t="shared" si="8"/>
        <v>0</v>
      </c>
      <c r="K17" s="23">
        <f t="shared" si="9"/>
        <v>0</v>
      </c>
      <c r="L17" s="23">
        <f t="shared" si="10"/>
        <v>0</v>
      </c>
      <c r="M17" s="23">
        <f t="shared" si="11"/>
        <v>0</v>
      </c>
      <c r="N17" s="23">
        <f t="shared" si="12"/>
        <v>0</v>
      </c>
      <c r="O17" s="23">
        <f t="shared" si="13"/>
        <v>0</v>
      </c>
      <c r="P17" s="24"/>
      <c r="Q17" s="81">
        <f t="shared" si="14"/>
        <v>0</v>
      </c>
      <c r="S17" s="78">
        <f t="shared" si="1"/>
        <v>0</v>
      </c>
      <c r="T17" s="78">
        <f t="shared" si="2"/>
        <v>0</v>
      </c>
      <c r="U17" s="78">
        <f t="shared" si="3"/>
        <v>0</v>
      </c>
      <c r="V17" s="78">
        <f t="shared" si="4"/>
        <v>0</v>
      </c>
      <c r="W17" s="78">
        <f t="shared" si="5"/>
        <v>0</v>
      </c>
    </row>
    <row r="18" spans="1:23">
      <c r="A18" s="8" t="s">
        <v>60</v>
      </c>
      <c r="B18" s="22">
        <f t="shared" si="15"/>
        <v>0</v>
      </c>
      <c r="C18" s="22">
        <f t="shared" si="6"/>
        <v>0</v>
      </c>
      <c r="D18" s="21">
        <v>41.81</v>
      </c>
      <c r="E18" s="21">
        <v>23.9</v>
      </c>
      <c r="F18" s="21">
        <v>0</v>
      </c>
      <c r="G18" s="21">
        <v>5.09</v>
      </c>
      <c r="H18" s="21">
        <v>29.2</v>
      </c>
      <c r="I18" s="21">
        <f t="shared" si="7"/>
        <v>100.00000000000001</v>
      </c>
      <c r="J18" s="23">
        <f t="shared" si="8"/>
        <v>0</v>
      </c>
      <c r="K18" s="23">
        <f t="shared" si="9"/>
        <v>0</v>
      </c>
      <c r="L18" s="23">
        <f t="shared" si="10"/>
        <v>0</v>
      </c>
      <c r="M18" s="23">
        <f t="shared" si="11"/>
        <v>0</v>
      </c>
      <c r="N18" s="23">
        <f t="shared" si="12"/>
        <v>0</v>
      </c>
      <c r="O18" s="23">
        <f t="shared" si="13"/>
        <v>0</v>
      </c>
      <c r="P18" s="24"/>
      <c r="Q18" s="81">
        <f t="shared" si="14"/>
        <v>0</v>
      </c>
      <c r="S18" s="78">
        <f t="shared" si="1"/>
        <v>0</v>
      </c>
      <c r="T18" s="78">
        <f t="shared" si="2"/>
        <v>0</v>
      </c>
      <c r="U18" s="78">
        <f t="shared" si="3"/>
        <v>0</v>
      </c>
      <c r="V18" s="78">
        <f t="shared" si="4"/>
        <v>0</v>
      </c>
      <c r="W18" s="78">
        <f t="shared" si="5"/>
        <v>0</v>
      </c>
    </row>
    <row r="19" spans="1:23">
      <c r="A19" s="8" t="s">
        <v>61</v>
      </c>
      <c r="B19" s="22">
        <f t="shared" si="15"/>
        <v>0</v>
      </c>
      <c r="C19" s="22">
        <f t="shared" si="6"/>
        <v>0</v>
      </c>
      <c r="D19" s="21">
        <v>41.81</v>
      </c>
      <c r="E19" s="21">
        <v>23.9</v>
      </c>
      <c r="F19" s="21">
        <v>0</v>
      </c>
      <c r="G19" s="21">
        <v>5.09</v>
      </c>
      <c r="H19" s="21">
        <v>29.2</v>
      </c>
      <c r="I19" s="21">
        <f t="shared" si="7"/>
        <v>100.00000000000001</v>
      </c>
      <c r="J19" s="23">
        <f t="shared" si="8"/>
        <v>0</v>
      </c>
      <c r="K19" s="23">
        <f t="shared" si="9"/>
        <v>0</v>
      </c>
      <c r="L19" s="23">
        <f t="shared" si="10"/>
        <v>0</v>
      </c>
      <c r="M19" s="23">
        <f t="shared" si="11"/>
        <v>0</v>
      </c>
      <c r="N19" s="23">
        <f t="shared" si="12"/>
        <v>0</v>
      </c>
      <c r="O19" s="23">
        <f t="shared" si="13"/>
        <v>0</v>
      </c>
      <c r="P19" s="24"/>
      <c r="Q19" s="81">
        <f t="shared" si="14"/>
        <v>0</v>
      </c>
      <c r="S19" s="78">
        <f t="shared" si="1"/>
        <v>0</v>
      </c>
      <c r="T19" s="78">
        <f t="shared" si="2"/>
        <v>0</v>
      </c>
      <c r="U19" s="78">
        <f t="shared" si="3"/>
        <v>0</v>
      </c>
      <c r="V19" s="78">
        <f t="shared" si="4"/>
        <v>0</v>
      </c>
      <c r="W19" s="78">
        <f t="shared" si="5"/>
        <v>0</v>
      </c>
    </row>
    <row r="20" spans="1:23">
      <c r="A20" s="8" t="s">
        <v>62</v>
      </c>
      <c r="B20" s="22">
        <f t="shared" si="15"/>
        <v>0</v>
      </c>
      <c r="C20" s="22">
        <f t="shared" si="6"/>
        <v>0</v>
      </c>
      <c r="D20" s="21">
        <v>41.81</v>
      </c>
      <c r="E20" s="21">
        <v>23.9</v>
      </c>
      <c r="F20" s="21">
        <v>0</v>
      </c>
      <c r="G20" s="21">
        <v>5.09</v>
      </c>
      <c r="H20" s="21">
        <v>29.2</v>
      </c>
      <c r="I20" s="21">
        <f t="shared" si="7"/>
        <v>100.00000000000001</v>
      </c>
      <c r="J20" s="23">
        <f t="shared" si="8"/>
        <v>0</v>
      </c>
      <c r="K20" s="23">
        <f t="shared" si="9"/>
        <v>0</v>
      </c>
      <c r="L20" s="23">
        <f t="shared" si="10"/>
        <v>0</v>
      </c>
      <c r="M20" s="23">
        <f t="shared" si="11"/>
        <v>0</v>
      </c>
      <c r="N20" s="23">
        <f t="shared" si="12"/>
        <v>0</v>
      </c>
      <c r="O20" s="23">
        <f t="shared" si="13"/>
        <v>0</v>
      </c>
      <c r="P20" s="24"/>
      <c r="Q20" s="81">
        <f t="shared" si="14"/>
        <v>0</v>
      </c>
      <c r="S20" s="78">
        <f t="shared" si="1"/>
        <v>0</v>
      </c>
      <c r="T20" s="78">
        <f t="shared" si="2"/>
        <v>0</v>
      </c>
      <c r="U20" s="78">
        <f t="shared" si="3"/>
        <v>0</v>
      </c>
      <c r="V20" s="78">
        <f t="shared" si="4"/>
        <v>0</v>
      </c>
      <c r="W20" s="78">
        <f t="shared" si="5"/>
        <v>0</v>
      </c>
    </row>
    <row r="21" spans="1:23">
      <c r="A21" s="8" t="s">
        <v>63</v>
      </c>
      <c r="B21" s="22">
        <f t="shared" si="15"/>
        <v>0</v>
      </c>
      <c r="C21" s="22">
        <f t="shared" si="6"/>
        <v>0</v>
      </c>
      <c r="D21" s="21">
        <v>41.81</v>
      </c>
      <c r="E21" s="21">
        <v>23.9</v>
      </c>
      <c r="F21" s="21">
        <v>0</v>
      </c>
      <c r="G21" s="21">
        <v>5.09</v>
      </c>
      <c r="H21" s="21">
        <v>29.2</v>
      </c>
      <c r="I21" s="21">
        <f t="shared" si="7"/>
        <v>100.00000000000001</v>
      </c>
      <c r="J21" s="23">
        <f t="shared" si="8"/>
        <v>0</v>
      </c>
      <c r="K21" s="23">
        <f t="shared" si="9"/>
        <v>0</v>
      </c>
      <c r="L21" s="23">
        <f t="shared" si="10"/>
        <v>0</v>
      </c>
      <c r="M21" s="23">
        <f t="shared" si="11"/>
        <v>0</v>
      </c>
      <c r="N21" s="23">
        <f t="shared" si="12"/>
        <v>0</v>
      </c>
      <c r="O21" s="23">
        <f t="shared" si="13"/>
        <v>0</v>
      </c>
      <c r="P21" s="24"/>
      <c r="Q21" s="81">
        <f t="shared" si="14"/>
        <v>0</v>
      </c>
      <c r="S21" s="78">
        <f t="shared" si="1"/>
        <v>0</v>
      </c>
      <c r="T21" s="78">
        <f t="shared" si="2"/>
        <v>0</v>
      </c>
      <c r="U21" s="78">
        <f t="shared" si="3"/>
        <v>0</v>
      </c>
      <c r="V21" s="78">
        <f t="shared" si="4"/>
        <v>0</v>
      </c>
      <c r="W21" s="78">
        <f t="shared" si="5"/>
        <v>0</v>
      </c>
    </row>
    <row r="22" spans="1:23">
      <c r="A22" s="8" t="s">
        <v>64</v>
      </c>
      <c r="B22" s="22">
        <f t="shared" si="15"/>
        <v>0</v>
      </c>
      <c r="C22" s="22">
        <f t="shared" si="6"/>
        <v>0</v>
      </c>
      <c r="D22" s="21">
        <v>41.81</v>
      </c>
      <c r="E22" s="21">
        <v>23.9</v>
      </c>
      <c r="F22" s="21">
        <v>0</v>
      </c>
      <c r="G22" s="21">
        <v>5.09</v>
      </c>
      <c r="H22" s="21">
        <v>29.2</v>
      </c>
      <c r="I22" s="21">
        <f t="shared" si="7"/>
        <v>100.00000000000001</v>
      </c>
      <c r="J22" s="23">
        <f t="shared" si="8"/>
        <v>0</v>
      </c>
      <c r="K22" s="23">
        <f t="shared" si="9"/>
        <v>0</v>
      </c>
      <c r="L22" s="23">
        <f t="shared" si="10"/>
        <v>0</v>
      </c>
      <c r="M22" s="23">
        <f t="shared" si="11"/>
        <v>0</v>
      </c>
      <c r="N22" s="23">
        <f t="shared" si="12"/>
        <v>0</v>
      </c>
      <c r="O22" s="23">
        <f t="shared" si="13"/>
        <v>0</v>
      </c>
      <c r="P22" s="24"/>
      <c r="Q22" s="81">
        <f t="shared" si="14"/>
        <v>0</v>
      </c>
      <c r="S22" s="78">
        <f t="shared" si="1"/>
        <v>0</v>
      </c>
      <c r="T22" s="78">
        <f t="shared" si="2"/>
        <v>0</v>
      </c>
      <c r="U22" s="78">
        <f t="shared" si="3"/>
        <v>0</v>
      </c>
      <c r="V22" s="78">
        <f t="shared" si="4"/>
        <v>0</v>
      </c>
      <c r="W22" s="78">
        <f t="shared" si="5"/>
        <v>0</v>
      </c>
    </row>
    <row r="23" spans="1:23">
      <c r="A23" s="8" t="s">
        <v>65</v>
      </c>
      <c r="B23" s="22">
        <f t="shared" si="15"/>
        <v>0</v>
      </c>
      <c r="C23" s="22">
        <f t="shared" si="6"/>
        <v>0</v>
      </c>
      <c r="D23" s="21">
        <v>41.81</v>
      </c>
      <c r="E23" s="21">
        <v>23.9</v>
      </c>
      <c r="F23" s="21">
        <v>0</v>
      </c>
      <c r="G23" s="21">
        <v>5.09</v>
      </c>
      <c r="H23" s="21">
        <v>29.2</v>
      </c>
      <c r="I23" s="21">
        <f t="shared" si="7"/>
        <v>100.00000000000001</v>
      </c>
      <c r="J23" s="23">
        <f t="shared" si="8"/>
        <v>0</v>
      </c>
      <c r="K23" s="23">
        <f t="shared" si="9"/>
        <v>0</v>
      </c>
      <c r="L23" s="23">
        <f t="shared" si="10"/>
        <v>0</v>
      </c>
      <c r="M23" s="23">
        <f t="shared" si="11"/>
        <v>0</v>
      </c>
      <c r="N23" s="23">
        <f t="shared" si="12"/>
        <v>0</v>
      </c>
      <c r="O23" s="23">
        <f t="shared" si="13"/>
        <v>0</v>
      </c>
      <c r="P23" s="24"/>
      <c r="Q23" s="81">
        <f t="shared" si="14"/>
        <v>0</v>
      </c>
      <c r="S23" s="78">
        <f t="shared" si="1"/>
        <v>0</v>
      </c>
      <c r="T23" s="78">
        <f t="shared" si="2"/>
        <v>0</v>
      </c>
      <c r="U23" s="78">
        <f t="shared" si="3"/>
        <v>0</v>
      </c>
      <c r="V23" s="78">
        <f t="shared" si="4"/>
        <v>0</v>
      </c>
      <c r="W23" s="78">
        <f t="shared" si="5"/>
        <v>0</v>
      </c>
    </row>
    <row r="24" spans="1:23">
      <c r="A24" s="8" t="s">
        <v>66</v>
      </c>
      <c r="B24" s="22">
        <f t="shared" si="15"/>
        <v>0</v>
      </c>
      <c r="C24" s="22">
        <f t="shared" si="6"/>
        <v>0</v>
      </c>
      <c r="D24" s="21">
        <v>41.81</v>
      </c>
      <c r="E24" s="21">
        <v>23.9</v>
      </c>
      <c r="F24" s="21">
        <v>0</v>
      </c>
      <c r="G24" s="21">
        <v>5.09</v>
      </c>
      <c r="H24" s="21">
        <v>29.2</v>
      </c>
      <c r="I24" s="21">
        <f t="shared" si="7"/>
        <v>100.00000000000001</v>
      </c>
      <c r="J24" s="23">
        <f t="shared" si="8"/>
        <v>0</v>
      </c>
      <c r="K24" s="23">
        <f t="shared" si="9"/>
        <v>0</v>
      </c>
      <c r="L24" s="23">
        <f t="shared" si="10"/>
        <v>0</v>
      </c>
      <c r="M24" s="23">
        <f t="shared" si="11"/>
        <v>0</v>
      </c>
      <c r="N24" s="23">
        <f t="shared" si="12"/>
        <v>0</v>
      </c>
      <c r="O24" s="23">
        <f t="shared" si="13"/>
        <v>0</v>
      </c>
      <c r="P24" s="24"/>
      <c r="Q24" s="81">
        <f t="shared" si="14"/>
        <v>0</v>
      </c>
      <c r="S24" s="78">
        <f t="shared" si="1"/>
        <v>0</v>
      </c>
      <c r="T24" s="78">
        <f t="shared" si="2"/>
        <v>0</v>
      </c>
      <c r="U24" s="78">
        <f t="shared" si="3"/>
        <v>0</v>
      </c>
      <c r="V24" s="78">
        <f t="shared" si="4"/>
        <v>0</v>
      </c>
      <c r="W24" s="78">
        <f t="shared" si="5"/>
        <v>0</v>
      </c>
    </row>
    <row r="25" spans="1:23">
      <c r="A25" s="8" t="s">
        <v>67</v>
      </c>
      <c r="B25" s="22">
        <f t="shared" si="15"/>
        <v>0</v>
      </c>
      <c r="C25" s="22">
        <f t="shared" si="6"/>
        <v>0</v>
      </c>
      <c r="D25" s="21">
        <v>41.81</v>
      </c>
      <c r="E25" s="21">
        <v>23.9</v>
      </c>
      <c r="F25" s="21">
        <v>0</v>
      </c>
      <c r="G25" s="21">
        <v>5.09</v>
      </c>
      <c r="H25" s="21">
        <v>29.2</v>
      </c>
      <c r="I25" s="21">
        <f t="shared" si="7"/>
        <v>100.00000000000001</v>
      </c>
      <c r="J25" s="23">
        <f t="shared" si="8"/>
        <v>0</v>
      </c>
      <c r="K25" s="23">
        <f t="shared" si="9"/>
        <v>0</v>
      </c>
      <c r="L25" s="23">
        <f t="shared" si="10"/>
        <v>0</v>
      </c>
      <c r="M25" s="23">
        <f t="shared" si="11"/>
        <v>0</v>
      </c>
      <c r="N25" s="23">
        <f t="shared" si="12"/>
        <v>0</v>
      </c>
      <c r="O25" s="23">
        <f t="shared" si="13"/>
        <v>0</v>
      </c>
      <c r="P25" s="24"/>
      <c r="Q25" s="81">
        <f t="shared" si="14"/>
        <v>0</v>
      </c>
      <c r="S25" s="78">
        <f t="shared" si="1"/>
        <v>0</v>
      </c>
      <c r="T25" s="78">
        <f t="shared" si="2"/>
        <v>0</v>
      </c>
      <c r="U25" s="78">
        <f t="shared" si="3"/>
        <v>0</v>
      </c>
      <c r="V25" s="78">
        <f t="shared" si="4"/>
        <v>0</v>
      </c>
      <c r="W25" s="78">
        <f t="shared" si="5"/>
        <v>0</v>
      </c>
    </row>
    <row r="26" spans="1:23">
      <c r="A26" s="8" t="s">
        <v>68</v>
      </c>
      <c r="B26" s="22">
        <f t="shared" si="15"/>
        <v>0</v>
      </c>
      <c r="C26" s="22">
        <f t="shared" si="6"/>
        <v>0</v>
      </c>
      <c r="D26" s="21">
        <v>41.81</v>
      </c>
      <c r="E26" s="21">
        <v>23.9</v>
      </c>
      <c r="F26" s="21">
        <v>0</v>
      </c>
      <c r="G26" s="21">
        <v>5.09</v>
      </c>
      <c r="H26" s="21">
        <v>29.2</v>
      </c>
      <c r="I26" s="21">
        <f t="shared" si="7"/>
        <v>100.00000000000001</v>
      </c>
      <c r="J26" s="23">
        <f t="shared" si="8"/>
        <v>0</v>
      </c>
      <c r="K26" s="23">
        <f t="shared" si="9"/>
        <v>0</v>
      </c>
      <c r="L26" s="23">
        <f t="shared" si="10"/>
        <v>0</v>
      </c>
      <c r="M26" s="23">
        <f t="shared" si="11"/>
        <v>0</v>
      </c>
      <c r="N26" s="23">
        <f t="shared" si="12"/>
        <v>0</v>
      </c>
      <c r="O26" s="23">
        <f t="shared" si="13"/>
        <v>0</v>
      </c>
      <c r="P26" s="24"/>
      <c r="Q26" s="81">
        <f t="shared" si="14"/>
        <v>0</v>
      </c>
      <c r="S26" s="78">
        <f t="shared" si="1"/>
        <v>0</v>
      </c>
      <c r="T26" s="78">
        <f t="shared" si="2"/>
        <v>0</v>
      </c>
      <c r="U26" s="78">
        <f t="shared" si="3"/>
        <v>0</v>
      </c>
      <c r="V26" s="78">
        <f t="shared" si="4"/>
        <v>0</v>
      </c>
      <c r="W26" s="78">
        <f t="shared" si="5"/>
        <v>0</v>
      </c>
    </row>
    <row r="27" spans="1:23">
      <c r="A27" s="8" t="s">
        <v>69</v>
      </c>
      <c r="B27" s="22">
        <f t="shared" si="15"/>
        <v>0</v>
      </c>
      <c r="C27" s="22">
        <f t="shared" si="6"/>
        <v>0</v>
      </c>
      <c r="D27" s="21">
        <v>41.81</v>
      </c>
      <c r="E27" s="21">
        <v>23.9</v>
      </c>
      <c r="F27" s="21">
        <v>0</v>
      </c>
      <c r="G27" s="21">
        <v>5.09</v>
      </c>
      <c r="H27" s="21">
        <v>29.2</v>
      </c>
      <c r="I27" s="21">
        <f t="shared" si="7"/>
        <v>100.00000000000001</v>
      </c>
      <c r="J27" s="23">
        <f t="shared" si="8"/>
        <v>0</v>
      </c>
      <c r="K27" s="23">
        <f t="shared" si="9"/>
        <v>0</v>
      </c>
      <c r="L27" s="23">
        <f t="shared" si="10"/>
        <v>0</v>
      </c>
      <c r="M27" s="23">
        <f t="shared" si="11"/>
        <v>0</v>
      </c>
      <c r="N27" s="23">
        <f t="shared" si="12"/>
        <v>0</v>
      </c>
      <c r="O27" s="23">
        <f t="shared" si="13"/>
        <v>0</v>
      </c>
      <c r="P27" s="24"/>
      <c r="Q27" s="81">
        <f t="shared" si="14"/>
        <v>0</v>
      </c>
      <c r="S27" s="78">
        <f t="shared" si="1"/>
        <v>0</v>
      </c>
      <c r="T27" s="78">
        <f t="shared" si="2"/>
        <v>0</v>
      </c>
      <c r="U27" s="78">
        <f t="shared" si="3"/>
        <v>0</v>
      </c>
      <c r="V27" s="78">
        <f t="shared" si="4"/>
        <v>0</v>
      </c>
      <c r="W27" s="78">
        <f t="shared" si="5"/>
        <v>0</v>
      </c>
    </row>
    <row r="28" spans="1:23">
      <c r="A28" s="8" t="s">
        <v>70</v>
      </c>
      <c r="B28" s="22">
        <f t="shared" si="15"/>
        <v>0</v>
      </c>
      <c r="C28" s="22">
        <f t="shared" si="6"/>
        <v>0</v>
      </c>
      <c r="D28" s="21">
        <v>41.81</v>
      </c>
      <c r="E28" s="21">
        <v>23.9</v>
      </c>
      <c r="F28" s="21">
        <v>0</v>
      </c>
      <c r="G28" s="21">
        <v>5.09</v>
      </c>
      <c r="H28" s="21">
        <v>29.2</v>
      </c>
      <c r="I28" s="21">
        <f t="shared" si="7"/>
        <v>100.00000000000001</v>
      </c>
      <c r="J28" s="23">
        <f t="shared" si="8"/>
        <v>0</v>
      </c>
      <c r="K28" s="23">
        <f t="shared" si="9"/>
        <v>0</v>
      </c>
      <c r="L28" s="23">
        <f t="shared" si="10"/>
        <v>0</v>
      </c>
      <c r="M28" s="23">
        <f t="shared" si="11"/>
        <v>0</v>
      </c>
      <c r="N28" s="23">
        <f t="shared" si="12"/>
        <v>0</v>
      </c>
      <c r="O28" s="23">
        <f t="shared" si="13"/>
        <v>0</v>
      </c>
      <c r="P28" s="24"/>
      <c r="Q28" s="81">
        <f t="shared" si="14"/>
        <v>0</v>
      </c>
      <c r="S28" s="78">
        <f t="shared" si="1"/>
        <v>0</v>
      </c>
      <c r="T28" s="78">
        <f t="shared" si="2"/>
        <v>0</v>
      </c>
      <c r="U28" s="78">
        <f t="shared" si="3"/>
        <v>0</v>
      </c>
      <c r="V28" s="78">
        <f t="shared" si="4"/>
        <v>0</v>
      </c>
      <c r="W28" s="78">
        <f t="shared" si="5"/>
        <v>0</v>
      </c>
    </row>
    <row r="29" spans="1:23">
      <c r="A29" s="8" t="s">
        <v>71</v>
      </c>
      <c r="B29" s="22">
        <f t="shared" si="15"/>
        <v>0</v>
      </c>
      <c r="C29" s="22">
        <f t="shared" si="6"/>
        <v>0</v>
      </c>
      <c r="D29" s="21">
        <v>41.81</v>
      </c>
      <c r="E29" s="21">
        <v>23.9</v>
      </c>
      <c r="F29" s="21">
        <v>0</v>
      </c>
      <c r="G29" s="21">
        <v>5.09</v>
      </c>
      <c r="H29" s="21">
        <v>29.2</v>
      </c>
      <c r="I29" s="21">
        <f t="shared" si="7"/>
        <v>100.00000000000001</v>
      </c>
      <c r="J29" s="23">
        <f t="shared" si="8"/>
        <v>0</v>
      </c>
      <c r="K29" s="23">
        <f t="shared" si="9"/>
        <v>0</v>
      </c>
      <c r="L29" s="23">
        <f t="shared" si="10"/>
        <v>0</v>
      </c>
      <c r="M29" s="23">
        <f t="shared" si="11"/>
        <v>0</v>
      </c>
      <c r="N29" s="23">
        <f t="shared" si="12"/>
        <v>0</v>
      </c>
      <c r="O29" s="23">
        <f t="shared" si="13"/>
        <v>0</v>
      </c>
      <c r="P29" s="24"/>
      <c r="Q29" s="81">
        <f t="shared" si="14"/>
        <v>0</v>
      </c>
      <c r="S29" s="78">
        <f t="shared" si="1"/>
        <v>0</v>
      </c>
      <c r="T29" s="78">
        <f t="shared" si="2"/>
        <v>0</v>
      </c>
      <c r="U29" s="78">
        <f t="shared" si="3"/>
        <v>0</v>
      </c>
      <c r="V29" s="78">
        <f t="shared" si="4"/>
        <v>0</v>
      </c>
      <c r="W29" s="78">
        <f t="shared" si="5"/>
        <v>0</v>
      </c>
    </row>
    <row r="30" spans="1:23">
      <c r="A30" s="8" t="s">
        <v>72</v>
      </c>
      <c r="B30" s="22">
        <f t="shared" si="15"/>
        <v>0</v>
      </c>
      <c r="C30" s="22">
        <f t="shared" si="6"/>
        <v>0</v>
      </c>
      <c r="D30" s="21">
        <v>41.81</v>
      </c>
      <c r="E30" s="21">
        <v>23.9</v>
      </c>
      <c r="F30" s="21">
        <v>0</v>
      </c>
      <c r="G30" s="21">
        <v>5.09</v>
      </c>
      <c r="H30" s="21">
        <v>29.2</v>
      </c>
      <c r="I30" s="21">
        <f t="shared" si="7"/>
        <v>100.00000000000001</v>
      </c>
      <c r="J30" s="23">
        <f t="shared" si="8"/>
        <v>0</v>
      </c>
      <c r="K30" s="23">
        <f t="shared" si="9"/>
        <v>0</v>
      </c>
      <c r="L30" s="23">
        <f t="shared" si="10"/>
        <v>0</v>
      </c>
      <c r="M30" s="23">
        <f t="shared" si="11"/>
        <v>0</v>
      </c>
      <c r="N30" s="23">
        <f t="shared" si="12"/>
        <v>0</v>
      </c>
      <c r="O30" s="23">
        <f t="shared" si="13"/>
        <v>0</v>
      </c>
      <c r="P30" s="24"/>
      <c r="Q30" s="81">
        <f t="shared" si="14"/>
        <v>0</v>
      </c>
      <c r="S30" s="78">
        <f t="shared" si="1"/>
        <v>0</v>
      </c>
      <c r="T30" s="78">
        <f t="shared" si="2"/>
        <v>0</v>
      </c>
      <c r="U30" s="78">
        <f t="shared" si="3"/>
        <v>0</v>
      </c>
      <c r="V30" s="78">
        <f t="shared" si="4"/>
        <v>0</v>
      </c>
      <c r="W30" s="78">
        <f t="shared" si="5"/>
        <v>0</v>
      </c>
    </row>
    <row r="31" spans="1:23">
      <c r="A31" s="8" t="s">
        <v>73</v>
      </c>
      <c r="B31" s="22">
        <f t="shared" si="15"/>
        <v>0</v>
      </c>
      <c r="C31" s="22">
        <f t="shared" si="6"/>
        <v>0</v>
      </c>
      <c r="D31" s="21">
        <v>41.81</v>
      </c>
      <c r="E31" s="21">
        <v>23.9</v>
      </c>
      <c r="F31" s="21">
        <v>0</v>
      </c>
      <c r="G31" s="21">
        <v>5.09</v>
      </c>
      <c r="H31" s="21">
        <v>29.2</v>
      </c>
      <c r="I31" s="21">
        <f t="shared" si="7"/>
        <v>100.00000000000001</v>
      </c>
      <c r="J31" s="23">
        <f t="shared" si="8"/>
        <v>0</v>
      </c>
      <c r="K31" s="23">
        <f t="shared" si="9"/>
        <v>0</v>
      </c>
      <c r="L31" s="23">
        <f t="shared" si="10"/>
        <v>0</v>
      </c>
      <c r="M31" s="23">
        <f t="shared" si="11"/>
        <v>0</v>
      </c>
      <c r="N31" s="23">
        <f t="shared" si="12"/>
        <v>0</v>
      </c>
      <c r="O31" s="23">
        <f t="shared" si="13"/>
        <v>0</v>
      </c>
      <c r="P31" s="24"/>
      <c r="Q31" s="81">
        <f t="shared" si="14"/>
        <v>0</v>
      </c>
      <c r="S31" s="78">
        <f t="shared" si="1"/>
        <v>0</v>
      </c>
      <c r="T31" s="78">
        <f t="shared" si="2"/>
        <v>0</v>
      </c>
      <c r="U31" s="78">
        <f t="shared" si="3"/>
        <v>0</v>
      </c>
      <c r="V31" s="78">
        <f t="shared" si="4"/>
        <v>0</v>
      </c>
      <c r="W31" s="78">
        <f t="shared" si="5"/>
        <v>0</v>
      </c>
    </row>
    <row r="32" spans="1:23">
      <c r="A32" s="8" t="s">
        <v>74</v>
      </c>
      <c r="B32" s="22">
        <f t="shared" si="15"/>
        <v>0</v>
      </c>
      <c r="C32" s="22">
        <f t="shared" si="6"/>
        <v>0</v>
      </c>
      <c r="D32" s="21">
        <v>41.81</v>
      </c>
      <c r="E32" s="21">
        <v>23.9</v>
      </c>
      <c r="F32" s="21">
        <v>0</v>
      </c>
      <c r="G32" s="21">
        <v>5.09</v>
      </c>
      <c r="H32" s="21">
        <v>29.2</v>
      </c>
      <c r="I32" s="21">
        <f t="shared" si="7"/>
        <v>100.00000000000001</v>
      </c>
      <c r="J32" s="23">
        <f t="shared" si="8"/>
        <v>0</v>
      </c>
      <c r="K32" s="23">
        <f t="shared" si="9"/>
        <v>0</v>
      </c>
      <c r="L32" s="23">
        <f t="shared" si="10"/>
        <v>0</v>
      </c>
      <c r="M32" s="23">
        <f t="shared" si="11"/>
        <v>0</v>
      </c>
      <c r="N32" s="23">
        <f t="shared" si="12"/>
        <v>0</v>
      </c>
      <c r="O32" s="23">
        <f t="shared" si="13"/>
        <v>0</v>
      </c>
      <c r="P32" s="24"/>
      <c r="Q32" s="81">
        <f t="shared" si="14"/>
        <v>0</v>
      </c>
      <c r="S32" s="78">
        <f t="shared" si="1"/>
        <v>0</v>
      </c>
      <c r="T32" s="78">
        <f t="shared" si="2"/>
        <v>0</v>
      </c>
      <c r="U32" s="78">
        <f t="shared" si="3"/>
        <v>0</v>
      </c>
      <c r="V32" s="78">
        <f t="shared" si="4"/>
        <v>0</v>
      </c>
      <c r="W32" s="78">
        <f t="shared" si="5"/>
        <v>0</v>
      </c>
    </row>
    <row r="33" spans="1:23">
      <c r="A33" s="8" t="s">
        <v>75</v>
      </c>
      <c r="B33" s="22">
        <f t="shared" si="15"/>
        <v>0</v>
      </c>
      <c r="C33" s="22">
        <f t="shared" si="6"/>
        <v>0</v>
      </c>
      <c r="D33" s="21">
        <v>41.81</v>
      </c>
      <c r="E33" s="21">
        <v>23.9</v>
      </c>
      <c r="F33" s="21">
        <v>0</v>
      </c>
      <c r="G33" s="21">
        <v>5.09</v>
      </c>
      <c r="H33" s="21">
        <v>29.2</v>
      </c>
      <c r="I33" s="21">
        <f t="shared" si="7"/>
        <v>100.00000000000001</v>
      </c>
      <c r="J33" s="23">
        <f t="shared" si="8"/>
        <v>0</v>
      </c>
      <c r="K33" s="23">
        <f t="shared" si="9"/>
        <v>0</v>
      </c>
      <c r="L33" s="23">
        <f t="shared" si="10"/>
        <v>0</v>
      </c>
      <c r="M33" s="23">
        <f t="shared" si="11"/>
        <v>0</v>
      </c>
      <c r="N33" s="23">
        <f t="shared" si="12"/>
        <v>0</v>
      </c>
      <c r="O33" s="23">
        <f t="shared" si="13"/>
        <v>0</v>
      </c>
      <c r="P33" s="24"/>
      <c r="Q33" s="81">
        <f t="shared" si="14"/>
        <v>0</v>
      </c>
      <c r="S33" s="78">
        <f t="shared" si="1"/>
        <v>0</v>
      </c>
      <c r="T33" s="78">
        <f t="shared" si="2"/>
        <v>0</v>
      </c>
      <c r="U33" s="78">
        <f t="shared" si="3"/>
        <v>0</v>
      </c>
      <c r="V33" s="78">
        <f t="shared" si="4"/>
        <v>0</v>
      </c>
      <c r="W33" s="78">
        <f t="shared" si="5"/>
        <v>0</v>
      </c>
    </row>
    <row r="34" spans="1:23">
      <c r="A34" s="8" t="s">
        <v>76</v>
      </c>
      <c r="B34" s="22">
        <f t="shared" si="15"/>
        <v>0</v>
      </c>
      <c r="C34" s="22">
        <f t="shared" si="6"/>
        <v>0</v>
      </c>
      <c r="D34" s="21">
        <v>41.81</v>
      </c>
      <c r="E34" s="21">
        <v>23.9</v>
      </c>
      <c r="F34" s="21">
        <v>0</v>
      </c>
      <c r="G34" s="21">
        <v>5.09</v>
      </c>
      <c r="H34" s="21">
        <v>29.2</v>
      </c>
      <c r="I34" s="21">
        <f t="shared" si="7"/>
        <v>100.00000000000001</v>
      </c>
      <c r="J34" s="23">
        <f t="shared" si="8"/>
        <v>0</v>
      </c>
      <c r="K34" s="23">
        <f t="shared" si="9"/>
        <v>0</v>
      </c>
      <c r="L34" s="23">
        <f t="shared" si="10"/>
        <v>0</v>
      </c>
      <c r="M34" s="23">
        <f t="shared" si="11"/>
        <v>0</v>
      </c>
      <c r="N34" s="23">
        <f t="shared" si="12"/>
        <v>0</v>
      </c>
      <c r="O34" s="23">
        <f t="shared" si="13"/>
        <v>0</v>
      </c>
      <c r="P34" s="24"/>
      <c r="Q34" s="81">
        <f t="shared" si="14"/>
        <v>0</v>
      </c>
      <c r="S34" s="78">
        <f t="shared" si="1"/>
        <v>0</v>
      </c>
      <c r="T34" s="78">
        <f t="shared" si="2"/>
        <v>0</v>
      </c>
      <c r="U34" s="78">
        <f t="shared" si="3"/>
        <v>0</v>
      </c>
      <c r="V34" s="78">
        <f t="shared" si="4"/>
        <v>0</v>
      </c>
      <c r="W34" s="78">
        <f t="shared" si="5"/>
        <v>0</v>
      </c>
    </row>
    <row r="35" spans="1:23">
      <c r="A35" s="8" t="s">
        <v>77</v>
      </c>
      <c r="B35" s="22">
        <f t="shared" si="15"/>
        <v>0</v>
      </c>
      <c r="C35" s="22">
        <f t="shared" si="6"/>
        <v>0</v>
      </c>
      <c r="D35" s="21">
        <v>41.81</v>
      </c>
      <c r="E35" s="21">
        <v>23.9</v>
      </c>
      <c r="F35" s="21">
        <v>0</v>
      </c>
      <c r="G35" s="21">
        <v>5.09</v>
      </c>
      <c r="H35" s="21">
        <v>29.2</v>
      </c>
      <c r="I35" s="21">
        <f t="shared" si="7"/>
        <v>100.00000000000001</v>
      </c>
      <c r="J35" s="23">
        <f t="shared" si="8"/>
        <v>0</v>
      </c>
      <c r="K35" s="23">
        <f t="shared" si="9"/>
        <v>0</v>
      </c>
      <c r="L35" s="23">
        <f t="shared" si="10"/>
        <v>0</v>
      </c>
      <c r="M35" s="23">
        <f t="shared" si="11"/>
        <v>0</v>
      </c>
      <c r="N35" s="23">
        <f t="shared" si="12"/>
        <v>0</v>
      </c>
      <c r="O35" s="23">
        <f t="shared" si="13"/>
        <v>0</v>
      </c>
      <c r="P35" s="24"/>
      <c r="Q35" s="81">
        <f t="shared" si="14"/>
        <v>0</v>
      </c>
      <c r="S35" s="78">
        <f t="shared" si="1"/>
        <v>0</v>
      </c>
      <c r="T35" s="78">
        <f t="shared" si="2"/>
        <v>0</v>
      </c>
      <c r="U35" s="78">
        <f t="shared" si="3"/>
        <v>0</v>
      </c>
      <c r="V35" s="78">
        <f t="shared" si="4"/>
        <v>0</v>
      </c>
      <c r="W35" s="78">
        <f t="shared" si="5"/>
        <v>0</v>
      </c>
    </row>
    <row r="36" spans="1:23">
      <c r="A36" s="8" t="s">
        <v>78</v>
      </c>
      <c r="B36" s="22">
        <f t="shared" si="15"/>
        <v>0</v>
      </c>
      <c r="C36" s="22">
        <f t="shared" si="6"/>
        <v>0</v>
      </c>
      <c r="D36" s="21">
        <v>41.81</v>
      </c>
      <c r="E36" s="21">
        <v>23.9</v>
      </c>
      <c r="F36" s="21">
        <v>0</v>
      </c>
      <c r="G36" s="21">
        <v>5.09</v>
      </c>
      <c r="H36" s="21">
        <v>29.2</v>
      </c>
      <c r="I36" s="21">
        <f t="shared" si="7"/>
        <v>100.00000000000001</v>
      </c>
      <c r="J36" s="23">
        <f t="shared" si="8"/>
        <v>0</v>
      </c>
      <c r="K36" s="23">
        <f t="shared" si="9"/>
        <v>0</v>
      </c>
      <c r="L36" s="23">
        <f t="shared" si="10"/>
        <v>0</v>
      </c>
      <c r="M36" s="23">
        <f t="shared" si="11"/>
        <v>0</v>
      </c>
      <c r="N36" s="23">
        <f t="shared" si="12"/>
        <v>0</v>
      </c>
      <c r="O36" s="23">
        <f t="shared" si="13"/>
        <v>0</v>
      </c>
      <c r="P36" s="24"/>
      <c r="Q36" s="81">
        <f t="shared" si="14"/>
        <v>0</v>
      </c>
      <c r="S36" s="78">
        <f t="shared" si="1"/>
        <v>0</v>
      </c>
      <c r="T36" s="78">
        <f t="shared" si="2"/>
        <v>0</v>
      </c>
      <c r="U36" s="78">
        <f t="shared" si="3"/>
        <v>0</v>
      </c>
      <c r="V36" s="78">
        <f t="shared" si="4"/>
        <v>0</v>
      </c>
      <c r="W36" s="78">
        <f t="shared" si="5"/>
        <v>0</v>
      </c>
    </row>
    <row r="37" spans="1:23">
      <c r="A37" s="8" t="s">
        <v>79</v>
      </c>
      <c r="B37" s="22">
        <f t="shared" si="15"/>
        <v>0</v>
      </c>
      <c r="C37" s="22">
        <f t="shared" si="6"/>
        <v>0</v>
      </c>
      <c r="D37" s="21">
        <v>41.81</v>
      </c>
      <c r="E37" s="21">
        <v>23.9</v>
      </c>
      <c r="F37" s="21">
        <v>0</v>
      </c>
      <c r="G37" s="21">
        <v>5.09</v>
      </c>
      <c r="H37" s="21">
        <v>29.2</v>
      </c>
      <c r="I37" s="21">
        <f t="shared" si="7"/>
        <v>100.00000000000001</v>
      </c>
      <c r="J37" s="23">
        <f t="shared" si="8"/>
        <v>0</v>
      </c>
      <c r="K37" s="23">
        <f t="shared" si="9"/>
        <v>0</v>
      </c>
      <c r="L37" s="23">
        <f t="shared" si="10"/>
        <v>0</v>
      </c>
      <c r="M37" s="23">
        <f t="shared" si="11"/>
        <v>0</v>
      </c>
      <c r="N37" s="23">
        <f t="shared" si="12"/>
        <v>0</v>
      </c>
      <c r="O37" s="23">
        <f t="shared" si="13"/>
        <v>0</v>
      </c>
      <c r="P37" s="24"/>
      <c r="Q37" s="81">
        <f t="shared" si="14"/>
        <v>0</v>
      </c>
      <c r="S37" s="78">
        <f t="shared" si="1"/>
        <v>0</v>
      </c>
      <c r="T37" s="78">
        <f t="shared" si="2"/>
        <v>0</v>
      </c>
      <c r="U37" s="78">
        <f t="shared" si="3"/>
        <v>0</v>
      </c>
      <c r="V37" s="78">
        <f t="shared" si="4"/>
        <v>0</v>
      </c>
      <c r="W37" s="78">
        <f t="shared" si="5"/>
        <v>0</v>
      </c>
    </row>
    <row r="38" spans="1:23">
      <c r="A38" s="8" t="s">
        <v>80</v>
      </c>
      <c r="B38" s="22">
        <f t="shared" si="15"/>
        <v>0</v>
      </c>
      <c r="C38" s="22">
        <f t="shared" si="6"/>
        <v>0</v>
      </c>
      <c r="D38" s="21">
        <v>41.81</v>
      </c>
      <c r="E38" s="21">
        <v>23.9</v>
      </c>
      <c r="F38" s="21">
        <v>0</v>
      </c>
      <c r="G38" s="21">
        <v>5.09</v>
      </c>
      <c r="H38" s="21">
        <v>29.2</v>
      </c>
      <c r="I38" s="21">
        <f t="shared" si="7"/>
        <v>100.00000000000001</v>
      </c>
      <c r="J38" s="23">
        <f t="shared" si="8"/>
        <v>0</v>
      </c>
      <c r="K38" s="23">
        <f t="shared" si="9"/>
        <v>0</v>
      </c>
      <c r="L38" s="23">
        <f t="shared" si="10"/>
        <v>0</v>
      </c>
      <c r="M38" s="23">
        <f t="shared" si="11"/>
        <v>0</v>
      </c>
      <c r="N38" s="23">
        <f t="shared" si="12"/>
        <v>0</v>
      </c>
      <c r="O38" s="23">
        <f t="shared" si="13"/>
        <v>0</v>
      </c>
      <c r="P38" s="24"/>
      <c r="Q38" s="81">
        <f t="shared" si="14"/>
        <v>0</v>
      </c>
      <c r="S38" s="78">
        <f t="shared" si="1"/>
        <v>0</v>
      </c>
      <c r="T38" s="78">
        <f t="shared" si="2"/>
        <v>0</v>
      </c>
      <c r="U38" s="78">
        <f t="shared" si="3"/>
        <v>0</v>
      </c>
      <c r="V38" s="78">
        <f t="shared" si="4"/>
        <v>0</v>
      </c>
      <c r="W38" s="78">
        <f t="shared" si="5"/>
        <v>0</v>
      </c>
    </row>
    <row r="39" spans="1:23">
      <c r="A39" s="8" t="s">
        <v>81</v>
      </c>
      <c r="B39" s="22">
        <f t="shared" si="15"/>
        <v>0</v>
      </c>
      <c r="C39" s="22">
        <f t="shared" si="6"/>
        <v>0</v>
      </c>
      <c r="D39" s="21">
        <v>41.81</v>
      </c>
      <c r="E39" s="21">
        <v>23.9</v>
      </c>
      <c r="F39" s="21">
        <v>0</v>
      </c>
      <c r="G39" s="21">
        <v>5.09</v>
      </c>
      <c r="H39" s="21">
        <v>29.2</v>
      </c>
      <c r="I39" s="21">
        <f t="shared" si="7"/>
        <v>100.00000000000001</v>
      </c>
      <c r="J39" s="23">
        <f t="shared" si="8"/>
        <v>0</v>
      </c>
      <c r="K39" s="23">
        <f t="shared" si="9"/>
        <v>0</v>
      </c>
      <c r="L39" s="23">
        <f t="shared" si="10"/>
        <v>0</v>
      </c>
      <c r="M39" s="23">
        <f t="shared" si="11"/>
        <v>0</v>
      </c>
      <c r="N39" s="23">
        <f t="shared" si="12"/>
        <v>0</v>
      </c>
      <c r="O39" s="23">
        <f t="shared" si="13"/>
        <v>0</v>
      </c>
      <c r="P39" s="24"/>
      <c r="Q39" s="81">
        <f t="shared" si="14"/>
        <v>0</v>
      </c>
      <c r="S39" s="78">
        <f t="shared" si="1"/>
        <v>0</v>
      </c>
      <c r="T39" s="78">
        <f t="shared" si="2"/>
        <v>0</v>
      </c>
      <c r="U39" s="78">
        <f t="shared" si="3"/>
        <v>0</v>
      </c>
      <c r="V39" s="78">
        <f t="shared" si="4"/>
        <v>0</v>
      </c>
      <c r="W39" s="78">
        <f t="shared" si="5"/>
        <v>0</v>
      </c>
    </row>
    <row r="40" spans="1:23">
      <c r="A40" s="8" t="s">
        <v>82</v>
      </c>
      <c r="B40" s="22">
        <f t="shared" si="15"/>
        <v>0</v>
      </c>
      <c r="C40" s="22">
        <f t="shared" si="6"/>
        <v>0</v>
      </c>
      <c r="D40" s="21">
        <v>41.81</v>
      </c>
      <c r="E40" s="21">
        <v>23.9</v>
      </c>
      <c r="F40" s="21">
        <v>0</v>
      </c>
      <c r="G40" s="21">
        <v>5.09</v>
      </c>
      <c r="H40" s="21">
        <v>29.2</v>
      </c>
      <c r="I40" s="21">
        <f t="shared" si="7"/>
        <v>100.00000000000001</v>
      </c>
      <c r="J40" s="23">
        <f t="shared" si="8"/>
        <v>0</v>
      </c>
      <c r="K40" s="23">
        <f t="shared" si="9"/>
        <v>0</v>
      </c>
      <c r="L40" s="23">
        <f t="shared" si="10"/>
        <v>0</v>
      </c>
      <c r="M40" s="23">
        <f t="shared" si="11"/>
        <v>0</v>
      </c>
      <c r="N40" s="23">
        <f t="shared" si="12"/>
        <v>0</v>
      </c>
      <c r="O40" s="23">
        <f t="shared" si="13"/>
        <v>0</v>
      </c>
      <c r="P40" s="24"/>
      <c r="Q40" s="81">
        <f t="shared" si="14"/>
        <v>0</v>
      </c>
      <c r="S40" s="78">
        <f t="shared" si="1"/>
        <v>0</v>
      </c>
      <c r="T40" s="78">
        <f t="shared" si="2"/>
        <v>0</v>
      </c>
      <c r="U40" s="78">
        <f t="shared" si="3"/>
        <v>0</v>
      </c>
      <c r="V40" s="78">
        <f t="shared" si="4"/>
        <v>0</v>
      </c>
      <c r="W40" s="78">
        <f t="shared" si="5"/>
        <v>0</v>
      </c>
    </row>
    <row r="41" spans="1:23">
      <c r="A41" s="8" t="s">
        <v>83</v>
      </c>
      <c r="B41" s="22">
        <f t="shared" si="15"/>
        <v>0</v>
      </c>
      <c r="C41" s="22">
        <f t="shared" si="6"/>
        <v>0</v>
      </c>
      <c r="D41" s="21">
        <v>41.81</v>
      </c>
      <c r="E41" s="21">
        <v>23.9</v>
      </c>
      <c r="F41" s="21">
        <v>0</v>
      </c>
      <c r="G41" s="21">
        <v>5.09</v>
      </c>
      <c r="H41" s="21">
        <v>29.2</v>
      </c>
      <c r="I41" s="21">
        <f t="shared" si="7"/>
        <v>100.00000000000001</v>
      </c>
      <c r="J41" s="23">
        <f t="shared" si="8"/>
        <v>0</v>
      </c>
      <c r="K41" s="23">
        <f t="shared" si="9"/>
        <v>0</v>
      </c>
      <c r="L41" s="23">
        <f t="shared" si="10"/>
        <v>0</v>
      </c>
      <c r="M41" s="23">
        <f t="shared" si="11"/>
        <v>0</v>
      </c>
      <c r="N41" s="23">
        <f t="shared" si="12"/>
        <v>0</v>
      </c>
      <c r="O41" s="23">
        <f t="shared" si="13"/>
        <v>0</v>
      </c>
      <c r="P41" s="24"/>
      <c r="Q41" s="81">
        <f t="shared" si="14"/>
        <v>0</v>
      </c>
      <c r="S41" s="78">
        <f t="shared" si="1"/>
        <v>0</v>
      </c>
      <c r="T41" s="78">
        <f t="shared" si="2"/>
        <v>0</v>
      </c>
      <c r="U41" s="78">
        <f t="shared" si="3"/>
        <v>0</v>
      </c>
      <c r="V41" s="78">
        <f t="shared" si="4"/>
        <v>0</v>
      </c>
      <c r="W41" s="78">
        <f t="shared" si="5"/>
        <v>0</v>
      </c>
    </row>
    <row r="42" spans="1:23">
      <c r="A42" s="8" t="s">
        <v>84</v>
      </c>
      <c r="B42" s="22">
        <f t="shared" si="15"/>
        <v>0</v>
      </c>
      <c r="C42" s="22">
        <f t="shared" si="6"/>
        <v>0</v>
      </c>
      <c r="D42" s="21">
        <v>41.81</v>
      </c>
      <c r="E42" s="21">
        <v>23.9</v>
      </c>
      <c r="F42" s="21">
        <v>0</v>
      </c>
      <c r="G42" s="21">
        <v>5.09</v>
      </c>
      <c r="H42" s="21">
        <v>29.2</v>
      </c>
      <c r="I42" s="21">
        <f t="shared" si="7"/>
        <v>100.00000000000001</v>
      </c>
      <c r="J42" s="23">
        <f t="shared" si="8"/>
        <v>0</v>
      </c>
      <c r="K42" s="23">
        <f t="shared" si="9"/>
        <v>0</v>
      </c>
      <c r="L42" s="23">
        <f t="shared" si="10"/>
        <v>0</v>
      </c>
      <c r="M42" s="23">
        <f t="shared" si="11"/>
        <v>0</v>
      </c>
      <c r="N42" s="23">
        <f t="shared" si="12"/>
        <v>0</v>
      </c>
      <c r="O42" s="23">
        <f t="shared" si="13"/>
        <v>0</v>
      </c>
      <c r="P42" s="24"/>
      <c r="Q42" s="81">
        <f t="shared" si="14"/>
        <v>0</v>
      </c>
      <c r="S42" s="78">
        <f t="shared" si="1"/>
        <v>0</v>
      </c>
      <c r="T42" s="78">
        <f t="shared" si="2"/>
        <v>0</v>
      </c>
      <c r="U42" s="78">
        <f t="shared" si="3"/>
        <v>0</v>
      </c>
      <c r="V42" s="78">
        <f t="shared" si="4"/>
        <v>0</v>
      </c>
      <c r="W42" s="78">
        <f t="shared" si="5"/>
        <v>0</v>
      </c>
    </row>
    <row r="43" spans="1:23">
      <c r="A43" s="8" t="s">
        <v>85</v>
      </c>
      <c r="B43" s="22">
        <f t="shared" si="15"/>
        <v>0</v>
      </c>
      <c r="C43" s="22">
        <f t="shared" si="6"/>
        <v>0</v>
      </c>
      <c r="D43" s="21">
        <v>41.81</v>
      </c>
      <c r="E43" s="21">
        <v>23.9</v>
      </c>
      <c r="F43" s="21">
        <v>0</v>
      </c>
      <c r="G43" s="21">
        <v>5.09</v>
      </c>
      <c r="H43" s="21">
        <v>29.2</v>
      </c>
      <c r="I43" s="21">
        <f t="shared" si="7"/>
        <v>100.00000000000001</v>
      </c>
      <c r="J43" s="23">
        <f t="shared" si="8"/>
        <v>0</v>
      </c>
      <c r="K43" s="23">
        <f t="shared" si="9"/>
        <v>0</v>
      </c>
      <c r="L43" s="23">
        <f t="shared" si="10"/>
        <v>0</v>
      </c>
      <c r="M43" s="23">
        <f t="shared" si="11"/>
        <v>0</v>
      </c>
      <c r="N43" s="23">
        <f t="shared" si="12"/>
        <v>0</v>
      </c>
      <c r="O43" s="23">
        <f t="shared" si="13"/>
        <v>0</v>
      </c>
      <c r="P43" s="24"/>
      <c r="Q43" s="81">
        <f t="shared" si="14"/>
        <v>0</v>
      </c>
      <c r="S43" s="78">
        <f t="shared" si="1"/>
        <v>0</v>
      </c>
      <c r="T43" s="78">
        <f t="shared" si="2"/>
        <v>0</v>
      </c>
      <c r="U43" s="78">
        <f t="shared" si="3"/>
        <v>0</v>
      </c>
      <c r="V43" s="78">
        <f t="shared" si="4"/>
        <v>0</v>
      </c>
      <c r="W43" s="78">
        <f t="shared" si="5"/>
        <v>0</v>
      </c>
    </row>
    <row r="44" spans="1:23">
      <c r="A44" s="8" t="s">
        <v>86</v>
      </c>
      <c r="B44" s="22">
        <f t="shared" si="15"/>
        <v>0</v>
      </c>
      <c r="C44" s="22">
        <f t="shared" si="6"/>
        <v>0</v>
      </c>
      <c r="D44" s="21">
        <v>41.81</v>
      </c>
      <c r="E44" s="21">
        <v>23.9</v>
      </c>
      <c r="F44" s="21">
        <v>0</v>
      </c>
      <c r="G44" s="21">
        <v>5.09</v>
      </c>
      <c r="H44" s="21">
        <v>29.2</v>
      </c>
      <c r="I44" s="21">
        <f t="shared" si="7"/>
        <v>100.00000000000001</v>
      </c>
      <c r="J44" s="23">
        <f t="shared" si="8"/>
        <v>0</v>
      </c>
      <c r="K44" s="23">
        <f t="shared" si="9"/>
        <v>0</v>
      </c>
      <c r="L44" s="23">
        <f t="shared" si="10"/>
        <v>0</v>
      </c>
      <c r="M44" s="23">
        <f t="shared" si="11"/>
        <v>0</v>
      </c>
      <c r="N44" s="23">
        <f t="shared" si="12"/>
        <v>0</v>
      </c>
      <c r="O44" s="23">
        <f t="shared" si="13"/>
        <v>0</v>
      </c>
      <c r="P44" s="24"/>
      <c r="Q44" s="81">
        <f t="shared" si="14"/>
        <v>0</v>
      </c>
      <c r="S44" s="78">
        <f t="shared" si="1"/>
        <v>0</v>
      </c>
      <c r="T44" s="78">
        <f t="shared" si="2"/>
        <v>0</v>
      </c>
      <c r="U44" s="78">
        <f t="shared" si="3"/>
        <v>0</v>
      </c>
      <c r="V44" s="78">
        <f t="shared" si="4"/>
        <v>0</v>
      </c>
      <c r="W44" s="78">
        <f t="shared" si="5"/>
        <v>0</v>
      </c>
    </row>
    <row r="45" spans="1:23">
      <c r="A45" s="8" t="s">
        <v>87</v>
      </c>
      <c r="B45" s="22">
        <f t="shared" si="15"/>
        <v>0</v>
      </c>
      <c r="C45" s="22">
        <f t="shared" si="6"/>
        <v>0</v>
      </c>
      <c r="D45" s="21">
        <v>41.81</v>
      </c>
      <c r="E45" s="21">
        <v>23.9</v>
      </c>
      <c r="F45" s="21">
        <v>0</v>
      </c>
      <c r="G45" s="21">
        <v>5.09</v>
      </c>
      <c r="H45" s="21">
        <v>29.2</v>
      </c>
      <c r="I45" s="21">
        <f t="shared" si="7"/>
        <v>100.00000000000001</v>
      </c>
      <c r="J45" s="23">
        <f t="shared" si="8"/>
        <v>0</v>
      </c>
      <c r="K45" s="23">
        <f t="shared" si="9"/>
        <v>0</v>
      </c>
      <c r="L45" s="23">
        <f t="shared" si="10"/>
        <v>0</v>
      </c>
      <c r="M45" s="23">
        <f t="shared" si="11"/>
        <v>0</v>
      </c>
      <c r="N45" s="23">
        <f t="shared" si="12"/>
        <v>0</v>
      </c>
      <c r="O45" s="23">
        <f t="shared" si="13"/>
        <v>0</v>
      </c>
      <c r="P45" s="24"/>
      <c r="Q45" s="81">
        <f t="shared" si="14"/>
        <v>0</v>
      </c>
      <c r="S45" s="78">
        <f t="shared" si="1"/>
        <v>0</v>
      </c>
      <c r="T45" s="78">
        <f t="shared" si="2"/>
        <v>0</v>
      </c>
      <c r="U45" s="78">
        <f t="shared" si="3"/>
        <v>0</v>
      </c>
      <c r="V45" s="78">
        <f t="shared" si="4"/>
        <v>0</v>
      </c>
      <c r="W45" s="78">
        <f t="shared" si="5"/>
        <v>0</v>
      </c>
    </row>
    <row r="46" spans="1:23">
      <c r="A46" s="8" t="s">
        <v>88</v>
      </c>
      <c r="B46" s="22">
        <f t="shared" si="15"/>
        <v>0</v>
      </c>
      <c r="C46" s="22">
        <f t="shared" si="6"/>
        <v>0</v>
      </c>
      <c r="D46" s="21">
        <v>41.81</v>
      </c>
      <c r="E46" s="21">
        <v>23.9</v>
      </c>
      <c r="F46" s="21">
        <v>0</v>
      </c>
      <c r="G46" s="21">
        <v>5.09</v>
      </c>
      <c r="H46" s="21">
        <v>29.2</v>
      </c>
      <c r="I46" s="21">
        <f t="shared" si="7"/>
        <v>100.00000000000001</v>
      </c>
      <c r="J46" s="23">
        <f t="shared" si="8"/>
        <v>0</v>
      </c>
      <c r="K46" s="23">
        <f t="shared" si="9"/>
        <v>0</v>
      </c>
      <c r="L46" s="23">
        <f t="shared" si="10"/>
        <v>0</v>
      </c>
      <c r="M46" s="23">
        <f t="shared" si="11"/>
        <v>0</v>
      </c>
      <c r="N46" s="23">
        <f t="shared" si="12"/>
        <v>0</v>
      </c>
      <c r="O46" s="23">
        <f t="shared" si="13"/>
        <v>0</v>
      </c>
      <c r="P46" s="24"/>
      <c r="Q46" s="81">
        <f t="shared" si="14"/>
        <v>0</v>
      </c>
      <c r="S46" s="78">
        <f t="shared" si="1"/>
        <v>0</v>
      </c>
      <c r="T46" s="78">
        <f t="shared" si="2"/>
        <v>0</v>
      </c>
      <c r="U46" s="78">
        <f t="shared" si="3"/>
        <v>0</v>
      </c>
      <c r="V46" s="78">
        <f t="shared" si="4"/>
        <v>0</v>
      </c>
      <c r="W46" s="78">
        <f t="shared" si="5"/>
        <v>0</v>
      </c>
    </row>
    <row r="47" spans="1:23">
      <c r="A47" s="8" t="s">
        <v>89</v>
      </c>
      <c r="B47" s="22">
        <f t="shared" si="15"/>
        <v>0</v>
      </c>
      <c r="C47" s="22">
        <f t="shared" si="6"/>
        <v>0</v>
      </c>
      <c r="D47" s="21">
        <v>41.81</v>
      </c>
      <c r="E47" s="21">
        <v>23.9</v>
      </c>
      <c r="F47" s="21">
        <v>0</v>
      </c>
      <c r="G47" s="21">
        <v>5.09</v>
      </c>
      <c r="H47" s="21">
        <v>29.2</v>
      </c>
      <c r="I47" s="21">
        <f t="shared" si="7"/>
        <v>100.00000000000001</v>
      </c>
      <c r="J47" s="23">
        <f t="shared" si="8"/>
        <v>0</v>
      </c>
      <c r="K47" s="23">
        <f t="shared" si="9"/>
        <v>0</v>
      </c>
      <c r="L47" s="23">
        <f t="shared" si="10"/>
        <v>0</v>
      </c>
      <c r="M47" s="23">
        <f t="shared" si="11"/>
        <v>0</v>
      </c>
      <c r="N47" s="23">
        <f t="shared" si="12"/>
        <v>0</v>
      </c>
      <c r="O47" s="23">
        <f t="shared" si="13"/>
        <v>0</v>
      </c>
      <c r="P47" s="24"/>
      <c r="Q47" s="81">
        <f t="shared" si="14"/>
        <v>0</v>
      </c>
      <c r="S47" s="78">
        <f t="shared" si="1"/>
        <v>0</v>
      </c>
      <c r="T47" s="78">
        <f t="shared" si="2"/>
        <v>0</v>
      </c>
      <c r="U47" s="78">
        <f t="shared" si="3"/>
        <v>0</v>
      </c>
      <c r="V47" s="78">
        <f t="shared" si="4"/>
        <v>0</v>
      </c>
      <c r="W47" s="78">
        <f t="shared" si="5"/>
        <v>0</v>
      </c>
    </row>
    <row r="48" spans="1:23">
      <c r="A48" s="8" t="s">
        <v>90</v>
      </c>
      <c r="B48" s="22">
        <f t="shared" si="15"/>
        <v>0</v>
      </c>
      <c r="C48" s="22">
        <f t="shared" si="6"/>
        <v>0</v>
      </c>
      <c r="D48" s="21">
        <v>41.81</v>
      </c>
      <c r="E48" s="21">
        <v>23.9</v>
      </c>
      <c r="F48" s="21">
        <v>0</v>
      </c>
      <c r="G48" s="21">
        <v>5.09</v>
      </c>
      <c r="H48" s="21">
        <v>29.2</v>
      </c>
      <c r="I48" s="21">
        <f t="shared" si="7"/>
        <v>100.00000000000001</v>
      </c>
      <c r="J48" s="23">
        <f t="shared" si="8"/>
        <v>0</v>
      </c>
      <c r="K48" s="23">
        <f t="shared" si="9"/>
        <v>0</v>
      </c>
      <c r="L48" s="23">
        <f t="shared" si="10"/>
        <v>0</v>
      </c>
      <c r="M48" s="23">
        <f t="shared" si="11"/>
        <v>0</v>
      </c>
      <c r="N48" s="23">
        <f t="shared" si="12"/>
        <v>0</v>
      </c>
      <c r="O48" s="23">
        <f t="shared" si="13"/>
        <v>0</v>
      </c>
      <c r="P48" s="24"/>
      <c r="Q48" s="81">
        <f t="shared" si="14"/>
        <v>0</v>
      </c>
      <c r="S48" s="78">
        <f t="shared" si="1"/>
        <v>0</v>
      </c>
      <c r="T48" s="78">
        <f t="shared" si="2"/>
        <v>0</v>
      </c>
      <c r="U48" s="78">
        <f t="shared" si="3"/>
        <v>0</v>
      </c>
      <c r="V48" s="78">
        <f t="shared" si="4"/>
        <v>0</v>
      </c>
      <c r="W48" s="78">
        <f t="shared" si="5"/>
        <v>0</v>
      </c>
    </row>
    <row r="49" spans="1:23">
      <c r="A49" s="8" t="s">
        <v>91</v>
      </c>
      <c r="B49" s="22">
        <f t="shared" si="15"/>
        <v>0</v>
      </c>
      <c r="C49" s="22">
        <f t="shared" si="6"/>
        <v>0</v>
      </c>
      <c r="D49" s="21">
        <v>41.81</v>
      </c>
      <c r="E49" s="21">
        <v>23.9</v>
      </c>
      <c r="F49" s="21">
        <v>0</v>
      </c>
      <c r="G49" s="21">
        <v>5.09</v>
      </c>
      <c r="H49" s="21">
        <v>29.2</v>
      </c>
      <c r="I49" s="21">
        <f t="shared" si="7"/>
        <v>100.00000000000001</v>
      </c>
      <c r="J49" s="23">
        <f t="shared" si="8"/>
        <v>0</v>
      </c>
      <c r="K49" s="23">
        <f t="shared" si="9"/>
        <v>0</v>
      </c>
      <c r="L49" s="23">
        <f t="shared" si="10"/>
        <v>0</v>
      </c>
      <c r="M49" s="23">
        <f t="shared" si="11"/>
        <v>0</v>
      </c>
      <c r="N49" s="23">
        <f t="shared" si="12"/>
        <v>0</v>
      </c>
      <c r="O49" s="23">
        <f t="shared" si="13"/>
        <v>0</v>
      </c>
      <c r="P49" s="24"/>
      <c r="Q49" s="81">
        <f t="shared" si="14"/>
        <v>0</v>
      </c>
      <c r="S49" s="78">
        <f t="shared" si="1"/>
        <v>0</v>
      </c>
      <c r="T49" s="78">
        <f t="shared" si="2"/>
        <v>0</v>
      </c>
      <c r="U49" s="78">
        <f t="shared" si="3"/>
        <v>0</v>
      </c>
      <c r="V49" s="78">
        <f t="shared" si="4"/>
        <v>0</v>
      </c>
      <c r="W49" s="78">
        <f t="shared" si="5"/>
        <v>0</v>
      </c>
    </row>
    <row r="50" spans="1:23">
      <c r="A50" s="8" t="s">
        <v>92</v>
      </c>
      <c r="B50" s="22">
        <f t="shared" si="15"/>
        <v>0</v>
      </c>
      <c r="C50" s="22">
        <f t="shared" si="6"/>
        <v>0</v>
      </c>
      <c r="D50" s="21">
        <v>41.81</v>
      </c>
      <c r="E50" s="21">
        <v>23.9</v>
      </c>
      <c r="F50" s="21">
        <v>0</v>
      </c>
      <c r="G50" s="21">
        <v>5.09</v>
      </c>
      <c r="H50" s="21">
        <v>29.2</v>
      </c>
      <c r="I50" s="21">
        <f t="shared" si="7"/>
        <v>100.00000000000001</v>
      </c>
      <c r="J50" s="23">
        <f t="shared" si="8"/>
        <v>0</v>
      </c>
      <c r="K50" s="23">
        <f t="shared" si="9"/>
        <v>0</v>
      </c>
      <c r="L50" s="23">
        <f t="shared" si="10"/>
        <v>0</v>
      </c>
      <c r="M50" s="23">
        <f t="shared" si="11"/>
        <v>0</v>
      </c>
      <c r="N50" s="23">
        <f t="shared" si="12"/>
        <v>0</v>
      </c>
      <c r="O50" s="23">
        <f t="shared" si="13"/>
        <v>0</v>
      </c>
      <c r="P50" s="24"/>
      <c r="Q50" s="81">
        <f t="shared" si="14"/>
        <v>0</v>
      </c>
      <c r="S50" s="78">
        <f t="shared" si="1"/>
        <v>0</v>
      </c>
      <c r="T50" s="78">
        <f t="shared" si="2"/>
        <v>0</v>
      </c>
      <c r="U50" s="78">
        <f t="shared" si="3"/>
        <v>0</v>
      </c>
      <c r="V50" s="78">
        <f t="shared" si="4"/>
        <v>0</v>
      </c>
      <c r="W50" s="78">
        <f t="shared" si="5"/>
        <v>0</v>
      </c>
    </row>
    <row r="51" spans="1:23">
      <c r="A51" s="8" t="s">
        <v>93</v>
      </c>
      <c r="B51" s="22">
        <f t="shared" si="15"/>
        <v>0</v>
      </c>
      <c r="C51" s="22">
        <f t="shared" si="6"/>
        <v>0</v>
      </c>
      <c r="D51" s="21">
        <v>41.81</v>
      </c>
      <c r="E51" s="21">
        <v>23.9</v>
      </c>
      <c r="F51" s="21">
        <v>0</v>
      </c>
      <c r="G51" s="21">
        <v>5.09</v>
      </c>
      <c r="H51" s="21">
        <v>29.2</v>
      </c>
      <c r="I51" s="21">
        <f t="shared" si="7"/>
        <v>100.00000000000001</v>
      </c>
      <c r="J51" s="23">
        <f t="shared" si="8"/>
        <v>0</v>
      </c>
      <c r="K51" s="23">
        <f t="shared" si="9"/>
        <v>0</v>
      </c>
      <c r="L51" s="23">
        <f t="shared" si="10"/>
        <v>0</v>
      </c>
      <c r="M51" s="23">
        <f t="shared" si="11"/>
        <v>0</v>
      </c>
      <c r="N51" s="23">
        <f t="shared" si="12"/>
        <v>0</v>
      </c>
      <c r="O51" s="23">
        <f t="shared" si="13"/>
        <v>0</v>
      </c>
      <c r="P51" s="24"/>
      <c r="Q51" s="81">
        <f t="shared" si="14"/>
        <v>0</v>
      </c>
      <c r="S51" s="78">
        <f t="shared" si="1"/>
        <v>0</v>
      </c>
      <c r="T51" s="78">
        <f t="shared" si="2"/>
        <v>0</v>
      </c>
      <c r="U51" s="78">
        <f t="shared" si="3"/>
        <v>0</v>
      </c>
      <c r="V51" s="78">
        <f t="shared" si="4"/>
        <v>0</v>
      </c>
      <c r="W51" s="78">
        <f t="shared" si="5"/>
        <v>0</v>
      </c>
    </row>
    <row r="52" spans="1:23">
      <c r="A52" s="8" t="s">
        <v>94</v>
      </c>
      <c r="B52" s="22">
        <f t="shared" si="15"/>
        <v>0</v>
      </c>
      <c r="C52" s="22">
        <f t="shared" si="6"/>
        <v>0</v>
      </c>
      <c r="D52" s="21">
        <v>41.81</v>
      </c>
      <c r="E52" s="21">
        <v>23.9</v>
      </c>
      <c r="F52" s="21">
        <v>0</v>
      </c>
      <c r="G52" s="21">
        <v>5.09</v>
      </c>
      <c r="H52" s="21">
        <v>29.2</v>
      </c>
      <c r="I52" s="21">
        <f t="shared" si="7"/>
        <v>100.00000000000001</v>
      </c>
      <c r="J52" s="23">
        <f t="shared" si="8"/>
        <v>0</v>
      </c>
      <c r="K52" s="23">
        <f t="shared" si="9"/>
        <v>0</v>
      </c>
      <c r="L52" s="23">
        <f t="shared" si="10"/>
        <v>0</v>
      </c>
      <c r="M52" s="23">
        <f t="shared" si="11"/>
        <v>0</v>
      </c>
      <c r="N52" s="23">
        <f t="shared" si="12"/>
        <v>0</v>
      </c>
      <c r="O52" s="23">
        <f t="shared" si="13"/>
        <v>0</v>
      </c>
      <c r="P52" s="24"/>
      <c r="Q52" s="81">
        <f t="shared" si="14"/>
        <v>0</v>
      </c>
      <c r="S52" s="78">
        <f t="shared" si="1"/>
        <v>0</v>
      </c>
      <c r="T52" s="78">
        <f t="shared" si="2"/>
        <v>0</v>
      </c>
      <c r="U52" s="78">
        <f t="shared" si="3"/>
        <v>0</v>
      </c>
      <c r="V52" s="78">
        <f t="shared" si="4"/>
        <v>0</v>
      </c>
      <c r="W52" s="78">
        <f t="shared" si="5"/>
        <v>0</v>
      </c>
    </row>
    <row r="53" spans="1:23">
      <c r="A53" s="8" t="s">
        <v>95</v>
      </c>
      <c r="B53" s="22">
        <f t="shared" si="15"/>
        <v>0</v>
      </c>
      <c r="C53" s="22">
        <f t="shared" si="6"/>
        <v>0</v>
      </c>
      <c r="D53" s="21">
        <v>41.81</v>
      </c>
      <c r="E53" s="21">
        <v>23.9</v>
      </c>
      <c r="F53" s="21">
        <v>0</v>
      </c>
      <c r="G53" s="21">
        <v>5.09</v>
      </c>
      <c r="H53" s="21">
        <v>29.2</v>
      </c>
      <c r="I53" s="21">
        <f t="shared" si="7"/>
        <v>100.00000000000001</v>
      </c>
      <c r="J53" s="23">
        <f t="shared" si="8"/>
        <v>0</v>
      </c>
      <c r="K53" s="23">
        <f t="shared" si="9"/>
        <v>0</v>
      </c>
      <c r="L53" s="23">
        <f t="shared" si="10"/>
        <v>0</v>
      </c>
      <c r="M53" s="23">
        <f t="shared" si="11"/>
        <v>0</v>
      </c>
      <c r="N53" s="23">
        <f t="shared" si="12"/>
        <v>0</v>
      </c>
      <c r="O53" s="23">
        <f t="shared" si="13"/>
        <v>0</v>
      </c>
      <c r="P53" s="24"/>
      <c r="Q53" s="81">
        <f t="shared" si="14"/>
        <v>0</v>
      </c>
      <c r="S53" s="78">
        <f t="shared" si="1"/>
        <v>0</v>
      </c>
      <c r="T53" s="78">
        <f t="shared" si="2"/>
        <v>0</v>
      </c>
      <c r="U53" s="78">
        <f t="shared" si="3"/>
        <v>0</v>
      </c>
      <c r="V53" s="78">
        <f t="shared" si="4"/>
        <v>0</v>
      </c>
      <c r="W53" s="78">
        <f t="shared" si="5"/>
        <v>0</v>
      </c>
    </row>
    <row r="54" spans="1:23">
      <c r="A54" s="8" t="s">
        <v>96</v>
      </c>
      <c r="B54" s="22">
        <f t="shared" si="15"/>
        <v>0</v>
      </c>
      <c r="C54" s="22">
        <f t="shared" si="6"/>
        <v>0</v>
      </c>
      <c r="D54" s="21">
        <v>41.81</v>
      </c>
      <c r="E54" s="21">
        <v>23.9</v>
      </c>
      <c r="F54" s="21">
        <v>0</v>
      </c>
      <c r="G54" s="21">
        <v>5.09</v>
      </c>
      <c r="H54" s="21">
        <v>29.2</v>
      </c>
      <c r="I54" s="21">
        <f t="shared" si="7"/>
        <v>100.00000000000001</v>
      </c>
      <c r="J54" s="23">
        <f t="shared" si="8"/>
        <v>0</v>
      </c>
      <c r="K54" s="23">
        <f t="shared" si="9"/>
        <v>0</v>
      </c>
      <c r="L54" s="23">
        <f t="shared" si="10"/>
        <v>0</v>
      </c>
      <c r="M54" s="23">
        <f t="shared" si="11"/>
        <v>0</v>
      </c>
      <c r="N54" s="23">
        <f t="shared" si="12"/>
        <v>0</v>
      </c>
      <c r="O54" s="23">
        <f t="shared" si="13"/>
        <v>0</v>
      </c>
      <c r="P54" s="24"/>
      <c r="Q54" s="81">
        <f t="shared" si="14"/>
        <v>0</v>
      </c>
      <c r="S54" s="78">
        <f t="shared" si="1"/>
        <v>0</v>
      </c>
      <c r="T54" s="78">
        <f t="shared" si="2"/>
        <v>0</v>
      </c>
      <c r="U54" s="78">
        <f t="shared" si="3"/>
        <v>0</v>
      </c>
      <c r="V54" s="78">
        <f t="shared" si="4"/>
        <v>0</v>
      </c>
      <c r="W54" s="78">
        <f t="shared" si="5"/>
        <v>0</v>
      </c>
    </row>
    <row r="55" spans="1:23">
      <c r="A55" s="8" t="s">
        <v>97</v>
      </c>
      <c r="B55" s="22">
        <f t="shared" si="15"/>
        <v>0</v>
      </c>
      <c r="C55" s="22">
        <f t="shared" si="6"/>
        <v>0</v>
      </c>
      <c r="D55" s="21">
        <v>41.81</v>
      </c>
      <c r="E55" s="21">
        <v>23.9</v>
      </c>
      <c r="F55" s="21">
        <v>0</v>
      </c>
      <c r="G55" s="21">
        <v>5.09</v>
      </c>
      <c r="H55" s="21">
        <v>29.2</v>
      </c>
      <c r="I55" s="21">
        <f t="shared" si="7"/>
        <v>100.00000000000001</v>
      </c>
      <c r="J55" s="23">
        <f t="shared" si="8"/>
        <v>0</v>
      </c>
      <c r="K55" s="23">
        <f t="shared" si="9"/>
        <v>0</v>
      </c>
      <c r="L55" s="23">
        <f t="shared" si="10"/>
        <v>0</v>
      </c>
      <c r="M55" s="23">
        <f t="shared" si="11"/>
        <v>0</v>
      </c>
      <c r="N55" s="23">
        <f t="shared" si="12"/>
        <v>0</v>
      </c>
      <c r="O55" s="23">
        <f t="shared" si="13"/>
        <v>0</v>
      </c>
      <c r="P55" s="24"/>
      <c r="Q55" s="81">
        <f t="shared" si="14"/>
        <v>0</v>
      </c>
      <c r="S55" s="78">
        <f t="shared" si="1"/>
        <v>0</v>
      </c>
      <c r="T55" s="78">
        <f t="shared" si="2"/>
        <v>0</v>
      </c>
      <c r="U55" s="78">
        <f t="shared" si="3"/>
        <v>0</v>
      </c>
      <c r="V55" s="78">
        <f t="shared" si="4"/>
        <v>0</v>
      </c>
      <c r="W55" s="78">
        <f t="shared" si="5"/>
        <v>0</v>
      </c>
    </row>
    <row r="56" spans="1:23">
      <c r="A56" s="8" t="s">
        <v>98</v>
      </c>
      <c r="B56" s="22">
        <f t="shared" si="15"/>
        <v>0</v>
      </c>
      <c r="C56" s="22">
        <f t="shared" si="6"/>
        <v>0</v>
      </c>
      <c r="D56" s="21">
        <v>41.81</v>
      </c>
      <c r="E56" s="21">
        <v>23.9</v>
      </c>
      <c r="F56" s="21">
        <v>0</v>
      </c>
      <c r="G56" s="21">
        <v>5.09</v>
      </c>
      <c r="H56" s="21">
        <v>29.2</v>
      </c>
      <c r="I56" s="21">
        <f t="shared" si="7"/>
        <v>100.00000000000001</v>
      </c>
      <c r="J56" s="23">
        <f t="shared" si="8"/>
        <v>0</v>
      </c>
      <c r="K56" s="23">
        <f t="shared" si="9"/>
        <v>0</v>
      </c>
      <c r="L56" s="23">
        <f t="shared" si="10"/>
        <v>0</v>
      </c>
      <c r="M56" s="23">
        <f t="shared" si="11"/>
        <v>0</v>
      </c>
      <c r="N56" s="23">
        <f t="shared" si="12"/>
        <v>0</v>
      </c>
      <c r="O56" s="23">
        <f t="shared" si="13"/>
        <v>0</v>
      </c>
      <c r="P56" s="24"/>
      <c r="Q56" s="81">
        <f t="shared" si="14"/>
        <v>0</v>
      </c>
      <c r="S56" s="78">
        <f t="shared" si="1"/>
        <v>0</v>
      </c>
      <c r="T56" s="78">
        <f t="shared" si="2"/>
        <v>0</v>
      </c>
      <c r="U56" s="78">
        <f t="shared" si="3"/>
        <v>0</v>
      </c>
      <c r="V56" s="78">
        <f t="shared" si="4"/>
        <v>0</v>
      </c>
      <c r="W56" s="78">
        <f t="shared" si="5"/>
        <v>0</v>
      </c>
    </row>
    <row r="57" spans="1:23">
      <c r="A57" s="8" t="s">
        <v>99</v>
      </c>
      <c r="B57" s="22">
        <f t="shared" si="15"/>
        <v>0</v>
      </c>
      <c r="C57" s="22">
        <f t="shared" si="6"/>
        <v>0</v>
      </c>
      <c r="D57" s="21">
        <v>41.81</v>
      </c>
      <c r="E57" s="21">
        <v>23.9</v>
      </c>
      <c r="F57" s="21">
        <v>0</v>
      </c>
      <c r="G57" s="21">
        <v>5.09</v>
      </c>
      <c r="H57" s="21">
        <v>29.2</v>
      </c>
      <c r="I57" s="21">
        <f t="shared" si="7"/>
        <v>100.00000000000001</v>
      </c>
      <c r="J57" s="23">
        <f t="shared" si="8"/>
        <v>0</v>
      </c>
      <c r="K57" s="23">
        <f t="shared" si="9"/>
        <v>0</v>
      </c>
      <c r="L57" s="23">
        <f t="shared" si="10"/>
        <v>0</v>
      </c>
      <c r="M57" s="23">
        <f t="shared" si="11"/>
        <v>0</v>
      </c>
      <c r="N57" s="23">
        <f t="shared" si="12"/>
        <v>0</v>
      </c>
      <c r="O57" s="23">
        <f t="shared" si="13"/>
        <v>0</v>
      </c>
      <c r="P57" s="24"/>
      <c r="Q57" s="81">
        <f t="shared" si="14"/>
        <v>0</v>
      </c>
      <c r="S57" s="78">
        <f t="shared" si="1"/>
        <v>0</v>
      </c>
      <c r="T57" s="78">
        <f t="shared" si="2"/>
        <v>0</v>
      </c>
      <c r="U57" s="78">
        <f t="shared" si="3"/>
        <v>0</v>
      </c>
      <c r="V57" s="78">
        <f t="shared" si="4"/>
        <v>0</v>
      </c>
      <c r="W57" s="78">
        <f t="shared" si="5"/>
        <v>0</v>
      </c>
    </row>
    <row r="58" spans="1:23">
      <c r="A58" s="8" t="s">
        <v>100</v>
      </c>
      <c r="B58" s="22">
        <f t="shared" si="15"/>
        <v>0</v>
      </c>
      <c r="C58" s="22">
        <f t="shared" si="6"/>
        <v>0</v>
      </c>
      <c r="D58" s="21">
        <v>41.81</v>
      </c>
      <c r="E58" s="21">
        <v>23.9</v>
      </c>
      <c r="F58" s="21">
        <v>0</v>
      </c>
      <c r="G58" s="21">
        <v>5.09</v>
      </c>
      <c r="H58" s="21">
        <v>29.2</v>
      </c>
      <c r="I58" s="21">
        <f t="shared" si="7"/>
        <v>100.00000000000001</v>
      </c>
      <c r="J58" s="23">
        <f t="shared" si="8"/>
        <v>0</v>
      </c>
      <c r="K58" s="23">
        <f t="shared" si="9"/>
        <v>0</v>
      </c>
      <c r="L58" s="23">
        <f t="shared" si="10"/>
        <v>0</v>
      </c>
      <c r="M58" s="23">
        <f t="shared" si="11"/>
        <v>0</v>
      </c>
      <c r="N58" s="23">
        <f t="shared" si="12"/>
        <v>0</v>
      </c>
      <c r="O58" s="23">
        <f t="shared" si="13"/>
        <v>0</v>
      </c>
      <c r="P58" s="24"/>
      <c r="Q58" s="81">
        <f t="shared" si="14"/>
        <v>0</v>
      </c>
      <c r="S58" s="78">
        <f t="shared" si="1"/>
        <v>0</v>
      </c>
      <c r="T58" s="78">
        <f t="shared" si="2"/>
        <v>0</v>
      </c>
      <c r="U58" s="78">
        <f t="shared" si="3"/>
        <v>0</v>
      </c>
      <c r="V58" s="78">
        <f t="shared" si="4"/>
        <v>0</v>
      </c>
      <c r="W58" s="78">
        <f t="shared" si="5"/>
        <v>0</v>
      </c>
    </row>
    <row r="59" spans="1:23">
      <c r="A59" s="8" t="s">
        <v>101</v>
      </c>
      <c r="B59" s="22">
        <f t="shared" si="15"/>
        <v>0</v>
      </c>
      <c r="C59" s="22">
        <f t="shared" si="6"/>
        <v>0</v>
      </c>
      <c r="D59" s="21">
        <v>41.81</v>
      </c>
      <c r="E59" s="21">
        <v>23.9</v>
      </c>
      <c r="F59" s="21">
        <v>0</v>
      </c>
      <c r="G59" s="21">
        <v>5.09</v>
      </c>
      <c r="H59" s="21">
        <v>29.2</v>
      </c>
      <c r="I59" s="21">
        <f t="shared" si="7"/>
        <v>100.00000000000001</v>
      </c>
      <c r="J59" s="23">
        <f t="shared" si="8"/>
        <v>0</v>
      </c>
      <c r="K59" s="23">
        <f t="shared" si="9"/>
        <v>0</v>
      </c>
      <c r="L59" s="23">
        <f t="shared" si="10"/>
        <v>0</v>
      </c>
      <c r="M59" s="23">
        <f t="shared" si="11"/>
        <v>0</v>
      </c>
      <c r="N59" s="23">
        <f t="shared" si="12"/>
        <v>0</v>
      </c>
      <c r="O59" s="23">
        <f t="shared" si="13"/>
        <v>0</v>
      </c>
      <c r="P59" s="24"/>
      <c r="Q59" s="81">
        <f t="shared" si="14"/>
        <v>0</v>
      </c>
      <c r="S59" s="78">
        <f t="shared" si="1"/>
        <v>0</v>
      </c>
      <c r="T59" s="78">
        <f t="shared" si="2"/>
        <v>0</v>
      </c>
      <c r="U59" s="78">
        <f t="shared" si="3"/>
        <v>0</v>
      </c>
      <c r="V59" s="78">
        <f t="shared" si="4"/>
        <v>0</v>
      </c>
      <c r="W59" s="78">
        <f t="shared" si="5"/>
        <v>0</v>
      </c>
    </row>
    <row r="60" spans="1:23">
      <c r="A60" s="8" t="s">
        <v>102</v>
      </c>
      <c r="B60" s="22">
        <f t="shared" si="15"/>
        <v>0</v>
      </c>
      <c r="C60" s="22">
        <f t="shared" si="6"/>
        <v>0</v>
      </c>
      <c r="D60" s="21">
        <v>41.81</v>
      </c>
      <c r="E60" s="21">
        <v>23.9</v>
      </c>
      <c r="F60" s="21">
        <v>0</v>
      </c>
      <c r="G60" s="21">
        <v>5.09</v>
      </c>
      <c r="H60" s="21">
        <v>29.2</v>
      </c>
      <c r="I60" s="21">
        <f t="shared" si="7"/>
        <v>100.00000000000001</v>
      </c>
      <c r="J60" s="23">
        <f t="shared" si="8"/>
        <v>0</v>
      </c>
      <c r="K60" s="23">
        <f t="shared" si="9"/>
        <v>0</v>
      </c>
      <c r="L60" s="23">
        <f t="shared" si="10"/>
        <v>0</v>
      </c>
      <c r="M60" s="23">
        <f t="shared" si="11"/>
        <v>0</v>
      </c>
      <c r="N60" s="23">
        <f t="shared" si="12"/>
        <v>0</v>
      </c>
      <c r="O60" s="23">
        <f t="shared" si="13"/>
        <v>0</v>
      </c>
      <c r="P60" s="24"/>
      <c r="Q60" s="81">
        <f t="shared" si="14"/>
        <v>0</v>
      </c>
      <c r="S60" s="78">
        <f t="shared" si="1"/>
        <v>0</v>
      </c>
      <c r="T60" s="78">
        <f t="shared" si="2"/>
        <v>0</v>
      </c>
      <c r="U60" s="78">
        <f t="shared" si="3"/>
        <v>0</v>
      </c>
      <c r="V60" s="78">
        <f t="shared" si="4"/>
        <v>0</v>
      </c>
      <c r="W60" s="78">
        <f t="shared" si="5"/>
        <v>0</v>
      </c>
    </row>
    <row r="61" spans="1:23">
      <c r="A61" s="8" t="s">
        <v>103</v>
      </c>
      <c r="B61" s="22">
        <f t="shared" si="15"/>
        <v>0</v>
      </c>
      <c r="C61" s="22">
        <f t="shared" si="6"/>
        <v>0</v>
      </c>
      <c r="D61" s="21">
        <v>41.81</v>
      </c>
      <c r="E61" s="21">
        <v>23.9</v>
      </c>
      <c r="F61" s="21">
        <v>0</v>
      </c>
      <c r="G61" s="21">
        <v>5.09</v>
      </c>
      <c r="H61" s="21">
        <v>29.2</v>
      </c>
      <c r="I61" s="21">
        <f t="shared" si="7"/>
        <v>100.00000000000001</v>
      </c>
      <c r="J61" s="23">
        <f t="shared" si="8"/>
        <v>0</v>
      </c>
      <c r="K61" s="23">
        <f t="shared" si="9"/>
        <v>0</v>
      </c>
      <c r="L61" s="23">
        <f t="shared" si="10"/>
        <v>0</v>
      </c>
      <c r="M61" s="23">
        <f t="shared" si="11"/>
        <v>0</v>
      </c>
      <c r="N61" s="23">
        <f t="shared" si="12"/>
        <v>0</v>
      </c>
      <c r="O61" s="23">
        <f t="shared" si="13"/>
        <v>0</v>
      </c>
      <c r="P61" s="24"/>
      <c r="Q61" s="81">
        <f t="shared" si="14"/>
        <v>0</v>
      </c>
      <c r="S61" s="78">
        <f t="shared" si="1"/>
        <v>0</v>
      </c>
      <c r="T61" s="78">
        <f t="shared" si="2"/>
        <v>0</v>
      </c>
      <c r="U61" s="78">
        <f t="shared" si="3"/>
        <v>0</v>
      </c>
      <c r="V61" s="78">
        <f t="shared" si="4"/>
        <v>0</v>
      </c>
      <c r="W61" s="78">
        <f t="shared" si="5"/>
        <v>0</v>
      </c>
    </row>
    <row r="62" spans="1:23">
      <c r="A62" s="8" t="s">
        <v>104</v>
      </c>
      <c r="B62" s="22">
        <f t="shared" si="15"/>
        <v>0</v>
      </c>
      <c r="C62" s="22">
        <f t="shared" si="6"/>
        <v>0</v>
      </c>
      <c r="D62" s="21">
        <v>41.81</v>
      </c>
      <c r="E62" s="21">
        <v>23.9</v>
      </c>
      <c r="F62" s="21">
        <v>0</v>
      </c>
      <c r="G62" s="21">
        <v>5.09</v>
      </c>
      <c r="H62" s="21">
        <v>29.2</v>
      </c>
      <c r="I62" s="21">
        <f t="shared" si="7"/>
        <v>100.00000000000001</v>
      </c>
      <c r="J62" s="23">
        <f t="shared" si="8"/>
        <v>0</v>
      </c>
      <c r="K62" s="23">
        <f t="shared" si="9"/>
        <v>0</v>
      </c>
      <c r="L62" s="23">
        <f t="shared" si="10"/>
        <v>0</v>
      </c>
      <c r="M62" s="23">
        <f t="shared" si="11"/>
        <v>0</v>
      </c>
      <c r="N62" s="23">
        <f t="shared" si="12"/>
        <v>0</v>
      </c>
      <c r="O62" s="23">
        <f t="shared" si="13"/>
        <v>0</v>
      </c>
      <c r="P62" s="24"/>
      <c r="Q62" s="81">
        <f t="shared" si="14"/>
        <v>0</v>
      </c>
      <c r="S62" s="78">
        <f t="shared" si="1"/>
        <v>0</v>
      </c>
      <c r="T62" s="78">
        <f t="shared" si="2"/>
        <v>0</v>
      </c>
      <c r="U62" s="78">
        <f t="shared" si="3"/>
        <v>0</v>
      </c>
      <c r="V62" s="78">
        <f t="shared" si="4"/>
        <v>0</v>
      </c>
      <c r="W62" s="78">
        <f t="shared" si="5"/>
        <v>0</v>
      </c>
    </row>
    <row r="63" spans="1:23">
      <c r="A63" s="8" t="s">
        <v>105</v>
      </c>
      <c r="B63" s="22">
        <f t="shared" si="15"/>
        <v>0</v>
      </c>
      <c r="C63" s="22">
        <f t="shared" si="6"/>
        <v>0</v>
      </c>
      <c r="D63" s="21">
        <v>41.81</v>
      </c>
      <c r="E63" s="21">
        <v>23.9</v>
      </c>
      <c r="F63" s="21">
        <v>0</v>
      </c>
      <c r="G63" s="21">
        <v>5.09</v>
      </c>
      <c r="H63" s="21">
        <v>29.2</v>
      </c>
      <c r="I63" s="21">
        <f t="shared" si="7"/>
        <v>100.00000000000001</v>
      </c>
      <c r="J63" s="23">
        <f t="shared" si="8"/>
        <v>0</v>
      </c>
      <c r="K63" s="23">
        <f t="shared" si="9"/>
        <v>0</v>
      </c>
      <c r="L63" s="23">
        <f t="shared" si="10"/>
        <v>0</v>
      </c>
      <c r="M63" s="23">
        <f t="shared" si="11"/>
        <v>0</v>
      </c>
      <c r="N63" s="23">
        <f t="shared" si="12"/>
        <v>0</v>
      </c>
      <c r="O63" s="23">
        <f t="shared" si="13"/>
        <v>0</v>
      </c>
      <c r="P63" s="24"/>
      <c r="Q63" s="81">
        <f t="shared" si="14"/>
        <v>0</v>
      </c>
      <c r="S63" s="78">
        <f t="shared" si="1"/>
        <v>0</v>
      </c>
      <c r="T63" s="78">
        <f t="shared" si="2"/>
        <v>0</v>
      </c>
      <c r="U63" s="78">
        <f t="shared" si="3"/>
        <v>0</v>
      </c>
      <c r="V63" s="78">
        <f t="shared" si="4"/>
        <v>0</v>
      </c>
      <c r="W63" s="78">
        <f t="shared" si="5"/>
        <v>0</v>
      </c>
    </row>
    <row r="64" spans="1:23">
      <c r="A64" s="8" t="s">
        <v>106</v>
      </c>
      <c r="B64" s="22">
        <f t="shared" si="15"/>
        <v>0</v>
      </c>
      <c r="C64" s="22">
        <f t="shared" si="6"/>
        <v>0</v>
      </c>
      <c r="D64" s="21">
        <v>41.81</v>
      </c>
      <c r="E64" s="21">
        <v>23.9</v>
      </c>
      <c r="F64" s="21">
        <v>0</v>
      </c>
      <c r="G64" s="21">
        <v>5.09</v>
      </c>
      <c r="H64" s="21">
        <v>29.2</v>
      </c>
      <c r="I64" s="21">
        <f t="shared" si="7"/>
        <v>100.00000000000001</v>
      </c>
      <c r="J64" s="23">
        <f t="shared" si="8"/>
        <v>0</v>
      </c>
      <c r="K64" s="23">
        <f t="shared" si="9"/>
        <v>0</v>
      </c>
      <c r="L64" s="23">
        <f t="shared" si="10"/>
        <v>0</v>
      </c>
      <c r="M64" s="23">
        <f t="shared" si="11"/>
        <v>0</v>
      </c>
      <c r="N64" s="23">
        <f t="shared" si="12"/>
        <v>0</v>
      </c>
      <c r="O64" s="23">
        <f t="shared" si="13"/>
        <v>0</v>
      </c>
      <c r="P64" s="24"/>
      <c r="Q64" s="81">
        <f t="shared" si="14"/>
        <v>0</v>
      </c>
      <c r="S64" s="78">
        <f t="shared" si="1"/>
        <v>0</v>
      </c>
      <c r="T64" s="78">
        <f t="shared" si="2"/>
        <v>0</v>
      </c>
      <c r="U64" s="78">
        <f t="shared" si="3"/>
        <v>0</v>
      </c>
      <c r="V64" s="78">
        <f t="shared" si="4"/>
        <v>0</v>
      </c>
      <c r="W64" s="78">
        <f t="shared" si="5"/>
        <v>0</v>
      </c>
    </row>
    <row r="65" spans="1:23">
      <c r="A65" s="8" t="s">
        <v>107</v>
      </c>
      <c r="B65" s="22">
        <f t="shared" si="15"/>
        <v>0</v>
      </c>
      <c r="C65" s="22">
        <f t="shared" si="6"/>
        <v>0</v>
      </c>
      <c r="D65" s="21">
        <v>41.81</v>
      </c>
      <c r="E65" s="21">
        <v>23.9</v>
      </c>
      <c r="F65" s="21">
        <v>0</v>
      </c>
      <c r="G65" s="21">
        <v>5.09</v>
      </c>
      <c r="H65" s="21">
        <v>29.2</v>
      </c>
      <c r="I65" s="21">
        <f t="shared" si="7"/>
        <v>100.00000000000001</v>
      </c>
      <c r="J65" s="23">
        <f t="shared" si="8"/>
        <v>0</v>
      </c>
      <c r="K65" s="23">
        <f t="shared" si="9"/>
        <v>0</v>
      </c>
      <c r="L65" s="23">
        <f t="shared" si="10"/>
        <v>0</v>
      </c>
      <c r="M65" s="23">
        <f t="shared" si="11"/>
        <v>0</v>
      </c>
      <c r="N65" s="23">
        <f t="shared" si="12"/>
        <v>0</v>
      </c>
      <c r="O65" s="23">
        <f t="shared" si="13"/>
        <v>0</v>
      </c>
      <c r="P65" s="24"/>
      <c r="Q65" s="81">
        <f t="shared" si="14"/>
        <v>0</v>
      </c>
      <c r="S65" s="78">
        <f t="shared" si="1"/>
        <v>0</v>
      </c>
      <c r="T65" s="78">
        <f t="shared" si="2"/>
        <v>0</v>
      </c>
      <c r="U65" s="78">
        <f t="shared" si="3"/>
        <v>0</v>
      </c>
      <c r="V65" s="78">
        <f t="shared" si="4"/>
        <v>0</v>
      </c>
      <c r="W65" s="78">
        <f t="shared" si="5"/>
        <v>0</v>
      </c>
    </row>
    <row r="66" spans="1:23">
      <c r="A66" s="8" t="s">
        <v>108</v>
      </c>
      <c r="B66" s="22">
        <f t="shared" si="15"/>
        <v>0</v>
      </c>
      <c r="C66" s="22">
        <f t="shared" si="6"/>
        <v>0</v>
      </c>
      <c r="D66" s="21">
        <v>41.81</v>
      </c>
      <c r="E66" s="21">
        <v>23.9</v>
      </c>
      <c r="F66" s="21">
        <v>0</v>
      </c>
      <c r="G66" s="21">
        <v>5.09</v>
      </c>
      <c r="H66" s="21">
        <v>29.2</v>
      </c>
      <c r="I66" s="21">
        <f t="shared" si="7"/>
        <v>100.00000000000001</v>
      </c>
      <c r="J66" s="23">
        <f t="shared" si="8"/>
        <v>0</v>
      </c>
      <c r="K66" s="23">
        <f t="shared" si="9"/>
        <v>0</v>
      </c>
      <c r="L66" s="23">
        <f t="shared" si="10"/>
        <v>0</v>
      </c>
      <c r="M66" s="23">
        <f t="shared" si="11"/>
        <v>0</v>
      </c>
      <c r="N66" s="23">
        <f t="shared" si="12"/>
        <v>0</v>
      </c>
      <c r="O66" s="23">
        <f t="shared" si="13"/>
        <v>0</v>
      </c>
      <c r="P66" s="24"/>
      <c r="Q66" s="81">
        <f t="shared" si="14"/>
        <v>0</v>
      </c>
      <c r="S66" s="78">
        <f t="shared" si="1"/>
        <v>0</v>
      </c>
      <c r="T66" s="78">
        <f t="shared" si="2"/>
        <v>0</v>
      </c>
      <c r="U66" s="78">
        <f t="shared" si="3"/>
        <v>0</v>
      </c>
      <c r="V66" s="78">
        <f t="shared" si="4"/>
        <v>0</v>
      </c>
      <c r="W66" s="78">
        <f t="shared" si="5"/>
        <v>0</v>
      </c>
    </row>
    <row r="67" spans="1:23">
      <c r="A67" s="8" t="s">
        <v>109</v>
      </c>
      <c r="B67" s="22">
        <f t="shared" si="15"/>
        <v>0</v>
      </c>
      <c r="C67" s="22">
        <f t="shared" si="6"/>
        <v>0</v>
      </c>
      <c r="D67" s="21">
        <v>41.81</v>
      </c>
      <c r="E67" s="21">
        <v>23.9</v>
      </c>
      <c r="F67" s="21">
        <v>0</v>
      </c>
      <c r="G67" s="21">
        <v>5.09</v>
      </c>
      <c r="H67" s="21">
        <v>29.2</v>
      </c>
      <c r="I67" s="21">
        <f t="shared" si="7"/>
        <v>100.00000000000001</v>
      </c>
      <c r="J67" s="23">
        <f t="shared" si="8"/>
        <v>0</v>
      </c>
      <c r="K67" s="23">
        <f t="shared" si="9"/>
        <v>0</v>
      </c>
      <c r="L67" s="23">
        <f t="shared" si="10"/>
        <v>0</v>
      </c>
      <c r="M67" s="23">
        <f t="shared" si="11"/>
        <v>0</v>
      </c>
      <c r="N67" s="23">
        <f t="shared" si="12"/>
        <v>0</v>
      </c>
      <c r="O67" s="23">
        <f t="shared" si="13"/>
        <v>0</v>
      </c>
      <c r="P67" s="24"/>
      <c r="Q67" s="81">
        <f t="shared" si="14"/>
        <v>0</v>
      </c>
      <c r="S67" s="78">
        <f t="shared" ref="S67" si="16">J67</f>
        <v>0</v>
      </c>
      <c r="T67" s="78">
        <f t="shared" ref="T67" si="17">K67</f>
        <v>0</v>
      </c>
      <c r="U67" s="78">
        <f t="shared" ref="U67" si="18">L67</f>
        <v>0</v>
      </c>
      <c r="V67" s="78">
        <f t="shared" ref="V67" si="19">M67</f>
        <v>0</v>
      </c>
      <c r="W67" s="78">
        <f t="shared" ref="W67" si="20">N67</f>
        <v>0</v>
      </c>
    </row>
    <row r="68" spans="1:23">
      <c r="A68" s="8" t="s">
        <v>110</v>
      </c>
      <c r="B68" s="22">
        <f t="shared" si="15"/>
        <v>0</v>
      </c>
      <c r="C68" s="22">
        <f t="shared" ref="C68:C98" si="21">B68</f>
        <v>0</v>
      </c>
      <c r="D68" s="21">
        <v>41.81</v>
      </c>
      <c r="E68" s="21">
        <v>23.9</v>
      </c>
      <c r="F68" s="21">
        <v>0</v>
      </c>
      <c r="G68" s="21">
        <v>5.09</v>
      </c>
      <c r="H68" s="21">
        <v>29.2</v>
      </c>
      <c r="I68" s="21">
        <f t="shared" ref="I68:I98" si="22">SUM(D68:H68)</f>
        <v>100.00000000000001</v>
      </c>
      <c r="J68" s="23">
        <f t="shared" ref="J68:J98" si="23">$C68*D68/$I68</f>
        <v>0</v>
      </c>
      <c r="K68" s="23">
        <f t="shared" ref="K68:K98" si="24">$C68*E68/$I68</f>
        <v>0</v>
      </c>
      <c r="L68" s="23">
        <f t="shared" ref="L68:L98" si="25">$C68*F68/$I68</f>
        <v>0</v>
      </c>
      <c r="M68" s="23">
        <f t="shared" ref="M68:M98" si="26">$C68*G68/$I68</f>
        <v>0</v>
      </c>
      <c r="N68" s="23">
        <f t="shared" ref="N68:N98" si="27">$C68*H68/$I68</f>
        <v>0</v>
      </c>
      <c r="O68" s="23">
        <f t="shared" ref="O68:O98" si="28">$C68*I68/$I68</f>
        <v>0</v>
      </c>
      <c r="P68" s="24"/>
      <c r="Q68" s="81">
        <f t="shared" ref="Q68:Q98" si="29">O68+P68</f>
        <v>0</v>
      </c>
      <c r="S68" s="78">
        <f>J68</f>
        <v>0</v>
      </c>
      <c r="T68" s="78">
        <f t="shared" ref="T68:W68" si="30">K68</f>
        <v>0</v>
      </c>
      <c r="U68" s="78">
        <f t="shared" si="30"/>
        <v>0</v>
      </c>
      <c r="V68" s="78">
        <f t="shared" si="30"/>
        <v>0</v>
      </c>
      <c r="W68" s="78">
        <f t="shared" si="30"/>
        <v>0</v>
      </c>
    </row>
    <row r="69" spans="1:23">
      <c r="A69" s="8" t="s">
        <v>111</v>
      </c>
      <c r="B69" s="22">
        <f t="shared" ref="B69:B98" si="31">B68</f>
        <v>0</v>
      </c>
      <c r="C69" s="22">
        <f t="shared" si="21"/>
        <v>0</v>
      </c>
      <c r="D69" s="21">
        <v>41.81</v>
      </c>
      <c r="E69" s="21">
        <v>23.9</v>
      </c>
      <c r="F69" s="21">
        <v>0</v>
      </c>
      <c r="G69" s="21">
        <v>5.09</v>
      </c>
      <c r="H69" s="21">
        <v>29.2</v>
      </c>
      <c r="I69" s="21">
        <f t="shared" si="22"/>
        <v>100.00000000000001</v>
      </c>
      <c r="J69" s="23">
        <f t="shared" si="23"/>
        <v>0</v>
      </c>
      <c r="K69" s="23">
        <f t="shared" si="24"/>
        <v>0</v>
      </c>
      <c r="L69" s="23">
        <f t="shared" si="25"/>
        <v>0</v>
      </c>
      <c r="M69" s="23">
        <f t="shared" si="26"/>
        <v>0</v>
      </c>
      <c r="N69" s="23">
        <f t="shared" si="27"/>
        <v>0</v>
      </c>
      <c r="O69" s="23">
        <f t="shared" si="28"/>
        <v>0</v>
      </c>
      <c r="P69" s="24"/>
      <c r="Q69" s="81">
        <f t="shared" si="29"/>
        <v>0</v>
      </c>
      <c r="S69" s="78">
        <f t="shared" ref="S69:S98" si="32">J69</f>
        <v>0</v>
      </c>
      <c r="T69" s="78">
        <f t="shared" ref="T69:T98" si="33">K69</f>
        <v>0</v>
      </c>
      <c r="U69" s="78">
        <f t="shared" ref="U69:U98" si="34">L69</f>
        <v>0</v>
      </c>
      <c r="V69" s="78">
        <f t="shared" ref="V69:V98" si="35">M69</f>
        <v>0</v>
      </c>
      <c r="W69" s="78">
        <f t="shared" ref="W69:W98" si="36">N69</f>
        <v>0</v>
      </c>
    </row>
    <row r="70" spans="1:23">
      <c r="A70" s="8" t="s">
        <v>112</v>
      </c>
      <c r="B70" s="22">
        <f t="shared" si="31"/>
        <v>0</v>
      </c>
      <c r="C70" s="22">
        <f t="shared" si="21"/>
        <v>0</v>
      </c>
      <c r="D70" s="21">
        <v>41.81</v>
      </c>
      <c r="E70" s="21">
        <v>23.9</v>
      </c>
      <c r="F70" s="21">
        <v>0</v>
      </c>
      <c r="G70" s="21">
        <v>5.09</v>
      </c>
      <c r="H70" s="21">
        <v>29.2</v>
      </c>
      <c r="I70" s="21">
        <f t="shared" si="22"/>
        <v>100.00000000000001</v>
      </c>
      <c r="J70" s="23">
        <f t="shared" si="23"/>
        <v>0</v>
      </c>
      <c r="K70" s="23">
        <f t="shared" si="24"/>
        <v>0</v>
      </c>
      <c r="L70" s="23">
        <f t="shared" si="25"/>
        <v>0</v>
      </c>
      <c r="M70" s="23">
        <f t="shared" si="26"/>
        <v>0</v>
      </c>
      <c r="N70" s="23">
        <f t="shared" si="27"/>
        <v>0</v>
      </c>
      <c r="O70" s="23">
        <f t="shared" si="28"/>
        <v>0</v>
      </c>
      <c r="P70" s="24"/>
      <c r="Q70" s="81">
        <f t="shared" si="29"/>
        <v>0</v>
      </c>
      <c r="S70" s="78">
        <f t="shared" si="32"/>
        <v>0</v>
      </c>
      <c r="T70" s="78">
        <f t="shared" si="33"/>
        <v>0</v>
      </c>
      <c r="U70" s="78">
        <f t="shared" si="34"/>
        <v>0</v>
      </c>
      <c r="V70" s="78">
        <f t="shared" si="35"/>
        <v>0</v>
      </c>
      <c r="W70" s="78">
        <f t="shared" si="36"/>
        <v>0</v>
      </c>
    </row>
    <row r="71" spans="1:23">
      <c r="A71" s="8" t="s">
        <v>113</v>
      </c>
      <c r="B71" s="22">
        <f t="shared" si="31"/>
        <v>0</v>
      </c>
      <c r="C71" s="22">
        <f t="shared" si="21"/>
        <v>0</v>
      </c>
      <c r="D71" s="21">
        <v>41.81</v>
      </c>
      <c r="E71" s="21">
        <v>23.9</v>
      </c>
      <c r="F71" s="21">
        <v>0</v>
      </c>
      <c r="G71" s="21">
        <v>5.09</v>
      </c>
      <c r="H71" s="21">
        <v>29.2</v>
      </c>
      <c r="I71" s="21">
        <f t="shared" si="22"/>
        <v>100.00000000000001</v>
      </c>
      <c r="J71" s="23">
        <f t="shared" si="23"/>
        <v>0</v>
      </c>
      <c r="K71" s="23">
        <f t="shared" si="24"/>
        <v>0</v>
      </c>
      <c r="L71" s="23">
        <f t="shared" si="25"/>
        <v>0</v>
      </c>
      <c r="M71" s="23">
        <f t="shared" si="26"/>
        <v>0</v>
      </c>
      <c r="N71" s="23">
        <f t="shared" si="27"/>
        <v>0</v>
      </c>
      <c r="O71" s="23">
        <f t="shared" si="28"/>
        <v>0</v>
      </c>
      <c r="P71" s="24"/>
      <c r="Q71" s="81">
        <f t="shared" si="29"/>
        <v>0</v>
      </c>
      <c r="S71" s="78">
        <f t="shared" si="32"/>
        <v>0</v>
      </c>
      <c r="T71" s="78">
        <f t="shared" si="33"/>
        <v>0</v>
      </c>
      <c r="U71" s="78">
        <f t="shared" si="34"/>
        <v>0</v>
      </c>
      <c r="V71" s="78">
        <f t="shared" si="35"/>
        <v>0</v>
      </c>
      <c r="W71" s="78">
        <f t="shared" si="36"/>
        <v>0</v>
      </c>
    </row>
    <row r="72" spans="1:23">
      <c r="A72" s="8" t="s">
        <v>114</v>
      </c>
      <c r="B72" s="22">
        <f t="shared" si="31"/>
        <v>0</v>
      </c>
      <c r="C72" s="22">
        <f t="shared" si="21"/>
        <v>0</v>
      </c>
      <c r="D72" s="21">
        <v>41.81</v>
      </c>
      <c r="E72" s="21">
        <v>23.9</v>
      </c>
      <c r="F72" s="21">
        <v>0</v>
      </c>
      <c r="G72" s="21">
        <v>5.09</v>
      </c>
      <c r="H72" s="21">
        <v>29.2</v>
      </c>
      <c r="I72" s="21">
        <f t="shared" si="22"/>
        <v>100.00000000000001</v>
      </c>
      <c r="J72" s="23">
        <f t="shared" si="23"/>
        <v>0</v>
      </c>
      <c r="K72" s="23">
        <f t="shared" si="24"/>
        <v>0</v>
      </c>
      <c r="L72" s="23">
        <f t="shared" si="25"/>
        <v>0</v>
      </c>
      <c r="M72" s="23">
        <f t="shared" si="26"/>
        <v>0</v>
      </c>
      <c r="N72" s="23">
        <f t="shared" si="27"/>
        <v>0</v>
      </c>
      <c r="O72" s="23">
        <f t="shared" si="28"/>
        <v>0</v>
      </c>
      <c r="P72" s="24"/>
      <c r="Q72" s="81">
        <f t="shared" si="29"/>
        <v>0</v>
      </c>
      <c r="S72" s="78">
        <f t="shared" si="32"/>
        <v>0</v>
      </c>
      <c r="T72" s="78">
        <f t="shared" si="33"/>
        <v>0</v>
      </c>
      <c r="U72" s="78">
        <f t="shared" si="34"/>
        <v>0</v>
      </c>
      <c r="V72" s="78">
        <f t="shared" si="35"/>
        <v>0</v>
      </c>
      <c r="W72" s="78">
        <f t="shared" si="36"/>
        <v>0</v>
      </c>
    </row>
    <row r="73" spans="1:23">
      <c r="A73" s="8" t="s">
        <v>115</v>
      </c>
      <c r="B73" s="22">
        <f t="shared" si="31"/>
        <v>0</v>
      </c>
      <c r="C73" s="22">
        <f t="shared" si="21"/>
        <v>0</v>
      </c>
      <c r="D73" s="21">
        <v>41.81</v>
      </c>
      <c r="E73" s="21">
        <v>23.9</v>
      </c>
      <c r="F73" s="21">
        <v>0</v>
      </c>
      <c r="G73" s="21">
        <v>5.09</v>
      </c>
      <c r="H73" s="21">
        <v>29.2</v>
      </c>
      <c r="I73" s="21">
        <f t="shared" si="22"/>
        <v>100.00000000000001</v>
      </c>
      <c r="J73" s="23">
        <f t="shared" si="23"/>
        <v>0</v>
      </c>
      <c r="K73" s="23">
        <f t="shared" si="24"/>
        <v>0</v>
      </c>
      <c r="L73" s="23">
        <f t="shared" si="25"/>
        <v>0</v>
      </c>
      <c r="M73" s="23">
        <f t="shared" si="26"/>
        <v>0</v>
      </c>
      <c r="N73" s="23">
        <f t="shared" si="27"/>
        <v>0</v>
      </c>
      <c r="O73" s="23">
        <f t="shared" si="28"/>
        <v>0</v>
      </c>
      <c r="P73" s="24"/>
      <c r="Q73" s="81">
        <f t="shared" si="29"/>
        <v>0</v>
      </c>
      <c r="S73" s="78">
        <f t="shared" si="32"/>
        <v>0</v>
      </c>
      <c r="T73" s="78">
        <f t="shared" si="33"/>
        <v>0</v>
      </c>
      <c r="U73" s="78">
        <f t="shared" si="34"/>
        <v>0</v>
      </c>
      <c r="V73" s="78">
        <f t="shared" si="35"/>
        <v>0</v>
      </c>
      <c r="W73" s="78">
        <f t="shared" si="36"/>
        <v>0</v>
      </c>
    </row>
    <row r="74" spans="1:23">
      <c r="A74" s="8" t="s">
        <v>116</v>
      </c>
      <c r="B74" s="22">
        <f t="shared" si="31"/>
        <v>0</v>
      </c>
      <c r="C74" s="22">
        <f t="shared" si="21"/>
        <v>0</v>
      </c>
      <c r="D74" s="21">
        <v>41.81</v>
      </c>
      <c r="E74" s="21">
        <v>23.9</v>
      </c>
      <c r="F74" s="21">
        <v>0</v>
      </c>
      <c r="G74" s="21">
        <v>5.09</v>
      </c>
      <c r="H74" s="21">
        <v>29.2</v>
      </c>
      <c r="I74" s="21">
        <f t="shared" si="22"/>
        <v>100.00000000000001</v>
      </c>
      <c r="J74" s="23">
        <f t="shared" si="23"/>
        <v>0</v>
      </c>
      <c r="K74" s="23">
        <f t="shared" si="24"/>
        <v>0</v>
      </c>
      <c r="L74" s="23">
        <f t="shared" si="25"/>
        <v>0</v>
      </c>
      <c r="M74" s="23">
        <f t="shared" si="26"/>
        <v>0</v>
      </c>
      <c r="N74" s="23">
        <f t="shared" si="27"/>
        <v>0</v>
      </c>
      <c r="O74" s="23">
        <f t="shared" si="28"/>
        <v>0</v>
      </c>
      <c r="P74" s="24"/>
      <c r="Q74" s="81">
        <f t="shared" si="29"/>
        <v>0</v>
      </c>
      <c r="S74" s="78">
        <f t="shared" si="32"/>
        <v>0</v>
      </c>
      <c r="T74" s="78">
        <f t="shared" si="33"/>
        <v>0</v>
      </c>
      <c r="U74" s="78">
        <f t="shared" si="34"/>
        <v>0</v>
      </c>
      <c r="V74" s="78">
        <f t="shared" si="35"/>
        <v>0</v>
      </c>
      <c r="W74" s="78">
        <f t="shared" si="36"/>
        <v>0</v>
      </c>
    </row>
    <row r="75" spans="1:23">
      <c r="A75" s="8" t="s">
        <v>117</v>
      </c>
      <c r="B75" s="22">
        <f t="shared" si="31"/>
        <v>0</v>
      </c>
      <c r="C75" s="22">
        <f t="shared" si="21"/>
        <v>0</v>
      </c>
      <c r="D75" s="21">
        <v>41.81</v>
      </c>
      <c r="E75" s="21">
        <v>23.9</v>
      </c>
      <c r="F75" s="21">
        <v>0</v>
      </c>
      <c r="G75" s="21">
        <v>5.09</v>
      </c>
      <c r="H75" s="21">
        <v>29.2</v>
      </c>
      <c r="I75" s="21">
        <f t="shared" si="22"/>
        <v>100.00000000000001</v>
      </c>
      <c r="J75" s="23">
        <f t="shared" si="23"/>
        <v>0</v>
      </c>
      <c r="K75" s="23">
        <f t="shared" si="24"/>
        <v>0</v>
      </c>
      <c r="L75" s="23">
        <f t="shared" si="25"/>
        <v>0</v>
      </c>
      <c r="M75" s="23">
        <f t="shared" si="26"/>
        <v>0</v>
      </c>
      <c r="N75" s="23">
        <f t="shared" si="27"/>
        <v>0</v>
      </c>
      <c r="O75" s="23">
        <f t="shared" si="28"/>
        <v>0</v>
      </c>
      <c r="P75" s="24"/>
      <c r="Q75" s="81">
        <f t="shared" si="29"/>
        <v>0</v>
      </c>
      <c r="S75" s="78">
        <f t="shared" si="32"/>
        <v>0</v>
      </c>
      <c r="T75" s="78">
        <f t="shared" si="33"/>
        <v>0</v>
      </c>
      <c r="U75" s="78">
        <f t="shared" si="34"/>
        <v>0</v>
      </c>
      <c r="V75" s="78">
        <f t="shared" si="35"/>
        <v>0</v>
      </c>
      <c r="W75" s="78">
        <f t="shared" si="36"/>
        <v>0</v>
      </c>
    </row>
    <row r="76" spans="1:23">
      <c r="A76" s="8" t="s">
        <v>118</v>
      </c>
      <c r="B76" s="22">
        <f t="shared" si="31"/>
        <v>0</v>
      </c>
      <c r="C76" s="22">
        <f t="shared" si="21"/>
        <v>0</v>
      </c>
      <c r="D76" s="21">
        <v>41.81</v>
      </c>
      <c r="E76" s="21">
        <v>23.9</v>
      </c>
      <c r="F76" s="21">
        <v>0</v>
      </c>
      <c r="G76" s="21">
        <v>5.09</v>
      </c>
      <c r="H76" s="21">
        <v>29.2</v>
      </c>
      <c r="I76" s="21">
        <f t="shared" si="22"/>
        <v>100.00000000000001</v>
      </c>
      <c r="J76" s="23">
        <f t="shared" si="23"/>
        <v>0</v>
      </c>
      <c r="K76" s="23">
        <f t="shared" si="24"/>
        <v>0</v>
      </c>
      <c r="L76" s="23">
        <f t="shared" si="25"/>
        <v>0</v>
      </c>
      <c r="M76" s="23">
        <f t="shared" si="26"/>
        <v>0</v>
      </c>
      <c r="N76" s="23">
        <f t="shared" si="27"/>
        <v>0</v>
      </c>
      <c r="O76" s="23">
        <f t="shared" si="28"/>
        <v>0</v>
      </c>
      <c r="P76" s="24"/>
      <c r="Q76" s="81">
        <f t="shared" si="29"/>
        <v>0</v>
      </c>
      <c r="S76" s="78">
        <f t="shared" si="32"/>
        <v>0</v>
      </c>
      <c r="T76" s="78">
        <f t="shared" si="33"/>
        <v>0</v>
      </c>
      <c r="U76" s="78">
        <f t="shared" si="34"/>
        <v>0</v>
      </c>
      <c r="V76" s="78">
        <f t="shared" si="35"/>
        <v>0</v>
      </c>
      <c r="W76" s="78">
        <f t="shared" si="36"/>
        <v>0</v>
      </c>
    </row>
    <row r="77" spans="1:23">
      <c r="A77" s="8" t="s">
        <v>119</v>
      </c>
      <c r="B77" s="22">
        <f t="shared" si="31"/>
        <v>0</v>
      </c>
      <c r="C77" s="22">
        <f t="shared" si="21"/>
        <v>0</v>
      </c>
      <c r="D77" s="21">
        <v>41.81</v>
      </c>
      <c r="E77" s="21">
        <v>23.9</v>
      </c>
      <c r="F77" s="21">
        <v>0</v>
      </c>
      <c r="G77" s="21">
        <v>5.09</v>
      </c>
      <c r="H77" s="21">
        <v>29.2</v>
      </c>
      <c r="I77" s="21">
        <f t="shared" si="22"/>
        <v>100.00000000000001</v>
      </c>
      <c r="J77" s="23">
        <f t="shared" si="23"/>
        <v>0</v>
      </c>
      <c r="K77" s="23">
        <f t="shared" si="24"/>
        <v>0</v>
      </c>
      <c r="L77" s="23">
        <f t="shared" si="25"/>
        <v>0</v>
      </c>
      <c r="M77" s="23">
        <f t="shared" si="26"/>
        <v>0</v>
      </c>
      <c r="N77" s="23">
        <f t="shared" si="27"/>
        <v>0</v>
      </c>
      <c r="O77" s="23">
        <f t="shared" si="28"/>
        <v>0</v>
      </c>
      <c r="P77" s="24"/>
      <c r="Q77" s="81">
        <f t="shared" si="29"/>
        <v>0</v>
      </c>
      <c r="S77" s="78">
        <f t="shared" si="32"/>
        <v>0</v>
      </c>
      <c r="T77" s="78">
        <f t="shared" si="33"/>
        <v>0</v>
      </c>
      <c r="U77" s="78">
        <f t="shared" si="34"/>
        <v>0</v>
      </c>
      <c r="V77" s="78">
        <f t="shared" si="35"/>
        <v>0</v>
      </c>
      <c r="W77" s="78">
        <f t="shared" si="36"/>
        <v>0</v>
      </c>
    </row>
    <row r="78" spans="1:23">
      <c r="A78" s="8" t="s">
        <v>120</v>
      </c>
      <c r="B78" s="22">
        <f t="shared" si="31"/>
        <v>0</v>
      </c>
      <c r="C78" s="22">
        <f t="shared" si="21"/>
        <v>0</v>
      </c>
      <c r="D78" s="21">
        <v>41.81</v>
      </c>
      <c r="E78" s="21">
        <v>23.9</v>
      </c>
      <c r="F78" s="21">
        <v>0</v>
      </c>
      <c r="G78" s="21">
        <v>5.09</v>
      </c>
      <c r="H78" s="21">
        <v>29.2</v>
      </c>
      <c r="I78" s="21">
        <f t="shared" si="22"/>
        <v>100.00000000000001</v>
      </c>
      <c r="J78" s="23">
        <f t="shared" si="23"/>
        <v>0</v>
      </c>
      <c r="K78" s="23">
        <f t="shared" si="24"/>
        <v>0</v>
      </c>
      <c r="L78" s="23">
        <f t="shared" si="25"/>
        <v>0</v>
      </c>
      <c r="M78" s="23">
        <f t="shared" si="26"/>
        <v>0</v>
      </c>
      <c r="N78" s="23">
        <f t="shared" si="27"/>
        <v>0</v>
      </c>
      <c r="O78" s="23">
        <f t="shared" si="28"/>
        <v>0</v>
      </c>
      <c r="P78" s="24"/>
      <c r="Q78" s="81">
        <f t="shared" si="29"/>
        <v>0</v>
      </c>
      <c r="S78" s="78">
        <f t="shared" si="32"/>
        <v>0</v>
      </c>
      <c r="T78" s="78">
        <f t="shared" si="33"/>
        <v>0</v>
      </c>
      <c r="U78" s="78">
        <f t="shared" si="34"/>
        <v>0</v>
      </c>
      <c r="V78" s="78">
        <f t="shared" si="35"/>
        <v>0</v>
      </c>
      <c r="W78" s="78">
        <f t="shared" si="36"/>
        <v>0</v>
      </c>
    </row>
    <row r="79" spans="1:23">
      <c r="A79" s="8" t="s">
        <v>121</v>
      </c>
      <c r="B79" s="22">
        <f t="shared" si="31"/>
        <v>0</v>
      </c>
      <c r="C79" s="22">
        <f t="shared" si="21"/>
        <v>0</v>
      </c>
      <c r="D79" s="21">
        <v>41.81</v>
      </c>
      <c r="E79" s="21">
        <v>23.9</v>
      </c>
      <c r="F79" s="21">
        <v>0</v>
      </c>
      <c r="G79" s="21">
        <v>5.09</v>
      </c>
      <c r="H79" s="21">
        <v>29.2</v>
      </c>
      <c r="I79" s="21">
        <f t="shared" si="22"/>
        <v>100.00000000000001</v>
      </c>
      <c r="J79" s="23">
        <f t="shared" si="23"/>
        <v>0</v>
      </c>
      <c r="K79" s="23">
        <f t="shared" si="24"/>
        <v>0</v>
      </c>
      <c r="L79" s="23">
        <f t="shared" si="25"/>
        <v>0</v>
      </c>
      <c r="M79" s="23">
        <f t="shared" si="26"/>
        <v>0</v>
      </c>
      <c r="N79" s="23">
        <f t="shared" si="27"/>
        <v>0</v>
      </c>
      <c r="O79" s="23">
        <f t="shared" si="28"/>
        <v>0</v>
      </c>
      <c r="P79" s="24"/>
      <c r="Q79" s="81">
        <f t="shared" si="29"/>
        <v>0</v>
      </c>
      <c r="S79" s="78">
        <f t="shared" si="32"/>
        <v>0</v>
      </c>
      <c r="T79" s="78">
        <f t="shared" si="33"/>
        <v>0</v>
      </c>
      <c r="U79" s="78">
        <f t="shared" si="34"/>
        <v>0</v>
      </c>
      <c r="V79" s="78">
        <f t="shared" si="35"/>
        <v>0</v>
      </c>
      <c r="W79" s="78">
        <f t="shared" si="36"/>
        <v>0</v>
      </c>
    </row>
    <row r="80" spans="1:23">
      <c r="A80" s="8" t="s">
        <v>122</v>
      </c>
      <c r="B80" s="22">
        <f t="shared" si="31"/>
        <v>0</v>
      </c>
      <c r="C80" s="22">
        <f t="shared" si="21"/>
        <v>0</v>
      </c>
      <c r="D80" s="21">
        <v>41.81</v>
      </c>
      <c r="E80" s="21">
        <v>23.9</v>
      </c>
      <c r="F80" s="21">
        <v>0</v>
      </c>
      <c r="G80" s="21">
        <v>5.09</v>
      </c>
      <c r="H80" s="21">
        <v>29.2</v>
      </c>
      <c r="I80" s="21">
        <f t="shared" si="22"/>
        <v>100.00000000000001</v>
      </c>
      <c r="J80" s="23">
        <f t="shared" si="23"/>
        <v>0</v>
      </c>
      <c r="K80" s="23">
        <f t="shared" si="24"/>
        <v>0</v>
      </c>
      <c r="L80" s="23">
        <f t="shared" si="25"/>
        <v>0</v>
      </c>
      <c r="M80" s="23">
        <f t="shared" si="26"/>
        <v>0</v>
      </c>
      <c r="N80" s="23">
        <f t="shared" si="27"/>
        <v>0</v>
      </c>
      <c r="O80" s="23">
        <f t="shared" si="28"/>
        <v>0</v>
      </c>
      <c r="P80" s="24"/>
      <c r="Q80" s="81">
        <f t="shared" si="29"/>
        <v>0</v>
      </c>
      <c r="S80" s="78">
        <f t="shared" si="32"/>
        <v>0</v>
      </c>
      <c r="T80" s="78">
        <f t="shared" si="33"/>
        <v>0</v>
      </c>
      <c r="U80" s="78">
        <f t="shared" si="34"/>
        <v>0</v>
      </c>
      <c r="V80" s="78">
        <f t="shared" si="35"/>
        <v>0</v>
      </c>
      <c r="W80" s="78">
        <f t="shared" si="36"/>
        <v>0</v>
      </c>
    </row>
    <row r="81" spans="1:23">
      <c r="A81" s="8" t="s">
        <v>123</v>
      </c>
      <c r="B81" s="22">
        <f t="shared" si="31"/>
        <v>0</v>
      </c>
      <c r="C81" s="22">
        <f t="shared" si="21"/>
        <v>0</v>
      </c>
      <c r="D81" s="21">
        <v>41.81</v>
      </c>
      <c r="E81" s="21">
        <v>23.9</v>
      </c>
      <c r="F81" s="21">
        <v>0</v>
      </c>
      <c r="G81" s="21">
        <v>5.09</v>
      </c>
      <c r="H81" s="21">
        <v>29.2</v>
      </c>
      <c r="I81" s="21">
        <f t="shared" si="22"/>
        <v>100.00000000000001</v>
      </c>
      <c r="J81" s="23">
        <f t="shared" si="23"/>
        <v>0</v>
      </c>
      <c r="K81" s="23">
        <f t="shared" si="24"/>
        <v>0</v>
      </c>
      <c r="L81" s="23">
        <f t="shared" si="25"/>
        <v>0</v>
      </c>
      <c r="M81" s="23">
        <f t="shared" si="26"/>
        <v>0</v>
      </c>
      <c r="N81" s="23">
        <f t="shared" si="27"/>
        <v>0</v>
      </c>
      <c r="O81" s="23">
        <f t="shared" si="28"/>
        <v>0</v>
      </c>
      <c r="P81" s="24"/>
      <c r="Q81" s="81">
        <f t="shared" si="29"/>
        <v>0</v>
      </c>
      <c r="S81" s="78">
        <f t="shared" si="32"/>
        <v>0</v>
      </c>
      <c r="T81" s="78">
        <f t="shared" si="33"/>
        <v>0</v>
      </c>
      <c r="U81" s="78">
        <f t="shared" si="34"/>
        <v>0</v>
      </c>
      <c r="V81" s="78">
        <f t="shared" si="35"/>
        <v>0</v>
      </c>
      <c r="W81" s="78">
        <f t="shared" si="36"/>
        <v>0</v>
      </c>
    </row>
    <row r="82" spans="1:23">
      <c r="A82" s="8" t="s">
        <v>124</v>
      </c>
      <c r="B82" s="22">
        <f t="shared" si="31"/>
        <v>0</v>
      </c>
      <c r="C82" s="22">
        <f t="shared" si="21"/>
        <v>0</v>
      </c>
      <c r="D82" s="21">
        <v>41.81</v>
      </c>
      <c r="E82" s="21">
        <v>23.9</v>
      </c>
      <c r="F82" s="21">
        <v>0</v>
      </c>
      <c r="G82" s="21">
        <v>5.09</v>
      </c>
      <c r="H82" s="21">
        <v>29.2</v>
      </c>
      <c r="I82" s="21">
        <f t="shared" si="22"/>
        <v>100.00000000000001</v>
      </c>
      <c r="J82" s="23">
        <f t="shared" si="23"/>
        <v>0</v>
      </c>
      <c r="K82" s="23">
        <f t="shared" si="24"/>
        <v>0</v>
      </c>
      <c r="L82" s="23">
        <f t="shared" si="25"/>
        <v>0</v>
      </c>
      <c r="M82" s="23">
        <f t="shared" si="26"/>
        <v>0</v>
      </c>
      <c r="N82" s="23">
        <f t="shared" si="27"/>
        <v>0</v>
      </c>
      <c r="O82" s="23">
        <f t="shared" si="28"/>
        <v>0</v>
      </c>
      <c r="P82" s="24"/>
      <c r="Q82" s="81">
        <f t="shared" si="29"/>
        <v>0</v>
      </c>
      <c r="S82" s="78">
        <f t="shared" si="32"/>
        <v>0</v>
      </c>
      <c r="T82" s="78">
        <f t="shared" si="33"/>
        <v>0</v>
      </c>
      <c r="U82" s="78">
        <f t="shared" si="34"/>
        <v>0</v>
      </c>
      <c r="V82" s="78">
        <f t="shared" si="35"/>
        <v>0</v>
      </c>
      <c r="W82" s="78">
        <f t="shared" si="36"/>
        <v>0</v>
      </c>
    </row>
    <row r="83" spans="1:23">
      <c r="A83" s="8" t="s">
        <v>125</v>
      </c>
      <c r="B83" s="22">
        <f t="shared" si="31"/>
        <v>0</v>
      </c>
      <c r="C83" s="22">
        <f t="shared" si="21"/>
        <v>0</v>
      </c>
      <c r="D83" s="21">
        <v>41.81</v>
      </c>
      <c r="E83" s="21">
        <v>23.9</v>
      </c>
      <c r="F83" s="21">
        <v>0</v>
      </c>
      <c r="G83" s="21">
        <v>5.09</v>
      </c>
      <c r="H83" s="21">
        <v>29.2</v>
      </c>
      <c r="I83" s="21">
        <f t="shared" si="22"/>
        <v>100.00000000000001</v>
      </c>
      <c r="J83" s="23">
        <f t="shared" si="23"/>
        <v>0</v>
      </c>
      <c r="K83" s="23">
        <f t="shared" si="24"/>
        <v>0</v>
      </c>
      <c r="L83" s="23">
        <f t="shared" si="25"/>
        <v>0</v>
      </c>
      <c r="M83" s="23">
        <f t="shared" si="26"/>
        <v>0</v>
      </c>
      <c r="N83" s="23">
        <f t="shared" si="27"/>
        <v>0</v>
      </c>
      <c r="O83" s="23">
        <f t="shared" si="28"/>
        <v>0</v>
      </c>
      <c r="P83" s="24"/>
      <c r="Q83" s="81">
        <f t="shared" si="29"/>
        <v>0</v>
      </c>
      <c r="S83" s="78">
        <f t="shared" si="32"/>
        <v>0</v>
      </c>
      <c r="T83" s="78">
        <f t="shared" si="33"/>
        <v>0</v>
      </c>
      <c r="U83" s="78">
        <f t="shared" si="34"/>
        <v>0</v>
      </c>
      <c r="V83" s="78">
        <f t="shared" si="35"/>
        <v>0</v>
      </c>
      <c r="W83" s="78">
        <f t="shared" si="36"/>
        <v>0</v>
      </c>
    </row>
    <row r="84" spans="1:23">
      <c r="A84" s="8" t="s">
        <v>126</v>
      </c>
      <c r="B84" s="22">
        <f t="shared" si="31"/>
        <v>0</v>
      </c>
      <c r="C84" s="22">
        <f t="shared" si="21"/>
        <v>0</v>
      </c>
      <c r="D84" s="21">
        <v>41.81</v>
      </c>
      <c r="E84" s="21">
        <v>23.9</v>
      </c>
      <c r="F84" s="21">
        <v>0</v>
      </c>
      <c r="G84" s="21">
        <v>5.09</v>
      </c>
      <c r="H84" s="21">
        <v>29.2</v>
      </c>
      <c r="I84" s="21">
        <f t="shared" si="22"/>
        <v>100.00000000000001</v>
      </c>
      <c r="J84" s="23">
        <f t="shared" si="23"/>
        <v>0</v>
      </c>
      <c r="K84" s="23">
        <f t="shared" si="24"/>
        <v>0</v>
      </c>
      <c r="L84" s="23">
        <f t="shared" si="25"/>
        <v>0</v>
      </c>
      <c r="M84" s="23">
        <f t="shared" si="26"/>
        <v>0</v>
      </c>
      <c r="N84" s="23">
        <f t="shared" si="27"/>
        <v>0</v>
      </c>
      <c r="O84" s="23">
        <f t="shared" si="28"/>
        <v>0</v>
      </c>
      <c r="P84" s="24"/>
      <c r="Q84" s="81">
        <f t="shared" si="29"/>
        <v>0</v>
      </c>
      <c r="S84" s="78">
        <f t="shared" si="32"/>
        <v>0</v>
      </c>
      <c r="T84" s="78">
        <f t="shared" si="33"/>
        <v>0</v>
      </c>
      <c r="U84" s="78">
        <f t="shared" si="34"/>
        <v>0</v>
      </c>
      <c r="V84" s="78">
        <f t="shared" si="35"/>
        <v>0</v>
      </c>
      <c r="W84" s="78">
        <f t="shared" si="36"/>
        <v>0</v>
      </c>
    </row>
    <row r="85" spans="1:23">
      <c r="A85" s="8" t="s">
        <v>127</v>
      </c>
      <c r="B85" s="22">
        <f t="shared" si="31"/>
        <v>0</v>
      </c>
      <c r="C85" s="22">
        <f t="shared" si="21"/>
        <v>0</v>
      </c>
      <c r="D85" s="21">
        <v>41.81</v>
      </c>
      <c r="E85" s="21">
        <v>23.9</v>
      </c>
      <c r="F85" s="21">
        <v>0</v>
      </c>
      <c r="G85" s="21">
        <v>5.09</v>
      </c>
      <c r="H85" s="21">
        <v>29.2</v>
      </c>
      <c r="I85" s="21">
        <f t="shared" si="22"/>
        <v>100.00000000000001</v>
      </c>
      <c r="J85" s="23">
        <f t="shared" si="23"/>
        <v>0</v>
      </c>
      <c r="K85" s="23">
        <f t="shared" si="24"/>
        <v>0</v>
      </c>
      <c r="L85" s="23">
        <f t="shared" si="25"/>
        <v>0</v>
      </c>
      <c r="M85" s="23">
        <f t="shared" si="26"/>
        <v>0</v>
      </c>
      <c r="N85" s="23">
        <f t="shared" si="27"/>
        <v>0</v>
      </c>
      <c r="O85" s="23">
        <f t="shared" si="28"/>
        <v>0</v>
      </c>
      <c r="P85" s="24"/>
      <c r="Q85" s="81">
        <f t="shared" si="29"/>
        <v>0</v>
      </c>
      <c r="S85" s="78">
        <f t="shared" si="32"/>
        <v>0</v>
      </c>
      <c r="T85" s="78">
        <f t="shared" si="33"/>
        <v>0</v>
      </c>
      <c r="U85" s="78">
        <f t="shared" si="34"/>
        <v>0</v>
      </c>
      <c r="V85" s="78">
        <f t="shared" si="35"/>
        <v>0</v>
      </c>
      <c r="W85" s="78">
        <f t="shared" si="36"/>
        <v>0</v>
      </c>
    </row>
    <row r="86" spans="1:23">
      <c r="A86" s="8" t="s">
        <v>128</v>
      </c>
      <c r="B86" s="22">
        <f t="shared" si="31"/>
        <v>0</v>
      </c>
      <c r="C86" s="22">
        <f t="shared" si="21"/>
        <v>0</v>
      </c>
      <c r="D86" s="21">
        <v>41.81</v>
      </c>
      <c r="E86" s="21">
        <v>23.9</v>
      </c>
      <c r="F86" s="21">
        <v>0</v>
      </c>
      <c r="G86" s="21">
        <v>5.09</v>
      </c>
      <c r="H86" s="21">
        <v>29.2</v>
      </c>
      <c r="I86" s="21">
        <f t="shared" si="22"/>
        <v>100.00000000000001</v>
      </c>
      <c r="J86" s="23">
        <f t="shared" si="23"/>
        <v>0</v>
      </c>
      <c r="K86" s="23">
        <f t="shared" si="24"/>
        <v>0</v>
      </c>
      <c r="L86" s="23">
        <f t="shared" si="25"/>
        <v>0</v>
      </c>
      <c r="M86" s="23">
        <f t="shared" si="26"/>
        <v>0</v>
      </c>
      <c r="N86" s="23">
        <f t="shared" si="27"/>
        <v>0</v>
      </c>
      <c r="O86" s="23">
        <f t="shared" si="28"/>
        <v>0</v>
      </c>
      <c r="P86" s="24"/>
      <c r="Q86" s="81">
        <f t="shared" si="29"/>
        <v>0</v>
      </c>
      <c r="S86" s="78">
        <f t="shared" si="32"/>
        <v>0</v>
      </c>
      <c r="T86" s="78">
        <f t="shared" si="33"/>
        <v>0</v>
      </c>
      <c r="U86" s="78">
        <f t="shared" si="34"/>
        <v>0</v>
      </c>
      <c r="V86" s="78">
        <f t="shared" si="35"/>
        <v>0</v>
      </c>
      <c r="W86" s="78">
        <f t="shared" si="36"/>
        <v>0</v>
      </c>
    </row>
    <row r="87" spans="1:23">
      <c r="A87" s="8" t="s">
        <v>129</v>
      </c>
      <c r="B87" s="22">
        <f t="shared" si="31"/>
        <v>0</v>
      </c>
      <c r="C87" s="22">
        <f t="shared" si="21"/>
        <v>0</v>
      </c>
      <c r="D87" s="21">
        <v>41.81</v>
      </c>
      <c r="E87" s="21">
        <v>23.9</v>
      </c>
      <c r="F87" s="21">
        <v>0</v>
      </c>
      <c r="G87" s="21">
        <v>5.09</v>
      </c>
      <c r="H87" s="21">
        <v>29.2</v>
      </c>
      <c r="I87" s="21">
        <f t="shared" si="22"/>
        <v>100.00000000000001</v>
      </c>
      <c r="J87" s="23">
        <f t="shared" si="23"/>
        <v>0</v>
      </c>
      <c r="K87" s="23">
        <f t="shared" si="24"/>
        <v>0</v>
      </c>
      <c r="L87" s="23">
        <f t="shared" si="25"/>
        <v>0</v>
      </c>
      <c r="M87" s="23">
        <f t="shared" si="26"/>
        <v>0</v>
      </c>
      <c r="N87" s="23">
        <f t="shared" si="27"/>
        <v>0</v>
      </c>
      <c r="O87" s="23">
        <f t="shared" si="28"/>
        <v>0</v>
      </c>
      <c r="P87" s="24"/>
      <c r="Q87" s="81">
        <f t="shared" si="29"/>
        <v>0</v>
      </c>
      <c r="S87" s="78">
        <f t="shared" si="32"/>
        <v>0</v>
      </c>
      <c r="T87" s="78">
        <f t="shared" si="33"/>
        <v>0</v>
      </c>
      <c r="U87" s="78">
        <f t="shared" si="34"/>
        <v>0</v>
      </c>
      <c r="V87" s="78">
        <f t="shared" si="35"/>
        <v>0</v>
      </c>
      <c r="W87" s="78">
        <f t="shared" si="36"/>
        <v>0</v>
      </c>
    </row>
    <row r="88" spans="1:23">
      <c r="A88" s="8" t="s">
        <v>130</v>
      </c>
      <c r="B88" s="22">
        <f t="shared" si="31"/>
        <v>0</v>
      </c>
      <c r="C88" s="22">
        <f t="shared" si="21"/>
        <v>0</v>
      </c>
      <c r="D88" s="21">
        <v>41.81</v>
      </c>
      <c r="E88" s="21">
        <v>23.9</v>
      </c>
      <c r="F88" s="21">
        <v>0</v>
      </c>
      <c r="G88" s="21">
        <v>5.09</v>
      </c>
      <c r="H88" s="21">
        <v>29.2</v>
      </c>
      <c r="I88" s="21">
        <f t="shared" si="22"/>
        <v>100.00000000000001</v>
      </c>
      <c r="J88" s="23">
        <f t="shared" si="23"/>
        <v>0</v>
      </c>
      <c r="K88" s="23">
        <f t="shared" si="24"/>
        <v>0</v>
      </c>
      <c r="L88" s="23">
        <f t="shared" si="25"/>
        <v>0</v>
      </c>
      <c r="M88" s="23">
        <f t="shared" si="26"/>
        <v>0</v>
      </c>
      <c r="N88" s="23">
        <f t="shared" si="27"/>
        <v>0</v>
      </c>
      <c r="O88" s="23">
        <f t="shared" si="28"/>
        <v>0</v>
      </c>
      <c r="P88" s="24"/>
      <c r="Q88" s="81">
        <f t="shared" si="29"/>
        <v>0</v>
      </c>
      <c r="S88" s="78">
        <f t="shared" si="32"/>
        <v>0</v>
      </c>
      <c r="T88" s="78">
        <f t="shared" si="33"/>
        <v>0</v>
      </c>
      <c r="U88" s="78">
        <f t="shared" si="34"/>
        <v>0</v>
      </c>
      <c r="V88" s="78">
        <f t="shared" si="35"/>
        <v>0</v>
      </c>
      <c r="W88" s="78">
        <f t="shared" si="36"/>
        <v>0</v>
      </c>
    </row>
    <row r="89" spans="1:23">
      <c r="A89" s="8" t="s">
        <v>131</v>
      </c>
      <c r="B89" s="22">
        <f t="shared" si="31"/>
        <v>0</v>
      </c>
      <c r="C89" s="22">
        <f t="shared" si="21"/>
        <v>0</v>
      </c>
      <c r="D89" s="21">
        <v>41.81</v>
      </c>
      <c r="E89" s="21">
        <v>23.9</v>
      </c>
      <c r="F89" s="21">
        <v>0</v>
      </c>
      <c r="G89" s="21">
        <v>5.09</v>
      </c>
      <c r="H89" s="21">
        <v>29.2</v>
      </c>
      <c r="I89" s="21">
        <f t="shared" si="22"/>
        <v>100.00000000000001</v>
      </c>
      <c r="J89" s="23">
        <f t="shared" si="23"/>
        <v>0</v>
      </c>
      <c r="K89" s="23">
        <f t="shared" si="24"/>
        <v>0</v>
      </c>
      <c r="L89" s="23">
        <f t="shared" si="25"/>
        <v>0</v>
      </c>
      <c r="M89" s="23">
        <f t="shared" si="26"/>
        <v>0</v>
      </c>
      <c r="N89" s="23">
        <f t="shared" si="27"/>
        <v>0</v>
      </c>
      <c r="O89" s="23">
        <f t="shared" si="28"/>
        <v>0</v>
      </c>
      <c r="P89" s="24"/>
      <c r="Q89" s="81">
        <f t="shared" si="29"/>
        <v>0</v>
      </c>
      <c r="S89" s="78">
        <f t="shared" si="32"/>
        <v>0</v>
      </c>
      <c r="T89" s="78">
        <f t="shared" si="33"/>
        <v>0</v>
      </c>
      <c r="U89" s="78">
        <f t="shared" si="34"/>
        <v>0</v>
      </c>
      <c r="V89" s="78">
        <f t="shared" si="35"/>
        <v>0</v>
      </c>
      <c r="W89" s="78">
        <f t="shared" si="36"/>
        <v>0</v>
      </c>
    </row>
    <row r="90" spans="1:23">
      <c r="A90" s="8" t="s">
        <v>132</v>
      </c>
      <c r="B90" s="22">
        <f t="shared" si="31"/>
        <v>0</v>
      </c>
      <c r="C90" s="22">
        <f t="shared" si="21"/>
        <v>0</v>
      </c>
      <c r="D90" s="21">
        <v>41.81</v>
      </c>
      <c r="E90" s="21">
        <v>23.9</v>
      </c>
      <c r="F90" s="21">
        <v>0</v>
      </c>
      <c r="G90" s="21">
        <v>5.09</v>
      </c>
      <c r="H90" s="21">
        <v>29.2</v>
      </c>
      <c r="I90" s="21">
        <f t="shared" si="22"/>
        <v>100.00000000000001</v>
      </c>
      <c r="J90" s="23">
        <f t="shared" si="23"/>
        <v>0</v>
      </c>
      <c r="K90" s="23">
        <f t="shared" si="24"/>
        <v>0</v>
      </c>
      <c r="L90" s="23">
        <f t="shared" si="25"/>
        <v>0</v>
      </c>
      <c r="M90" s="23">
        <f t="shared" si="26"/>
        <v>0</v>
      </c>
      <c r="N90" s="23">
        <f t="shared" si="27"/>
        <v>0</v>
      </c>
      <c r="O90" s="23">
        <f t="shared" si="28"/>
        <v>0</v>
      </c>
      <c r="P90" s="24"/>
      <c r="Q90" s="81">
        <f t="shared" si="29"/>
        <v>0</v>
      </c>
      <c r="S90" s="78">
        <f t="shared" si="32"/>
        <v>0</v>
      </c>
      <c r="T90" s="78">
        <f t="shared" si="33"/>
        <v>0</v>
      </c>
      <c r="U90" s="78">
        <f t="shared" si="34"/>
        <v>0</v>
      </c>
      <c r="V90" s="78">
        <f t="shared" si="35"/>
        <v>0</v>
      </c>
      <c r="W90" s="78">
        <f t="shared" si="36"/>
        <v>0</v>
      </c>
    </row>
    <row r="91" spans="1:23">
      <c r="A91" s="8" t="s">
        <v>133</v>
      </c>
      <c r="B91" s="22">
        <f t="shared" si="31"/>
        <v>0</v>
      </c>
      <c r="C91" s="22">
        <f t="shared" si="21"/>
        <v>0</v>
      </c>
      <c r="D91" s="21">
        <v>41.81</v>
      </c>
      <c r="E91" s="21">
        <v>23.9</v>
      </c>
      <c r="F91" s="21">
        <v>0</v>
      </c>
      <c r="G91" s="21">
        <v>5.09</v>
      </c>
      <c r="H91" s="21">
        <v>29.2</v>
      </c>
      <c r="I91" s="21">
        <f t="shared" si="22"/>
        <v>100.00000000000001</v>
      </c>
      <c r="J91" s="23">
        <f t="shared" si="23"/>
        <v>0</v>
      </c>
      <c r="K91" s="23">
        <f t="shared" si="24"/>
        <v>0</v>
      </c>
      <c r="L91" s="23">
        <f t="shared" si="25"/>
        <v>0</v>
      </c>
      <c r="M91" s="23">
        <f t="shared" si="26"/>
        <v>0</v>
      </c>
      <c r="N91" s="23">
        <f t="shared" si="27"/>
        <v>0</v>
      </c>
      <c r="O91" s="23">
        <f t="shared" si="28"/>
        <v>0</v>
      </c>
      <c r="P91" s="24"/>
      <c r="Q91" s="81">
        <f t="shared" si="29"/>
        <v>0</v>
      </c>
      <c r="S91" s="78">
        <f t="shared" si="32"/>
        <v>0</v>
      </c>
      <c r="T91" s="78">
        <f t="shared" si="33"/>
        <v>0</v>
      </c>
      <c r="U91" s="78">
        <f t="shared" si="34"/>
        <v>0</v>
      </c>
      <c r="V91" s="78">
        <f t="shared" si="35"/>
        <v>0</v>
      </c>
      <c r="W91" s="78">
        <f t="shared" si="36"/>
        <v>0</v>
      </c>
    </row>
    <row r="92" spans="1:23">
      <c r="A92" s="8" t="s">
        <v>134</v>
      </c>
      <c r="B92" s="22">
        <f t="shared" si="31"/>
        <v>0</v>
      </c>
      <c r="C92" s="22">
        <f t="shared" si="21"/>
        <v>0</v>
      </c>
      <c r="D92" s="21">
        <v>41.81</v>
      </c>
      <c r="E92" s="21">
        <v>23.9</v>
      </c>
      <c r="F92" s="21">
        <v>0</v>
      </c>
      <c r="G92" s="21">
        <v>5.09</v>
      </c>
      <c r="H92" s="21">
        <v>29.2</v>
      </c>
      <c r="I92" s="21">
        <f t="shared" si="22"/>
        <v>100.00000000000001</v>
      </c>
      <c r="J92" s="23">
        <f t="shared" si="23"/>
        <v>0</v>
      </c>
      <c r="K92" s="23">
        <f t="shared" si="24"/>
        <v>0</v>
      </c>
      <c r="L92" s="23">
        <f t="shared" si="25"/>
        <v>0</v>
      </c>
      <c r="M92" s="23">
        <f t="shared" si="26"/>
        <v>0</v>
      </c>
      <c r="N92" s="23">
        <f t="shared" si="27"/>
        <v>0</v>
      </c>
      <c r="O92" s="23">
        <f t="shared" si="28"/>
        <v>0</v>
      </c>
      <c r="P92" s="24"/>
      <c r="Q92" s="81">
        <f t="shared" si="29"/>
        <v>0</v>
      </c>
      <c r="S92" s="78">
        <f t="shared" si="32"/>
        <v>0</v>
      </c>
      <c r="T92" s="78">
        <f t="shared" si="33"/>
        <v>0</v>
      </c>
      <c r="U92" s="78">
        <f t="shared" si="34"/>
        <v>0</v>
      </c>
      <c r="V92" s="78">
        <f t="shared" si="35"/>
        <v>0</v>
      </c>
      <c r="W92" s="78">
        <f t="shared" si="36"/>
        <v>0</v>
      </c>
    </row>
    <row r="93" spans="1:23">
      <c r="A93" s="8" t="s">
        <v>135</v>
      </c>
      <c r="B93" s="22">
        <f t="shared" si="31"/>
        <v>0</v>
      </c>
      <c r="C93" s="22">
        <f t="shared" si="21"/>
        <v>0</v>
      </c>
      <c r="D93" s="21">
        <v>41.81</v>
      </c>
      <c r="E93" s="21">
        <v>23.9</v>
      </c>
      <c r="F93" s="21">
        <v>0</v>
      </c>
      <c r="G93" s="21">
        <v>5.09</v>
      </c>
      <c r="H93" s="21">
        <v>29.2</v>
      </c>
      <c r="I93" s="21">
        <f t="shared" si="22"/>
        <v>100.00000000000001</v>
      </c>
      <c r="J93" s="23">
        <f t="shared" si="23"/>
        <v>0</v>
      </c>
      <c r="K93" s="23">
        <f t="shared" si="24"/>
        <v>0</v>
      </c>
      <c r="L93" s="23">
        <f t="shared" si="25"/>
        <v>0</v>
      </c>
      <c r="M93" s="23">
        <f t="shared" si="26"/>
        <v>0</v>
      </c>
      <c r="N93" s="23">
        <f t="shared" si="27"/>
        <v>0</v>
      </c>
      <c r="O93" s="23">
        <f t="shared" si="28"/>
        <v>0</v>
      </c>
      <c r="P93" s="24"/>
      <c r="Q93" s="81">
        <f t="shared" si="29"/>
        <v>0</v>
      </c>
      <c r="S93" s="78">
        <f t="shared" si="32"/>
        <v>0</v>
      </c>
      <c r="T93" s="78">
        <f t="shared" si="33"/>
        <v>0</v>
      </c>
      <c r="U93" s="78">
        <f t="shared" si="34"/>
        <v>0</v>
      </c>
      <c r="V93" s="78">
        <f t="shared" si="35"/>
        <v>0</v>
      </c>
      <c r="W93" s="78">
        <f t="shared" si="36"/>
        <v>0</v>
      </c>
    </row>
    <row r="94" spans="1:23">
      <c r="A94" s="8" t="s">
        <v>136</v>
      </c>
      <c r="B94" s="22">
        <f t="shared" si="31"/>
        <v>0</v>
      </c>
      <c r="C94" s="22">
        <f t="shared" si="21"/>
        <v>0</v>
      </c>
      <c r="D94" s="21">
        <v>41.81</v>
      </c>
      <c r="E94" s="21">
        <v>23.9</v>
      </c>
      <c r="F94" s="21">
        <v>0</v>
      </c>
      <c r="G94" s="21">
        <v>5.09</v>
      </c>
      <c r="H94" s="21">
        <v>29.2</v>
      </c>
      <c r="I94" s="21">
        <f t="shared" si="22"/>
        <v>100.00000000000001</v>
      </c>
      <c r="J94" s="23">
        <f t="shared" si="23"/>
        <v>0</v>
      </c>
      <c r="K94" s="23">
        <f t="shared" si="24"/>
        <v>0</v>
      </c>
      <c r="L94" s="23">
        <f t="shared" si="25"/>
        <v>0</v>
      </c>
      <c r="M94" s="23">
        <f t="shared" si="26"/>
        <v>0</v>
      </c>
      <c r="N94" s="23">
        <f t="shared" si="27"/>
        <v>0</v>
      </c>
      <c r="O94" s="23">
        <f t="shared" si="28"/>
        <v>0</v>
      </c>
      <c r="P94" s="24"/>
      <c r="Q94" s="81">
        <f t="shared" si="29"/>
        <v>0</v>
      </c>
      <c r="S94" s="78">
        <f t="shared" si="32"/>
        <v>0</v>
      </c>
      <c r="T94" s="78">
        <f t="shared" si="33"/>
        <v>0</v>
      </c>
      <c r="U94" s="78">
        <f t="shared" si="34"/>
        <v>0</v>
      </c>
      <c r="V94" s="78">
        <f t="shared" si="35"/>
        <v>0</v>
      </c>
      <c r="W94" s="78">
        <f t="shared" si="36"/>
        <v>0</v>
      </c>
    </row>
    <row r="95" spans="1:23">
      <c r="A95" s="8" t="s">
        <v>137</v>
      </c>
      <c r="B95" s="22">
        <f t="shared" si="31"/>
        <v>0</v>
      </c>
      <c r="C95" s="22">
        <f t="shared" si="21"/>
        <v>0</v>
      </c>
      <c r="D95" s="21">
        <v>41.81</v>
      </c>
      <c r="E95" s="21">
        <v>23.9</v>
      </c>
      <c r="F95" s="21">
        <v>0</v>
      </c>
      <c r="G95" s="21">
        <v>5.09</v>
      </c>
      <c r="H95" s="21">
        <v>29.2</v>
      </c>
      <c r="I95" s="21">
        <f t="shared" si="22"/>
        <v>100.00000000000001</v>
      </c>
      <c r="J95" s="23">
        <f t="shared" si="23"/>
        <v>0</v>
      </c>
      <c r="K95" s="23">
        <f t="shared" si="24"/>
        <v>0</v>
      </c>
      <c r="L95" s="23">
        <f t="shared" si="25"/>
        <v>0</v>
      </c>
      <c r="M95" s="23">
        <f t="shared" si="26"/>
        <v>0</v>
      </c>
      <c r="N95" s="23">
        <f t="shared" si="27"/>
        <v>0</v>
      </c>
      <c r="O95" s="23">
        <f t="shared" si="28"/>
        <v>0</v>
      </c>
      <c r="P95" s="24"/>
      <c r="Q95" s="81">
        <f t="shared" si="29"/>
        <v>0</v>
      </c>
      <c r="S95" s="78">
        <f t="shared" si="32"/>
        <v>0</v>
      </c>
      <c r="T95" s="78">
        <f t="shared" si="33"/>
        <v>0</v>
      </c>
      <c r="U95" s="78">
        <f t="shared" si="34"/>
        <v>0</v>
      </c>
      <c r="V95" s="78">
        <f t="shared" si="35"/>
        <v>0</v>
      </c>
      <c r="W95" s="78">
        <f t="shared" si="36"/>
        <v>0</v>
      </c>
    </row>
    <row r="96" spans="1:23">
      <c r="A96" s="8" t="s">
        <v>138</v>
      </c>
      <c r="B96" s="22">
        <f t="shared" si="31"/>
        <v>0</v>
      </c>
      <c r="C96" s="22">
        <f t="shared" si="21"/>
        <v>0</v>
      </c>
      <c r="D96" s="21">
        <v>41.81</v>
      </c>
      <c r="E96" s="21">
        <v>23.9</v>
      </c>
      <c r="F96" s="21">
        <v>0</v>
      </c>
      <c r="G96" s="21">
        <v>5.09</v>
      </c>
      <c r="H96" s="21">
        <v>29.2</v>
      </c>
      <c r="I96" s="21">
        <f t="shared" si="22"/>
        <v>100.00000000000001</v>
      </c>
      <c r="J96" s="23">
        <f t="shared" si="23"/>
        <v>0</v>
      </c>
      <c r="K96" s="23">
        <f t="shared" si="24"/>
        <v>0</v>
      </c>
      <c r="L96" s="23">
        <f t="shared" si="25"/>
        <v>0</v>
      </c>
      <c r="M96" s="23">
        <f t="shared" si="26"/>
        <v>0</v>
      </c>
      <c r="N96" s="23">
        <f t="shared" si="27"/>
        <v>0</v>
      </c>
      <c r="O96" s="23">
        <f t="shared" si="28"/>
        <v>0</v>
      </c>
      <c r="P96" s="24"/>
      <c r="Q96" s="81">
        <f t="shared" si="29"/>
        <v>0</v>
      </c>
      <c r="S96" s="78">
        <f t="shared" si="32"/>
        <v>0</v>
      </c>
      <c r="T96" s="78">
        <f t="shared" si="33"/>
        <v>0</v>
      </c>
      <c r="U96" s="78">
        <f t="shared" si="34"/>
        <v>0</v>
      </c>
      <c r="V96" s="78">
        <f t="shared" si="35"/>
        <v>0</v>
      </c>
      <c r="W96" s="78">
        <f t="shared" si="36"/>
        <v>0</v>
      </c>
    </row>
    <row r="97" spans="1:26">
      <c r="A97" s="8" t="s">
        <v>139</v>
      </c>
      <c r="B97" s="22">
        <f t="shared" si="31"/>
        <v>0</v>
      </c>
      <c r="C97" s="22">
        <f t="shared" si="21"/>
        <v>0</v>
      </c>
      <c r="D97" s="21">
        <v>41.81</v>
      </c>
      <c r="E97" s="21">
        <v>23.9</v>
      </c>
      <c r="F97" s="21">
        <v>0</v>
      </c>
      <c r="G97" s="21">
        <v>5.09</v>
      </c>
      <c r="H97" s="21">
        <v>29.2</v>
      </c>
      <c r="I97" s="21">
        <f t="shared" si="22"/>
        <v>100.00000000000001</v>
      </c>
      <c r="J97" s="23">
        <f t="shared" si="23"/>
        <v>0</v>
      </c>
      <c r="K97" s="23">
        <f t="shared" si="24"/>
        <v>0</v>
      </c>
      <c r="L97" s="23">
        <f t="shared" si="25"/>
        <v>0</v>
      </c>
      <c r="M97" s="23">
        <f t="shared" si="26"/>
        <v>0</v>
      </c>
      <c r="N97" s="23">
        <f t="shared" si="27"/>
        <v>0</v>
      </c>
      <c r="O97" s="23">
        <f t="shared" si="28"/>
        <v>0</v>
      </c>
      <c r="P97" s="24"/>
      <c r="Q97" s="81">
        <f t="shared" si="29"/>
        <v>0</v>
      </c>
      <c r="S97" s="78">
        <f t="shared" si="32"/>
        <v>0</v>
      </c>
      <c r="T97" s="78">
        <f t="shared" si="33"/>
        <v>0</v>
      </c>
      <c r="U97" s="78">
        <f t="shared" si="34"/>
        <v>0</v>
      </c>
      <c r="V97" s="78">
        <f t="shared" si="35"/>
        <v>0</v>
      </c>
      <c r="W97" s="78">
        <f t="shared" si="36"/>
        <v>0</v>
      </c>
    </row>
    <row r="98" spans="1:26">
      <c r="A98" s="8" t="s">
        <v>140</v>
      </c>
      <c r="B98" s="22">
        <f t="shared" si="31"/>
        <v>0</v>
      </c>
      <c r="C98" s="22">
        <f t="shared" si="21"/>
        <v>0</v>
      </c>
      <c r="D98" s="21">
        <v>41.81</v>
      </c>
      <c r="E98" s="21">
        <v>23.9</v>
      </c>
      <c r="F98" s="21">
        <v>0</v>
      </c>
      <c r="G98" s="21">
        <v>5.09</v>
      </c>
      <c r="H98" s="21">
        <v>29.2</v>
      </c>
      <c r="I98" s="21">
        <f t="shared" si="22"/>
        <v>100.00000000000001</v>
      </c>
      <c r="J98" s="23">
        <f t="shared" si="23"/>
        <v>0</v>
      </c>
      <c r="K98" s="23">
        <f t="shared" si="24"/>
        <v>0</v>
      </c>
      <c r="L98" s="23">
        <f t="shared" si="25"/>
        <v>0</v>
      </c>
      <c r="M98" s="23">
        <f t="shared" si="26"/>
        <v>0</v>
      </c>
      <c r="N98" s="23">
        <f t="shared" si="27"/>
        <v>0</v>
      </c>
      <c r="O98" s="23">
        <f t="shared" si="28"/>
        <v>0</v>
      </c>
      <c r="P98" s="24"/>
      <c r="Q98" s="81">
        <f t="shared" si="29"/>
        <v>0</v>
      </c>
      <c r="S98" s="78">
        <f t="shared" si="32"/>
        <v>0</v>
      </c>
      <c r="T98" s="78">
        <f t="shared" si="33"/>
        <v>0</v>
      </c>
      <c r="U98" s="78">
        <f t="shared" si="34"/>
        <v>0</v>
      </c>
      <c r="V98" s="78">
        <f t="shared" si="35"/>
        <v>0</v>
      </c>
      <c r="W98" s="78">
        <f t="shared" si="36"/>
        <v>0</v>
      </c>
    </row>
    <row r="99" spans="1:26">
      <c r="A99" s="8" t="s">
        <v>175</v>
      </c>
      <c r="B99" s="22">
        <f t="shared" ref="B99:Q99" si="37">SUM(B3:B98)/4000</f>
        <v>0</v>
      </c>
      <c r="C99" s="22">
        <f t="shared" si="37"/>
        <v>0</v>
      </c>
      <c r="D99" s="22">
        <f t="shared" si="37"/>
        <v>1.003439999999999</v>
      </c>
      <c r="E99" s="22">
        <f t="shared" si="37"/>
        <v>0.573600000000001</v>
      </c>
      <c r="F99" s="22">
        <f t="shared" si="37"/>
        <v>0</v>
      </c>
      <c r="G99" s="22">
        <f t="shared" si="37"/>
        <v>0.12215999999999975</v>
      </c>
      <c r="H99" s="22">
        <f t="shared" si="37"/>
        <v>0.70079999999999942</v>
      </c>
      <c r="I99" s="22">
        <f t="shared" si="37"/>
        <v>2.4000000000000004</v>
      </c>
      <c r="J99" s="23">
        <f t="shared" si="37"/>
        <v>0</v>
      </c>
      <c r="K99" s="24">
        <f t="shared" si="37"/>
        <v>0</v>
      </c>
      <c r="L99" s="24">
        <f t="shared" si="37"/>
        <v>0</v>
      </c>
      <c r="M99" s="24">
        <f t="shared" si="37"/>
        <v>0</v>
      </c>
      <c r="N99" s="24">
        <f t="shared" si="37"/>
        <v>0</v>
      </c>
      <c r="O99" s="25">
        <f t="shared" si="37"/>
        <v>0</v>
      </c>
      <c r="P99" s="25"/>
      <c r="Q99" s="85">
        <f t="shared" si="37"/>
        <v>0</v>
      </c>
      <c r="S99" s="78">
        <f>SUM(S3:S98)/4000</f>
        <v>0</v>
      </c>
      <c r="T99" s="78">
        <f t="shared" ref="T99:W99" si="38">SUM(T3:T98)/4000</f>
        <v>0</v>
      </c>
      <c r="U99" s="78">
        <f t="shared" si="38"/>
        <v>0</v>
      </c>
      <c r="V99" s="78">
        <f t="shared" si="38"/>
        <v>0</v>
      </c>
      <c r="W99" s="78">
        <f t="shared" si="38"/>
        <v>0</v>
      </c>
      <c r="X99" s="86"/>
      <c r="Y99" s="86"/>
      <c r="Z99" s="86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6">
      <c r="A1" s="219" t="s">
        <v>229</v>
      </c>
      <c r="B1" s="219"/>
      <c r="C1" s="219"/>
      <c r="D1" s="219"/>
      <c r="E1" s="109"/>
      <c r="F1" s="109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3</v>
      </c>
      <c r="U1" s="223" t="s">
        <v>343</v>
      </c>
      <c r="V1" s="224"/>
    </row>
    <row r="2" spans="1:26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44882</v>
      </c>
      <c r="U2" s="115" t="s">
        <v>231</v>
      </c>
      <c r="V2" s="115" t="s">
        <v>230</v>
      </c>
      <c r="W2" s="30" t="s">
        <v>262</v>
      </c>
      <c r="X2" t="s">
        <v>263</v>
      </c>
      <c r="Y2" t="s">
        <v>360</v>
      </c>
      <c r="Z2" t="s">
        <v>271</v>
      </c>
    </row>
    <row r="3" spans="1:26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-103</v>
      </c>
      <c r="P3" s="95">
        <v>0</v>
      </c>
      <c r="Q3" s="95">
        <v>0</v>
      </c>
      <c r="R3" s="95">
        <v>0</v>
      </c>
      <c r="S3" s="114">
        <v>0</v>
      </c>
      <c r="U3" s="115">
        <v>-103</v>
      </c>
      <c r="V3" s="116">
        <v>0</v>
      </c>
      <c r="W3">
        <v>0</v>
      </c>
      <c r="X3">
        <v>-103</v>
      </c>
      <c r="Y3">
        <v>0</v>
      </c>
      <c r="Z3">
        <v>0</v>
      </c>
    </row>
    <row r="4" spans="1:26"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-108</v>
      </c>
      <c r="P4" s="88">
        <v>0</v>
      </c>
      <c r="Q4" s="88">
        <v>0</v>
      </c>
      <c r="R4" s="88">
        <v>0</v>
      </c>
      <c r="S4" s="116">
        <v>0</v>
      </c>
      <c r="U4" s="115">
        <v>-108</v>
      </c>
      <c r="V4" s="116">
        <v>0</v>
      </c>
      <c r="W4">
        <v>0</v>
      </c>
      <c r="X4">
        <v>-108</v>
      </c>
      <c r="Y4">
        <v>0</v>
      </c>
      <c r="Z4">
        <v>0</v>
      </c>
    </row>
    <row r="5" spans="1:26"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0.48</v>
      </c>
      <c r="N5" s="115">
        <v>0</v>
      </c>
      <c r="O5" s="88">
        <v>-113</v>
      </c>
      <c r="P5" s="88">
        <v>0</v>
      </c>
      <c r="Q5" s="88">
        <v>0</v>
      </c>
      <c r="R5" s="88">
        <v>0</v>
      </c>
      <c r="S5" s="116">
        <v>0</v>
      </c>
      <c r="U5" s="115">
        <v>-113</v>
      </c>
      <c r="V5" s="116">
        <v>0.48</v>
      </c>
      <c r="W5">
        <v>0</v>
      </c>
      <c r="X5">
        <v>-113</v>
      </c>
      <c r="Y5">
        <v>0.48</v>
      </c>
      <c r="Z5">
        <v>0</v>
      </c>
    </row>
    <row r="6" spans="1:26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-107</v>
      </c>
      <c r="P6" s="88">
        <v>0</v>
      </c>
      <c r="Q6" s="88">
        <v>0</v>
      </c>
      <c r="R6" s="88">
        <v>0</v>
      </c>
      <c r="S6" s="116">
        <v>0</v>
      </c>
      <c r="U6" s="115">
        <v>-107</v>
      </c>
      <c r="V6" s="116">
        <v>0</v>
      </c>
      <c r="W6">
        <v>0</v>
      </c>
      <c r="X6">
        <v>-107</v>
      </c>
      <c r="Y6">
        <v>0</v>
      </c>
      <c r="Z6">
        <v>0</v>
      </c>
    </row>
    <row r="7" spans="1:26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-112</v>
      </c>
      <c r="P7" s="88">
        <v>0</v>
      </c>
      <c r="Q7" s="88">
        <v>0</v>
      </c>
      <c r="R7" s="88">
        <v>0</v>
      </c>
      <c r="S7" s="116">
        <v>0</v>
      </c>
      <c r="U7" s="115">
        <v>-112</v>
      </c>
      <c r="V7" s="116">
        <v>0</v>
      </c>
      <c r="W7">
        <v>0</v>
      </c>
      <c r="X7">
        <v>-112</v>
      </c>
      <c r="Y7">
        <v>0</v>
      </c>
      <c r="Z7">
        <v>0</v>
      </c>
    </row>
    <row r="8" spans="1:26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-122</v>
      </c>
      <c r="P8" s="88">
        <v>0</v>
      </c>
      <c r="Q8" s="88">
        <v>0</v>
      </c>
      <c r="R8" s="88">
        <v>0</v>
      </c>
      <c r="S8" s="116">
        <v>0</v>
      </c>
      <c r="U8" s="115">
        <v>-122</v>
      </c>
      <c r="V8" s="116">
        <v>0</v>
      </c>
      <c r="W8">
        <v>0</v>
      </c>
      <c r="X8">
        <v>-122</v>
      </c>
      <c r="Y8">
        <v>0</v>
      </c>
      <c r="Z8">
        <v>0</v>
      </c>
    </row>
    <row r="9" spans="1:26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-127</v>
      </c>
      <c r="P9" s="88">
        <v>0</v>
      </c>
      <c r="Q9" s="88">
        <v>0</v>
      </c>
      <c r="R9" s="88">
        <v>0</v>
      </c>
      <c r="S9" s="116">
        <v>0</v>
      </c>
      <c r="U9" s="115">
        <v>-127</v>
      </c>
      <c r="V9" s="116">
        <v>0</v>
      </c>
      <c r="W9">
        <v>0</v>
      </c>
      <c r="X9">
        <v>-127</v>
      </c>
      <c r="Y9">
        <v>0</v>
      </c>
      <c r="Z9">
        <v>0</v>
      </c>
    </row>
    <row r="10" spans="1:26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-96.85</v>
      </c>
      <c r="P10" s="88">
        <v>0</v>
      </c>
      <c r="Q10" s="88">
        <v>0</v>
      </c>
      <c r="R10" s="88">
        <v>0</v>
      </c>
      <c r="S10" s="116">
        <v>0</v>
      </c>
      <c r="U10" s="115">
        <v>-96.85</v>
      </c>
      <c r="V10" s="116">
        <v>0</v>
      </c>
      <c r="W10">
        <v>0</v>
      </c>
      <c r="X10">
        <v>-96.85</v>
      </c>
      <c r="Y10">
        <v>0</v>
      </c>
      <c r="Z10">
        <v>0</v>
      </c>
    </row>
    <row r="11" spans="1:26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-90</v>
      </c>
      <c r="P11" s="88">
        <v>0</v>
      </c>
      <c r="Q11" s="88">
        <v>0</v>
      </c>
      <c r="R11" s="88">
        <v>0</v>
      </c>
      <c r="S11" s="116">
        <v>0</v>
      </c>
      <c r="U11" s="115">
        <v>-90</v>
      </c>
      <c r="V11" s="116">
        <v>0</v>
      </c>
      <c r="W11">
        <v>0</v>
      </c>
      <c r="X11">
        <v>-90</v>
      </c>
      <c r="Y11">
        <v>0</v>
      </c>
      <c r="Z11">
        <v>0</v>
      </c>
    </row>
    <row r="12" spans="1:26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-95</v>
      </c>
      <c r="P12" s="88">
        <v>0</v>
      </c>
      <c r="Q12" s="88">
        <v>0</v>
      </c>
      <c r="R12" s="88">
        <v>0</v>
      </c>
      <c r="S12" s="116">
        <v>0</v>
      </c>
      <c r="U12" s="115">
        <v>-95</v>
      </c>
      <c r="V12" s="116">
        <v>0</v>
      </c>
      <c r="W12">
        <v>0</v>
      </c>
      <c r="X12">
        <v>-95</v>
      </c>
      <c r="Y12">
        <v>0</v>
      </c>
      <c r="Z12">
        <v>0</v>
      </c>
    </row>
    <row r="13" spans="1:26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-95</v>
      </c>
      <c r="P13" s="88">
        <v>0</v>
      </c>
      <c r="Q13" s="88">
        <v>0</v>
      </c>
      <c r="R13" s="88">
        <v>0</v>
      </c>
      <c r="S13" s="116">
        <v>0</v>
      </c>
      <c r="U13" s="115">
        <v>-95</v>
      </c>
      <c r="V13" s="116">
        <v>0</v>
      </c>
      <c r="W13">
        <v>0</v>
      </c>
      <c r="X13">
        <v>-95</v>
      </c>
      <c r="Y13">
        <v>0</v>
      </c>
      <c r="Z13">
        <v>0</v>
      </c>
    </row>
    <row r="14" spans="1:26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-100</v>
      </c>
      <c r="P14" s="88">
        <v>0</v>
      </c>
      <c r="Q14" s="88">
        <v>0</v>
      </c>
      <c r="R14" s="88">
        <v>0</v>
      </c>
      <c r="S14" s="116">
        <v>0</v>
      </c>
      <c r="U14" s="115">
        <v>-100</v>
      </c>
      <c r="V14" s="116">
        <v>0</v>
      </c>
      <c r="W14">
        <v>0</v>
      </c>
      <c r="X14">
        <v>-100</v>
      </c>
      <c r="Y14">
        <v>0</v>
      </c>
      <c r="Z14">
        <v>0</v>
      </c>
    </row>
    <row r="15" spans="1:26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-105</v>
      </c>
      <c r="P15" s="88">
        <v>0</v>
      </c>
      <c r="Q15" s="88">
        <v>0</v>
      </c>
      <c r="R15" s="88">
        <v>0</v>
      </c>
      <c r="S15" s="116">
        <v>0</v>
      </c>
      <c r="U15" s="115">
        <v>-105</v>
      </c>
      <c r="V15" s="116">
        <v>0</v>
      </c>
      <c r="W15">
        <v>0</v>
      </c>
      <c r="X15">
        <v>-105</v>
      </c>
      <c r="Y15">
        <v>0</v>
      </c>
      <c r="Z15">
        <v>0</v>
      </c>
    </row>
    <row r="16" spans="1:26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-100</v>
      </c>
      <c r="P16" s="88">
        <v>0</v>
      </c>
      <c r="Q16" s="88">
        <v>0</v>
      </c>
      <c r="R16" s="88">
        <v>0</v>
      </c>
      <c r="S16" s="116">
        <v>0</v>
      </c>
      <c r="U16" s="115">
        <v>-100</v>
      </c>
      <c r="V16" s="116">
        <v>0</v>
      </c>
      <c r="W16">
        <v>0</v>
      </c>
      <c r="X16">
        <v>-100</v>
      </c>
      <c r="Y16">
        <v>0</v>
      </c>
      <c r="Z16">
        <v>0</v>
      </c>
    </row>
    <row r="17" spans="7:26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2.98</v>
      </c>
      <c r="N17" s="115">
        <v>0</v>
      </c>
      <c r="O17" s="88">
        <v>-90</v>
      </c>
      <c r="P17" s="88">
        <v>0</v>
      </c>
      <c r="Q17" s="88">
        <v>0</v>
      </c>
      <c r="R17" s="88">
        <v>0</v>
      </c>
      <c r="S17" s="116">
        <v>0</v>
      </c>
      <c r="U17" s="115">
        <v>-90</v>
      </c>
      <c r="V17" s="116">
        <v>2.98</v>
      </c>
      <c r="W17">
        <v>0</v>
      </c>
      <c r="X17">
        <v>-90</v>
      </c>
      <c r="Y17">
        <v>2.98</v>
      </c>
      <c r="Z17">
        <v>0</v>
      </c>
    </row>
    <row r="18" spans="7:26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1.25</v>
      </c>
      <c r="N18" s="115">
        <v>0</v>
      </c>
      <c r="O18" s="88">
        <v>-90</v>
      </c>
      <c r="P18" s="88">
        <v>0</v>
      </c>
      <c r="Q18" s="88">
        <v>0</v>
      </c>
      <c r="R18" s="88">
        <v>0</v>
      </c>
      <c r="S18" s="116">
        <v>0</v>
      </c>
      <c r="U18" s="115">
        <v>-90</v>
      </c>
      <c r="V18" s="116">
        <v>1.25</v>
      </c>
      <c r="W18">
        <v>0</v>
      </c>
      <c r="X18">
        <v>-90</v>
      </c>
      <c r="Y18">
        <v>1.25</v>
      </c>
      <c r="Z18">
        <v>0</v>
      </c>
    </row>
    <row r="19" spans="7:26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2.89</v>
      </c>
      <c r="N19" s="115">
        <v>0</v>
      </c>
      <c r="O19" s="88">
        <v>-140</v>
      </c>
      <c r="P19" s="88">
        <v>0</v>
      </c>
      <c r="Q19" s="88">
        <v>0</v>
      </c>
      <c r="R19" s="88">
        <v>0</v>
      </c>
      <c r="S19" s="116">
        <v>0</v>
      </c>
      <c r="U19" s="115">
        <v>-140</v>
      </c>
      <c r="V19" s="116">
        <v>2.89</v>
      </c>
      <c r="W19">
        <v>0</v>
      </c>
      <c r="X19">
        <v>-140</v>
      </c>
      <c r="Y19">
        <v>2.89</v>
      </c>
      <c r="Z19">
        <v>0</v>
      </c>
    </row>
    <row r="20" spans="7:26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0</v>
      </c>
      <c r="O20" s="88">
        <v>-130</v>
      </c>
      <c r="P20" s="88">
        <v>0</v>
      </c>
      <c r="Q20" s="88">
        <v>0</v>
      </c>
      <c r="R20" s="88">
        <v>0</v>
      </c>
      <c r="S20" s="116">
        <v>0</v>
      </c>
      <c r="U20" s="115">
        <v>-130</v>
      </c>
      <c r="V20" s="116">
        <v>0</v>
      </c>
      <c r="W20">
        <v>0</v>
      </c>
      <c r="X20">
        <v>-130</v>
      </c>
      <c r="Y20">
        <v>0</v>
      </c>
      <c r="Z20">
        <v>0</v>
      </c>
    </row>
    <row r="21" spans="7:26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2.12</v>
      </c>
      <c r="N21" s="115">
        <v>0</v>
      </c>
      <c r="O21" s="88">
        <v>-147</v>
      </c>
      <c r="P21" s="88">
        <v>0</v>
      </c>
      <c r="Q21" s="88">
        <v>0</v>
      </c>
      <c r="R21" s="88">
        <v>0</v>
      </c>
      <c r="S21" s="116">
        <v>0</v>
      </c>
      <c r="U21" s="115">
        <v>-147</v>
      </c>
      <c r="V21" s="116">
        <v>2.12</v>
      </c>
      <c r="W21">
        <v>0</v>
      </c>
      <c r="X21">
        <v>-147</v>
      </c>
      <c r="Y21">
        <v>2.12</v>
      </c>
      <c r="Z21">
        <v>0</v>
      </c>
    </row>
    <row r="22" spans="7:26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2.79</v>
      </c>
      <c r="N22" s="115">
        <v>0</v>
      </c>
      <c r="O22" s="88">
        <v>-128</v>
      </c>
      <c r="P22" s="88">
        <v>0</v>
      </c>
      <c r="Q22" s="88">
        <v>0</v>
      </c>
      <c r="R22" s="88">
        <v>0</v>
      </c>
      <c r="S22" s="116">
        <v>0</v>
      </c>
      <c r="U22" s="115">
        <v>-128</v>
      </c>
      <c r="V22" s="116">
        <v>2.79</v>
      </c>
      <c r="W22">
        <v>0</v>
      </c>
      <c r="X22">
        <v>-128</v>
      </c>
      <c r="Y22">
        <v>2.79</v>
      </c>
      <c r="Z22">
        <v>0</v>
      </c>
    </row>
    <row r="23" spans="7:26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0</v>
      </c>
      <c r="O23" s="88">
        <v>-109</v>
      </c>
      <c r="P23" s="88">
        <v>-25</v>
      </c>
      <c r="Q23" s="88">
        <v>0</v>
      </c>
      <c r="R23" s="88">
        <v>0</v>
      </c>
      <c r="S23" s="116">
        <v>0</v>
      </c>
      <c r="U23" s="115">
        <v>-134</v>
      </c>
      <c r="V23" s="116">
        <v>0</v>
      </c>
      <c r="W23">
        <v>0</v>
      </c>
      <c r="X23">
        <v>-109</v>
      </c>
      <c r="Y23">
        <v>0</v>
      </c>
      <c r="Z23">
        <v>-25</v>
      </c>
    </row>
    <row r="24" spans="7:26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2.7</v>
      </c>
      <c r="N24" s="115">
        <v>0</v>
      </c>
      <c r="O24" s="88">
        <v>-64</v>
      </c>
      <c r="P24" s="88">
        <v>-10</v>
      </c>
      <c r="Q24" s="88">
        <v>0</v>
      </c>
      <c r="R24" s="88">
        <v>0</v>
      </c>
      <c r="S24" s="116">
        <v>0</v>
      </c>
      <c r="U24" s="115">
        <v>-74</v>
      </c>
      <c r="V24" s="116">
        <v>2.7</v>
      </c>
      <c r="W24">
        <v>0</v>
      </c>
      <c r="X24">
        <v>-64</v>
      </c>
      <c r="Y24">
        <v>2.7</v>
      </c>
      <c r="Z24">
        <v>-10</v>
      </c>
    </row>
    <row r="25" spans="7:26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3.66</v>
      </c>
      <c r="N25" s="115">
        <v>0</v>
      </c>
      <c r="O25" s="88">
        <v>-9</v>
      </c>
      <c r="P25" s="88">
        <v>-16</v>
      </c>
      <c r="Q25" s="88">
        <v>0</v>
      </c>
      <c r="R25" s="88">
        <v>0</v>
      </c>
      <c r="S25" s="116">
        <v>0</v>
      </c>
      <c r="U25" s="115">
        <v>-25</v>
      </c>
      <c r="V25" s="116">
        <v>3.66</v>
      </c>
      <c r="W25">
        <v>0</v>
      </c>
      <c r="X25">
        <v>-9</v>
      </c>
      <c r="Y25">
        <v>3.66</v>
      </c>
      <c r="Z25">
        <v>-16</v>
      </c>
    </row>
    <row r="26" spans="7:26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4.91</v>
      </c>
      <c r="N26" s="115">
        <v>0</v>
      </c>
      <c r="O26" s="88">
        <v>-24</v>
      </c>
      <c r="P26" s="88">
        <v>0</v>
      </c>
      <c r="Q26" s="88">
        <v>0</v>
      </c>
      <c r="R26" s="88">
        <v>0</v>
      </c>
      <c r="S26" s="116">
        <v>0</v>
      </c>
      <c r="U26" s="115">
        <v>-24</v>
      </c>
      <c r="V26" s="116">
        <v>4.91</v>
      </c>
      <c r="W26">
        <v>0</v>
      </c>
      <c r="X26">
        <v>-24</v>
      </c>
      <c r="Y26">
        <v>4.91</v>
      </c>
      <c r="Z26">
        <v>0</v>
      </c>
    </row>
    <row r="27" spans="7:26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2.89</v>
      </c>
      <c r="N27" s="115">
        <v>0</v>
      </c>
      <c r="O27" s="88">
        <v>-9</v>
      </c>
      <c r="P27" s="88">
        <v>0</v>
      </c>
      <c r="Q27" s="88">
        <v>0</v>
      </c>
      <c r="R27" s="88">
        <v>0</v>
      </c>
      <c r="S27" s="116">
        <v>0</v>
      </c>
      <c r="U27" s="115">
        <v>-9</v>
      </c>
      <c r="V27" s="116">
        <v>2.89</v>
      </c>
      <c r="W27">
        <v>0</v>
      </c>
      <c r="X27">
        <v>-9</v>
      </c>
      <c r="Y27">
        <v>2.89</v>
      </c>
      <c r="Z27">
        <v>0</v>
      </c>
    </row>
    <row r="28" spans="7:26">
      <c r="G28" t="s">
        <v>70</v>
      </c>
      <c r="H28" s="115">
        <v>0</v>
      </c>
      <c r="I28" s="88">
        <v>0</v>
      </c>
      <c r="J28" s="88">
        <v>8.66</v>
      </c>
      <c r="K28" s="88">
        <v>0</v>
      </c>
      <c r="L28" s="88">
        <v>0</v>
      </c>
      <c r="M28" s="116">
        <v>4.72</v>
      </c>
      <c r="N28" s="115">
        <v>0</v>
      </c>
      <c r="O28" s="88">
        <v>-9</v>
      </c>
      <c r="P28" s="88">
        <v>0</v>
      </c>
      <c r="Q28" s="88">
        <v>0</v>
      </c>
      <c r="R28" s="88">
        <v>0</v>
      </c>
      <c r="S28" s="116">
        <v>0</v>
      </c>
      <c r="U28" s="115">
        <v>-9</v>
      </c>
      <c r="V28" s="116">
        <v>13.38</v>
      </c>
      <c r="W28">
        <v>0</v>
      </c>
      <c r="X28">
        <v>-9</v>
      </c>
      <c r="Y28">
        <v>4.72</v>
      </c>
      <c r="Z28">
        <v>8.66</v>
      </c>
    </row>
    <row r="29" spans="7:26">
      <c r="G29" t="s">
        <v>71</v>
      </c>
      <c r="H29" s="115">
        <v>0</v>
      </c>
      <c r="I29" s="88">
        <v>0</v>
      </c>
      <c r="J29" s="88">
        <v>77.010000000000005</v>
      </c>
      <c r="K29" s="88">
        <v>0</v>
      </c>
      <c r="L29" s="88">
        <v>0</v>
      </c>
      <c r="M29" s="116">
        <v>6.16</v>
      </c>
      <c r="N29" s="115">
        <v>0</v>
      </c>
      <c r="O29" s="88">
        <v>-45</v>
      </c>
      <c r="P29" s="88">
        <v>0</v>
      </c>
      <c r="Q29" s="88">
        <v>0</v>
      </c>
      <c r="R29" s="88">
        <v>0</v>
      </c>
      <c r="S29" s="116">
        <v>0</v>
      </c>
      <c r="U29" s="115">
        <v>-45</v>
      </c>
      <c r="V29" s="116">
        <v>83.17</v>
      </c>
      <c r="W29">
        <v>0</v>
      </c>
      <c r="X29">
        <v>-45</v>
      </c>
      <c r="Y29">
        <v>6.16</v>
      </c>
      <c r="Z29">
        <v>77.010000000000005</v>
      </c>
    </row>
    <row r="30" spans="7:26">
      <c r="G30" t="s">
        <v>72</v>
      </c>
      <c r="H30" s="115">
        <v>0</v>
      </c>
      <c r="I30" s="88">
        <v>0</v>
      </c>
      <c r="J30" s="88">
        <v>76.05</v>
      </c>
      <c r="K30" s="88">
        <v>0</v>
      </c>
      <c r="L30" s="88">
        <v>0</v>
      </c>
      <c r="M30" s="116">
        <v>0</v>
      </c>
      <c r="N30" s="115">
        <v>0</v>
      </c>
      <c r="O30" s="88">
        <v>-10</v>
      </c>
      <c r="P30" s="88">
        <v>0</v>
      </c>
      <c r="Q30" s="88">
        <v>0</v>
      </c>
      <c r="R30" s="88">
        <v>0</v>
      </c>
      <c r="S30" s="116">
        <v>0</v>
      </c>
      <c r="U30" s="115">
        <v>-10</v>
      </c>
      <c r="V30" s="116">
        <v>76.05</v>
      </c>
      <c r="W30">
        <v>0</v>
      </c>
      <c r="X30">
        <v>-10</v>
      </c>
      <c r="Y30">
        <v>0</v>
      </c>
      <c r="Z30">
        <v>76.05</v>
      </c>
    </row>
    <row r="31" spans="7:26">
      <c r="G31" t="s">
        <v>73</v>
      </c>
      <c r="H31" s="115">
        <v>0</v>
      </c>
      <c r="I31" s="88">
        <v>0</v>
      </c>
      <c r="J31" s="88">
        <v>68.34</v>
      </c>
      <c r="K31" s="88">
        <v>0</v>
      </c>
      <c r="L31" s="88">
        <v>0</v>
      </c>
      <c r="M31" s="116">
        <v>3.37</v>
      </c>
      <c r="N31" s="115">
        <v>0</v>
      </c>
      <c r="O31" s="88">
        <v>-10</v>
      </c>
      <c r="P31" s="88">
        <v>0</v>
      </c>
      <c r="Q31" s="88">
        <v>0</v>
      </c>
      <c r="R31" s="88">
        <v>0</v>
      </c>
      <c r="S31" s="116">
        <v>0</v>
      </c>
      <c r="U31" s="115">
        <v>-10</v>
      </c>
      <c r="V31" s="116">
        <v>71.709999999999994</v>
      </c>
      <c r="W31">
        <v>0</v>
      </c>
      <c r="X31">
        <v>-10</v>
      </c>
      <c r="Y31">
        <v>3.37</v>
      </c>
      <c r="Z31">
        <v>68.34</v>
      </c>
    </row>
    <row r="32" spans="7:26">
      <c r="G32" t="s">
        <v>74</v>
      </c>
      <c r="H32" s="115">
        <v>0</v>
      </c>
      <c r="I32" s="88">
        <v>0</v>
      </c>
      <c r="J32" s="88">
        <v>49.09</v>
      </c>
      <c r="K32" s="88">
        <v>0</v>
      </c>
      <c r="L32" s="88">
        <v>0</v>
      </c>
      <c r="M32" s="116">
        <v>4.72</v>
      </c>
      <c r="N32" s="115">
        <v>0</v>
      </c>
      <c r="O32" s="88">
        <v>-10</v>
      </c>
      <c r="P32" s="88">
        <v>0</v>
      </c>
      <c r="Q32" s="88">
        <v>0</v>
      </c>
      <c r="R32" s="88">
        <v>0</v>
      </c>
      <c r="S32" s="116">
        <v>0</v>
      </c>
      <c r="U32" s="115">
        <v>-10</v>
      </c>
      <c r="V32" s="116">
        <v>53.81</v>
      </c>
      <c r="W32">
        <v>0</v>
      </c>
      <c r="X32">
        <v>-10</v>
      </c>
      <c r="Y32">
        <v>4.72</v>
      </c>
      <c r="Z32">
        <v>49.09</v>
      </c>
    </row>
    <row r="33" spans="7:26">
      <c r="G33" t="s">
        <v>75</v>
      </c>
      <c r="H33" s="115">
        <v>0</v>
      </c>
      <c r="I33" s="88">
        <v>0</v>
      </c>
      <c r="J33" s="88">
        <v>25.02</v>
      </c>
      <c r="K33" s="88">
        <v>0</v>
      </c>
      <c r="L33" s="88">
        <v>0</v>
      </c>
      <c r="M33" s="116">
        <v>9.6300000000000008</v>
      </c>
      <c r="N33" s="115">
        <v>0</v>
      </c>
      <c r="O33" s="88">
        <v>-45</v>
      </c>
      <c r="P33" s="88">
        <v>0</v>
      </c>
      <c r="Q33" s="88">
        <v>0</v>
      </c>
      <c r="R33" s="88">
        <v>0</v>
      </c>
      <c r="S33" s="116">
        <v>0</v>
      </c>
      <c r="U33" s="115">
        <v>-45</v>
      </c>
      <c r="V33" s="116">
        <v>34.65</v>
      </c>
      <c r="W33">
        <v>0</v>
      </c>
      <c r="X33">
        <v>-45</v>
      </c>
      <c r="Y33">
        <v>9.6300000000000008</v>
      </c>
      <c r="Z33">
        <v>25.02</v>
      </c>
    </row>
    <row r="34" spans="7:26">
      <c r="G34" t="s">
        <v>76</v>
      </c>
      <c r="H34" s="115">
        <v>0</v>
      </c>
      <c r="I34" s="88">
        <v>0</v>
      </c>
      <c r="J34" s="88">
        <v>27.91</v>
      </c>
      <c r="K34" s="88">
        <v>0</v>
      </c>
      <c r="L34" s="88">
        <v>0</v>
      </c>
      <c r="M34" s="116">
        <v>2.89</v>
      </c>
      <c r="N34" s="115">
        <v>0</v>
      </c>
      <c r="O34" s="88">
        <v>-45</v>
      </c>
      <c r="P34" s="88">
        <v>0</v>
      </c>
      <c r="Q34" s="88">
        <v>0</v>
      </c>
      <c r="R34" s="88">
        <v>0</v>
      </c>
      <c r="S34" s="116">
        <v>0</v>
      </c>
      <c r="U34" s="115">
        <v>-45</v>
      </c>
      <c r="V34" s="116">
        <v>30.8</v>
      </c>
      <c r="W34">
        <v>0</v>
      </c>
      <c r="X34">
        <v>-45</v>
      </c>
      <c r="Y34">
        <v>2.89</v>
      </c>
      <c r="Z34">
        <v>27.91</v>
      </c>
    </row>
    <row r="35" spans="7:26">
      <c r="G35" t="s">
        <v>77</v>
      </c>
      <c r="H35" s="115">
        <v>0</v>
      </c>
      <c r="I35" s="88">
        <v>0</v>
      </c>
      <c r="J35" s="88">
        <v>37.54</v>
      </c>
      <c r="K35" s="88">
        <v>0</v>
      </c>
      <c r="L35" s="88">
        <v>0</v>
      </c>
      <c r="M35" s="116">
        <v>5.0999999999999996</v>
      </c>
      <c r="N35" s="115">
        <v>0</v>
      </c>
      <c r="O35" s="88">
        <v>-45</v>
      </c>
      <c r="P35" s="88">
        <v>0</v>
      </c>
      <c r="Q35" s="88">
        <v>0</v>
      </c>
      <c r="R35" s="88">
        <v>0</v>
      </c>
      <c r="S35" s="116">
        <v>0</v>
      </c>
      <c r="U35" s="115">
        <v>-45</v>
      </c>
      <c r="V35" s="116">
        <v>42.64</v>
      </c>
      <c r="W35">
        <v>0</v>
      </c>
      <c r="X35">
        <v>-45</v>
      </c>
      <c r="Y35">
        <v>5.0999999999999996</v>
      </c>
      <c r="Z35">
        <v>37.54</v>
      </c>
    </row>
    <row r="36" spans="7:26">
      <c r="G36" t="s">
        <v>78</v>
      </c>
      <c r="H36" s="115">
        <v>0</v>
      </c>
      <c r="I36" s="88">
        <v>0</v>
      </c>
      <c r="J36" s="88">
        <v>25.99</v>
      </c>
      <c r="K36" s="88">
        <v>0</v>
      </c>
      <c r="L36" s="88">
        <v>0</v>
      </c>
      <c r="M36" s="116">
        <v>6.16</v>
      </c>
      <c r="N36" s="115">
        <v>0</v>
      </c>
      <c r="O36" s="88">
        <v>-10</v>
      </c>
      <c r="P36" s="88">
        <v>0</v>
      </c>
      <c r="Q36" s="88">
        <v>0</v>
      </c>
      <c r="R36" s="88">
        <v>0</v>
      </c>
      <c r="S36" s="116">
        <v>0</v>
      </c>
      <c r="U36" s="115">
        <v>-10</v>
      </c>
      <c r="V36" s="116">
        <v>32.15</v>
      </c>
      <c r="W36">
        <v>0</v>
      </c>
      <c r="X36">
        <v>-10</v>
      </c>
      <c r="Y36">
        <v>6.16</v>
      </c>
      <c r="Z36">
        <v>25.99</v>
      </c>
    </row>
    <row r="37" spans="7:26">
      <c r="G37" t="s">
        <v>79</v>
      </c>
      <c r="H37" s="115">
        <v>0</v>
      </c>
      <c r="I37" s="88">
        <v>0</v>
      </c>
      <c r="J37" s="88">
        <v>25.99</v>
      </c>
      <c r="K37" s="88">
        <v>0</v>
      </c>
      <c r="L37" s="88">
        <v>0</v>
      </c>
      <c r="M37" s="116">
        <v>0.28999999999999998</v>
      </c>
      <c r="N37" s="115">
        <v>0</v>
      </c>
      <c r="O37" s="88">
        <v>-9</v>
      </c>
      <c r="P37" s="88">
        <v>0</v>
      </c>
      <c r="Q37" s="88">
        <v>0</v>
      </c>
      <c r="R37" s="88">
        <v>0</v>
      </c>
      <c r="S37" s="116">
        <v>0</v>
      </c>
      <c r="U37" s="115">
        <v>-9</v>
      </c>
      <c r="V37" s="116">
        <v>26.28</v>
      </c>
      <c r="W37">
        <v>0</v>
      </c>
      <c r="X37">
        <v>-9</v>
      </c>
      <c r="Y37">
        <v>0.28999999999999998</v>
      </c>
      <c r="Z37">
        <v>25.99</v>
      </c>
    </row>
    <row r="38" spans="7:26">
      <c r="G38" t="s">
        <v>80</v>
      </c>
      <c r="H38" s="115">
        <v>0</v>
      </c>
      <c r="I38" s="88">
        <v>0</v>
      </c>
      <c r="J38" s="88">
        <v>15.4</v>
      </c>
      <c r="K38" s="88">
        <v>0</v>
      </c>
      <c r="L38" s="88">
        <v>0</v>
      </c>
      <c r="M38" s="116">
        <v>7.12</v>
      </c>
      <c r="N38" s="115">
        <v>0</v>
      </c>
      <c r="O38" s="88">
        <v>-9</v>
      </c>
      <c r="P38" s="88">
        <v>0</v>
      </c>
      <c r="Q38" s="88">
        <v>0</v>
      </c>
      <c r="R38" s="88">
        <v>0</v>
      </c>
      <c r="S38" s="116">
        <v>0</v>
      </c>
      <c r="U38" s="115">
        <v>-9</v>
      </c>
      <c r="V38" s="116">
        <v>22.52</v>
      </c>
      <c r="W38">
        <v>0</v>
      </c>
      <c r="X38">
        <v>-9</v>
      </c>
      <c r="Y38">
        <v>7.12</v>
      </c>
      <c r="Z38">
        <v>15.4</v>
      </c>
    </row>
    <row r="39" spans="7:26">
      <c r="G39" t="s">
        <v>81</v>
      </c>
      <c r="H39" s="115">
        <v>0</v>
      </c>
      <c r="I39" s="88">
        <v>0</v>
      </c>
      <c r="J39" s="88">
        <v>15.4</v>
      </c>
      <c r="K39" s="88">
        <v>0</v>
      </c>
      <c r="L39" s="88">
        <v>0</v>
      </c>
      <c r="M39" s="116">
        <v>6.16</v>
      </c>
      <c r="N39" s="115">
        <v>0</v>
      </c>
      <c r="O39" s="88">
        <v>-9</v>
      </c>
      <c r="P39" s="88">
        <v>0</v>
      </c>
      <c r="Q39" s="88">
        <v>0</v>
      </c>
      <c r="R39" s="88">
        <v>0</v>
      </c>
      <c r="S39" s="116">
        <v>0</v>
      </c>
      <c r="U39" s="115">
        <v>-9</v>
      </c>
      <c r="V39" s="116">
        <v>21.56</v>
      </c>
      <c r="W39">
        <v>0</v>
      </c>
      <c r="X39">
        <v>-9</v>
      </c>
      <c r="Y39">
        <v>6.16</v>
      </c>
      <c r="Z39">
        <v>15.4</v>
      </c>
    </row>
    <row r="40" spans="7:26">
      <c r="G40" t="s">
        <v>82</v>
      </c>
      <c r="H40" s="115">
        <v>27.43</v>
      </c>
      <c r="I40" s="88">
        <v>0</v>
      </c>
      <c r="J40" s="88">
        <v>48.13</v>
      </c>
      <c r="K40" s="88">
        <v>0</v>
      </c>
      <c r="L40" s="88">
        <v>0</v>
      </c>
      <c r="M40" s="116">
        <v>9.6300000000000008</v>
      </c>
      <c r="N40" s="115">
        <v>0</v>
      </c>
      <c r="O40" s="88">
        <v>-45</v>
      </c>
      <c r="P40" s="88">
        <v>0</v>
      </c>
      <c r="Q40" s="88">
        <v>0</v>
      </c>
      <c r="R40" s="88">
        <v>0</v>
      </c>
      <c r="S40" s="116">
        <v>0</v>
      </c>
      <c r="U40" s="115">
        <v>-45</v>
      </c>
      <c r="V40" s="116">
        <v>85.19</v>
      </c>
      <c r="W40">
        <v>27.43</v>
      </c>
      <c r="X40">
        <v>-45</v>
      </c>
      <c r="Y40">
        <v>9.6300000000000008</v>
      </c>
      <c r="Z40">
        <v>48.13</v>
      </c>
    </row>
    <row r="41" spans="7:26">
      <c r="G41" t="s">
        <v>83</v>
      </c>
      <c r="H41" s="115">
        <v>38.5</v>
      </c>
      <c r="I41" s="88">
        <v>0</v>
      </c>
      <c r="J41" s="88">
        <v>99.15</v>
      </c>
      <c r="K41" s="88">
        <v>0</v>
      </c>
      <c r="L41" s="88">
        <v>0</v>
      </c>
      <c r="M41" s="116">
        <v>3.37</v>
      </c>
      <c r="N41" s="115">
        <v>0</v>
      </c>
      <c r="O41" s="88">
        <v>-45</v>
      </c>
      <c r="P41" s="88">
        <v>0</v>
      </c>
      <c r="Q41" s="88">
        <v>0</v>
      </c>
      <c r="R41" s="88">
        <v>0</v>
      </c>
      <c r="S41" s="116">
        <v>0</v>
      </c>
      <c r="U41" s="115">
        <v>-45</v>
      </c>
      <c r="V41" s="116">
        <v>141.02000000000001</v>
      </c>
      <c r="W41">
        <v>38.5</v>
      </c>
      <c r="X41">
        <v>-45</v>
      </c>
      <c r="Y41">
        <v>3.37</v>
      </c>
      <c r="Z41">
        <v>99.15</v>
      </c>
    </row>
    <row r="42" spans="7:26">
      <c r="G42" t="s">
        <v>84</v>
      </c>
      <c r="H42" s="115">
        <v>0</v>
      </c>
      <c r="I42" s="88">
        <v>0</v>
      </c>
      <c r="J42" s="88">
        <v>111.66</v>
      </c>
      <c r="K42" s="88">
        <v>0</v>
      </c>
      <c r="L42" s="88">
        <v>0</v>
      </c>
      <c r="M42" s="116">
        <v>4.91</v>
      </c>
      <c r="N42" s="115">
        <v>0</v>
      </c>
      <c r="O42" s="88">
        <v>-45</v>
      </c>
      <c r="P42" s="88">
        <v>0</v>
      </c>
      <c r="Q42" s="88">
        <v>0</v>
      </c>
      <c r="R42" s="88">
        <v>0</v>
      </c>
      <c r="S42" s="116">
        <v>0</v>
      </c>
      <c r="U42" s="115">
        <v>-45</v>
      </c>
      <c r="V42" s="116">
        <v>116.57</v>
      </c>
      <c r="W42">
        <v>0</v>
      </c>
      <c r="X42">
        <v>-45</v>
      </c>
      <c r="Y42">
        <v>4.91</v>
      </c>
      <c r="Z42">
        <v>111.66</v>
      </c>
    </row>
    <row r="43" spans="7:26">
      <c r="G43" t="s">
        <v>85</v>
      </c>
      <c r="H43" s="115">
        <v>0</v>
      </c>
      <c r="I43" s="88">
        <v>0</v>
      </c>
      <c r="J43" s="88">
        <v>121.29</v>
      </c>
      <c r="K43" s="88">
        <v>0</v>
      </c>
      <c r="L43" s="88">
        <v>0</v>
      </c>
      <c r="M43" s="116">
        <v>5.39</v>
      </c>
      <c r="N43" s="115">
        <v>0</v>
      </c>
      <c r="O43" s="88">
        <v>-9</v>
      </c>
      <c r="P43" s="88">
        <v>0</v>
      </c>
      <c r="Q43" s="88">
        <v>0</v>
      </c>
      <c r="R43" s="88">
        <v>0</v>
      </c>
      <c r="S43" s="116">
        <v>0</v>
      </c>
      <c r="U43" s="115">
        <v>-9</v>
      </c>
      <c r="V43" s="116">
        <v>126.68</v>
      </c>
      <c r="W43">
        <v>0</v>
      </c>
      <c r="X43">
        <v>-9</v>
      </c>
      <c r="Y43">
        <v>5.39</v>
      </c>
      <c r="Z43">
        <v>121.29</v>
      </c>
    </row>
    <row r="44" spans="7:26">
      <c r="G44" t="s">
        <v>86</v>
      </c>
      <c r="H44" s="115">
        <v>0</v>
      </c>
      <c r="I44" s="88">
        <v>0</v>
      </c>
      <c r="J44" s="88">
        <v>115.51</v>
      </c>
      <c r="K44" s="88">
        <v>0</v>
      </c>
      <c r="L44" s="88">
        <v>0</v>
      </c>
      <c r="M44" s="116">
        <v>0</v>
      </c>
      <c r="N44" s="115">
        <v>0</v>
      </c>
      <c r="O44" s="88">
        <v>-9</v>
      </c>
      <c r="P44" s="88">
        <v>0</v>
      </c>
      <c r="Q44" s="88">
        <v>0</v>
      </c>
      <c r="R44" s="88">
        <v>0</v>
      </c>
      <c r="S44" s="116">
        <v>0</v>
      </c>
      <c r="U44" s="115">
        <v>-9</v>
      </c>
      <c r="V44" s="116">
        <v>115.51</v>
      </c>
      <c r="W44">
        <v>0</v>
      </c>
      <c r="X44">
        <v>-9</v>
      </c>
      <c r="Y44">
        <v>0</v>
      </c>
      <c r="Z44">
        <v>115.51</v>
      </c>
    </row>
    <row r="45" spans="7:26">
      <c r="G45" t="s">
        <v>87</v>
      </c>
      <c r="H45" s="115">
        <v>0</v>
      </c>
      <c r="I45" s="88">
        <v>0</v>
      </c>
      <c r="J45" s="88">
        <v>113.59</v>
      </c>
      <c r="K45" s="88">
        <v>0</v>
      </c>
      <c r="L45" s="88">
        <v>0</v>
      </c>
      <c r="M45" s="116">
        <v>1.73</v>
      </c>
      <c r="N45" s="115">
        <v>0</v>
      </c>
      <c r="O45" s="88">
        <v>-9</v>
      </c>
      <c r="P45" s="88">
        <v>0</v>
      </c>
      <c r="Q45" s="88">
        <v>0</v>
      </c>
      <c r="R45" s="88">
        <v>0</v>
      </c>
      <c r="S45" s="116">
        <v>0</v>
      </c>
      <c r="U45" s="115">
        <v>-9</v>
      </c>
      <c r="V45" s="116">
        <v>115.32</v>
      </c>
      <c r="W45">
        <v>0</v>
      </c>
      <c r="X45">
        <v>-9</v>
      </c>
      <c r="Y45">
        <v>1.73</v>
      </c>
      <c r="Z45">
        <v>113.59</v>
      </c>
    </row>
    <row r="46" spans="7:26">
      <c r="G46" t="s">
        <v>88</v>
      </c>
      <c r="H46" s="115">
        <v>0</v>
      </c>
      <c r="I46" s="88">
        <v>0</v>
      </c>
      <c r="J46" s="88">
        <v>115.51</v>
      </c>
      <c r="K46" s="88">
        <v>0</v>
      </c>
      <c r="L46" s="88">
        <v>0</v>
      </c>
      <c r="M46" s="116">
        <v>1.06</v>
      </c>
      <c r="N46" s="115">
        <v>0</v>
      </c>
      <c r="O46" s="88">
        <v>-9</v>
      </c>
      <c r="P46" s="88">
        <v>0</v>
      </c>
      <c r="Q46" s="88">
        <v>0</v>
      </c>
      <c r="R46" s="88">
        <v>0</v>
      </c>
      <c r="S46" s="116">
        <v>0</v>
      </c>
      <c r="U46" s="115">
        <v>-9</v>
      </c>
      <c r="V46" s="116">
        <v>116.57</v>
      </c>
      <c r="W46">
        <v>0</v>
      </c>
      <c r="X46">
        <v>-9</v>
      </c>
      <c r="Y46">
        <v>1.06</v>
      </c>
      <c r="Z46">
        <v>115.51</v>
      </c>
    </row>
    <row r="47" spans="7:26">
      <c r="G47" t="s">
        <v>89</v>
      </c>
      <c r="H47" s="115">
        <v>0</v>
      </c>
      <c r="I47" s="88">
        <v>0</v>
      </c>
      <c r="J47" s="88">
        <v>113.59</v>
      </c>
      <c r="K47" s="88">
        <v>0</v>
      </c>
      <c r="L47" s="88">
        <v>0</v>
      </c>
      <c r="M47" s="116">
        <v>4.5199999999999996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>
        <v>0</v>
      </c>
      <c r="V47" s="116">
        <v>118.11</v>
      </c>
      <c r="W47">
        <v>0</v>
      </c>
      <c r="X47">
        <v>0</v>
      </c>
      <c r="Y47">
        <v>4.5199999999999996</v>
      </c>
      <c r="Z47">
        <v>113.59</v>
      </c>
    </row>
    <row r="48" spans="7:26">
      <c r="G48" t="s">
        <v>90</v>
      </c>
      <c r="H48" s="115">
        <v>0</v>
      </c>
      <c r="I48" s="88">
        <v>0</v>
      </c>
      <c r="J48" s="88">
        <v>108.77</v>
      </c>
      <c r="K48" s="88">
        <v>0</v>
      </c>
      <c r="L48" s="88">
        <v>0</v>
      </c>
      <c r="M48" s="116">
        <v>0.87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>
        <v>0</v>
      </c>
      <c r="V48" s="116">
        <v>109.64</v>
      </c>
      <c r="W48">
        <v>0</v>
      </c>
      <c r="X48">
        <v>0</v>
      </c>
      <c r="Y48">
        <v>0.87</v>
      </c>
      <c r="Z48">
        <v>108.77</v>
      </c>
    </row>
    <row r="49" spans="7:26">
      <c r="G49" t="s">
        <v>91</v>
      </c>
      <c r="H49" s="115">
        <v>0</v>
      </c>
      <c r="I49" s="88">
        <v>0</v>
      </c>
      <c r="J49" s="88">
        <v>103.96</v>
      </c>
      <c r="K49" s="88">
        <v>0</v>
      </c>
      <c r="L49" s="88">
        <v>0</v>
      </c>
      <c r="M49" s="116">
        <v>0.96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>
        <v>0</v>
      </c>
      <c r="V49" s="116">
        <v>104.92</v>
      </c>
      <c r="W49">
        <v>0</v>
      </c>
      <c r="X49">
        <v>0</v>
      </c>
      <c r="Y49">
        <v>0.96</v>
      </c>
      <c r="Z49">
        <v>103.96</v>
      </c>
    </row>
    <row r="50" spans="7:26">
      <c r="G50" t="s">
        <v>92</v>
      </c>
      <c r="H50" s="115">
        <v>0</v>
      </c>
      <c r="I50" s="88">
        <v>0</v>
      </c>
      <c r="J50" s="88">
        <v>99.15</v>
      </c>
      <c r="K50" s="88">
        <v>0</v>
      </c>
      <c r="L50" s="88">
        <v>0</v>
      </c>
      <c r="M50" s="116">
        <v>2.12</v>
      </c>
      <c r="N50" s="115">
        <v>0</v>
      </c>
      <c r="O50" s="88">
        <v>-9</v>
      </c>
      <c r="P50" s="88">
        <v>0</v>
      </c>
      <c r="Q50" s="88">
        <v>0</v>
      </c>
      <c r="R50" s="88">
        <v>0</v>
      </c>
      <c r="S50" s="116">
        <v>0</v>
      </c>
      <c r="U50" s="115">
        <v>-9</v>
      </c>
      <c r="V50" s="116">
        <v>101.27</v>
      </c>
      <c r="W50">
        <v>0</v>
      </c>
      <c r="X50">
        <v>-9</v>
      </c>
      <c r="Y50">
        <v>2.12</v>
      </c>
      <c r="Z50">
        <v>99.15</v>
      </c>
    </row>
    <row r="51" spans="7:26">
      <c r="G51" t="s">
        <v>93</v>
      </c>
      <c r="H51" s="115">
        <v>0</v>
      </c>
      <c r="I51" s="88">
        <v>0</v>
      </c>
      <c r="J51" s="88">
        <v>81.819999999999993</v>
      </c>
      <c r="K51" s="88">
        <v>0</v>
      </c>
      <c r="L51" s="88">
        <v>0</v>
      </c>
      <c r="M51" s="116">
        <v>0</v>
      </c>
      <c r="N51" s="115">
        <v>0</v>
      </c>
      <c r="O51" s="88">
        <v>-9</v>
      </c>
      <c r="P51" s="88">
        <v>0</v>
      </c>
      <c r="Q51" s="88">
        <v>0</v>
      </c>
      <c r="R51" s="88">
        <v>0</v>
      </c>
      <c r="S51" s="116">
        <v>0</v>
      </c>
      <c r="U51" s="115">
        <v>-9</v>
      </c>
      <c r="V51" s="116">
        <v>81.819999999999993</v>
      </c>
      <c r="W51">
        <v>0</v>
      </c>
      <c r="X51">
        <v>-9</v>
      </c>
      <c r="Y51">
        <v>0</v>
      </c>
      <c r="Z51">
        <v>81.819999999999993</v>
      </c>
    </row>
    <row r="52" spans="7:26">
      <c r="G52" t="s">
        <v>94</v>
      </c>
      <c r="H52" s="115">
        <v>0</v>
      </c>
      <c r="I52" s="88">
        <v>0</v>
      </c>
      <c r="J52" s="88">
        <v>69.31</v>
      </c>
      <c r="K52" s="88">
        <v>0</v>
      </c>
      <c r="L52" s="88">
        <v>0</v>
      </c>
      <c r="M52" s="116">
        <v>4.33</v>
      </c>
      <c r="N52" s="115">
        <v>0</v>
      </c>
      <c r="O52" s="88">
        <v>-9</v>
      </c>
      <c r="P52" s="88">
        <v>0</v>
      </c>
      <c r="Q52" s="88">
        <v>0</v>
      </c>
      <c r="R52" s="88">
        <v>0</v>
      </c>
      <c r="S52" s="116">
        <v>0</v>
      </c>
      <c r="U52" s="115">
        <v>-9</v>
      </c>
      <c r="V52" s="116">
        <v>73.64</v>
      </c>
      <c r="W52">
        <v>0</v>
      </c>
      <c r="X52">
        <v>-9</v>
      </c>
      <c r="Y52">
        <v>4.33</v>
      </c>
      <c r="Z52">
        <v>69.31</v>
      </c>
    </row>
    <row r="53" spans="7:26">
      <c r="G53" t="s">
        <v>95</v>
      </c>
      <c r="H53" s="115">
        <v>0</v>
      </c>
      <c r="I53" s="88">
        <v>0</v>
      </c>
      <c r="J53" s="88">
        <v>51.98</v>
      </c>
      <c r="K53" s="88">
        <v>0</v>
      </c>
      <c r="L53" s="88">
        <v>0</v>
      </c>
      <c r="M53" s="116">
        <v>2.6</v>
      </c>
      <c r="N53" s="115">
        <v>0</v>
      </c>
      <c r="O53" s="88">
        <v>-9</v>
      </c>
      <c r="P53" s="88">
        <v>0</v>
      </c>
      <c r="Q53" s="88">
        <v>0</v>
      </c>
      <c r="R53" s="88">
        <v>0</v>
      </c>
      <c r="S53" s="116">
        <v>0</v>
      </c>
      <c r="U53" s="115">
        <v>-9</v>
      </c>
      <c r="V53" s="116">
        <v>54.58</v>
      </c>
      <c r="W53">
        <v>0</v>
      </c>
      <c r="X53">
        <v>-9</v>
      </c>
      <c r="Y53">
        <v>2.6</v>
      </c>
      <c r="Z53">
        <v>51.98</v>
      </c>
    </row>
    <row r="54" spans="7:26">
      <c r="G54" t="s">
        <v>96</v>
      </c>
      <c r="H54" s="115">
        <v>0</v>
      </c>
      <c r="I54" s="88">
        <v>0</v>
      </c>
      <c r="J54" s="88">
        <v>21.18</v>
      </c>
      <c r="K54" s="88">
        <v>0</v>
      </c>
      <c r="L54" s="88">
        <v>0</v>
      </c>
      <c r="M54" s="116">
        <v>5.97</v>
      </c>
      <c r="N54" s="115">
        <v>0</v>
      </c>
      <c r="O54" s="88">
        <v>-9</v>
      </c>
      <c r="P54" s="88">
        <v>0</v>
      </c>
      <c r="Q54" s="88">
        <v>0</v>
      </c>
      <c r="R54" s="88">
        <v>0</v>
      </c>
      <c r="S54" s="116">
        <v>0</v>
      </c>
      <c r="U54" s="115">
        <v>-9</v>
      </c>
      <c r="V54" s="116">
        <v>27.15</v>
      </c>
      <c r="W54">
        <v>0</v>
      </c>
      <c r="X54">
        <v>-9</v>
      </c>
      <c r="Y54">
        <v>5.97</v>
      </c>
      <c r="Z54">
        <v>21.18</v>
      </c>
    </row>
    <row r="55" spans="7:26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0</v>
      </c>
      <c r="M55" s="116">
        <v>1.25</v>
      </c>
      <c r="N55" s="115">
        <v>0</v>
      </c>
      <c r="O55" s="88">
        <v>-19</v>
      </c>
      <c r="P55" s="88">
        <v>0</v>
      </c>
      <c r="Q55" s="88">
        <v>0</v>
      </c>
      <c r="R55" s="88">
        <v>0</v>
      </c>
      <c r="S55" s="116">
        <v>0</v>
      </c>
      <c r="U55" s="115">
        <v>-19</v>
      </c>
      <c r="V55" s="116">
        <v>1.25</v>
      </c>
      <c r="W55">
        <v>0</v>
      </c>
      <c r="X55">
        <v>-19</v>
      </c>
      <c r="Y55">
        <v>1.25</v>
      </c>
      <c r="Z55">
        <v>0</v>
      </c>
    </row>
    <row r="56" spans="7:26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1.93</v>
      </c>
      <c r="N56" s="115">
        <v>0</v>
      </c>
      <c r="O56" s="88">
        <v>-49</v>
      </c>
      <c r="P56" s="88">
        <v>0</v>
      </c>
      <c r="Q56" s="88">
        <v>0</v>
      </c>
      <c r="R56" s="88">
        <v>0</v>
      </c>
      <c r="S56" s="116">
        <v>0</v>
      </c>
      <c r="U56" s="115">
        <v>-49</v>
      </c>
      <c r="V56" s="116">
        <v>1.93</v>
      </c>
      <c r="W56">
        <v>0</v>
      </c>
      <c r="X56">
        <v>-49</v>
      </c>
      <c r="Y56">
        <v>1.93</v>
      </c>
      <c r="Z56">
        <v>0</v>
      </c>
    </row>
    <row r="57" spans="7:26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3.56</v>
      </c>
      <c r="N57" s="115">
        <v>0</v>
      </c>
      <c r="O57" s="88">
        <v>-54</v>
      </c>
      <c r="P57" s="88">
        <v>0</v>
      </c>
      <c r="Q57" s="88">
        <v>0</v>
      </c>
      <c r="R57" s="88">
        <v>0</v>
      </c>
      <c r="S57" s="116">
        <v>0</v>
      </c>
      <c r="U57" s="115">
        <v>-54</v>
      </c>
      <c r="V57" s="116">
        <v>3.56</v>
      </c>
      <c r="W57">
        <v>0</v>
      </c>
      <c r="X57">
        <v>-54</v>
      </c>
      <c r="Y57">
        <v>3.56</v>
      </c>
      <c r="Z57">
        <v>0</v>
      </c>
    </row>
    <row r="58" spans="7:26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0.28999999999999998</v>
      </c>
      <c r="N58" s="115">
        <v>0</v>
      </c>
      <c r="O58" s="88">
        <v>-44</v>
      </c>
      <c r="P58" s="88">
        <v>0</v>
      </c>
      <c r="Q58" s="88">
        <v>0</v>
      </c>
      <c r="R58" s="88">
        <v>0</v>
      </c>
      <c r="S58" s="116">
        <v>0</v>
      </c>
      <c r="U58" s="115">
        <v>-44</v>
      </c>
      <c r="V58" s="116">
        <v>0.28999999999999998</v>
      </c>
      <c r="W58">
        <v>0</v>
      </c>
      <c r="X58">
        <v>-44</v>
      </c>
      <c r="Y58">
        <v>0.28999999999999998</v>
      </c>
      <c r="Z58">
        <v>0</v>
      </c>
    </row>
    <row r="59" spans="7:26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0</v>
      </c>
      <c r="M59" s="116">
        <v>3.47</v>
      </c>
      <c r="N59" s="115">
        <v>0</v>
      </c>
      <c r="O59" s="88">
        <v>-9</v>
      </c>
      <c r="P59" s="88">
        <v>0</v>
      </c>
      <c r="Q59" s="88">
        <v>0</v>
      </c>
      <c r="R59" s="88">
        <v>0</v>
      </c>
      <c r="S59" s="116">
        <v>0</v>
      </c>
      <c r="U59" s="115">
        <v>-9</v>
      </c>
      <c r="V59" s="116">
        <v>3.47</v>
      </c>
      <c r="W59">
        <v>0</v>
      </c>
      <c r="X59">
        <v>-9</v>
      </c>
      <c r="Y59">
        <v>3.47</v>
      </c>
      <c r="Z59">
        <v>0</v>
      </c>
    </row>
    <row r="60" spans="7:26">
      <c r="G60" t="s">
        <v>102</v>
      </c>
      <c r="H60" s="115">
        <v>30.8</v>
      </c>
      <c r="I60" s="88">
        <v>0</v>
      </c>
      <c r="J60" s="88">
        <v>0</v>
      </c>
      <c r="K60" s="88">
        <v>0</v>
      </c>
      <c r="L60" s="88">
        <v>0</v>
      </c>
      <c r="M60" s="116">
        <v>3.85</v>
      </c>
      <c r="N60" s="115">
        <v>0</v>
      </c>
      <c r="O60" s="88">
        <v>-9</v>
      </c>
      <c r="P60" s="88">
        <v>0</v>
      </c>
      <c r="Q60" s="88">
        <v>0</v>
      </c>
      <c r="R60" s="88">
        <v>0</v>
      </c>
      <c r="S60" s="116">
        <v>0</v>
      </c>
      <c r="U60" s="115">
        <v>-9</v>
      </c>
      <c r="V60" s="116">
        <v>34.65</v>
      </c>
      <c r="W60">
        <v>30.8</v>
      </c>
      <c r="X60">
        <v>-9</v>
      </c>
      <c r="Y60">
        <v>3.85</v>
      </c>
      <c r="Z60">
        <v>0</v>
      </c>
    </row>
    <row r="61" spans="7:26">
      <c r="G61" t="s">
        <v>103</v>
      </c>
      <c r="H61" s="115">
        <v>58.72</v>
      </c>
      <c r="I61" s="88">
        <v>0</v>
      </c>
      <c r="J61" s="88">
        <v>33.69</v>
      </c>
      <c r="K61" s="88">
        <v>0</v>
      </c>
      <c r="L61" s="88">
        <v>0</v>
      </c>
      <c r="M61" s="116">
        <v>9.6300000000000008</v>
      </c>
      <c r="N61" s="115">
        <v>0</v>
      </c>
      <c r="O61" s="88">
        <v>-9</v>
      </c>
      <c r="P61" s="88">
        <v>0</v>
      </c>
      <c r="Q61" s="88">
        <v>0</v>
      </c>
      <c r="R61" s="88">
        <v>0</v>
      </c>
      <c r="S61" s="116">
        <v>0</v>
      </c>
      <c r="U61" s="115">
        <v>-9</v>
      </c>
      <c r="V61" s="116">
        <v>102.04</v>
      </c>
      <c r="W61">
        <v>58.72</v>
      </c>
      <c r="X61">
        <v>-9</v>
      </c>
      <c r="Y61">
        <v>9.6300000000000008</v>
      </c>
      <c r="Z61">
        <v>33.69</v>
      </c>
    </row>
    <row r="62" spans="7:26">
      <c r="G62" t="s">
        <v>104</v>
      </c>
      <c r="H62" s="115">
        <v>94.34</v>
      </c>
      <c r="I62" s="88">
        <v>0</v>
      </c>
      <c r="J62" s="88">
        <v>59.68</v>
      </c>
      <c r="K62" s="88">
        <v>0</v>
      </c>
      <c r="L62" s="88">
        <v>0</v>
      </c>
      <c r="M62" s="116">
        <v>5.29</v>
      </c>
      <c r="N62" s="115">
        <v>0</v>
      </c>
      <c r="O62" s="88">
        <v>-9</v>
      </c>
      <c r="P62" s="88">
        <v>0</v>
      </c>
      <c r="Q62" s="88">
        <v>0</v>
      </c>
      <c r="R62" s="88">
        <v>0</v>
      </c>
      <c r="S62" s="116">
        <v>0</v>
      </c>
      <c r="U62" s="115">
        <v>-9</v>
      </c>
      <c r="V62" s="116">
        <v>159.31</v>
      </c>
      <c r="W62">
        <v>94.34</v>
      </c>
      <c r="X62">
        <v>-9</v>
      </c>
      <c r="Y62">
        <v>5.29</v>
      </c>
      <c r="Z62">
        <v>59.68</v>
      </c>
    </row>
    <row r="63" spans="7:26">
      <c r="G63" t="s">
        <v>105</v>
      </c>
      <c r="H63" s="115">
        <v>101.08</v>
      </c>
      <c r="I63" s="88">
        <v>0</v>
      </c>
      <c r="J63" s="88">
        <v>64.489999999999995</v>
      </c>
      <c r="K63" s="88">
        <v>0</v>
      </c>
      <c r="L63" s="88">
        <v>0</v>
      </c>
      <c r="M63" s="116">
        <v>3.08</v>
      </c>
      <c r="N63" s="115">
        <v>0</v>
      </c>
      <c r="O63" s="88">
        <v>-9</v>
      </c>
      <c r="P63" s="88">
        <v>0</v>
      </c>
      <c r="Q63" s="88">
        <v>0</v>
      </c>
      <c r="R63" s="88">
        <v>0</v>
      </c>
      <c r="S63" s="116">
        <v>0</v>
      </c>
      <c r="U63" s="115">
        <v>-9</v>
      </c>
      <c r="V63" s="116">
        <v>168.65</v>
      </c>
      <c r="W63">
        <v>101.08</v>
      </c>
      <c r="X63">
        <v>-9</v>
      </c>
      <c r="Y63">
        <v>3.08</v>
      </c>
      <c r="Z63">
        <v>64.489999999999995</v>
      </c>
    </row>
    <row r="64" spans="7:26">
      <c r="G64" t="s">
        <v>106</v>
      </c>
      <c r="H64" s="115">
        <v>122.25</v>
      </c>
      <c r="I64" s="88">
        <v>0</v>
      </c>
      <c r="J64" s="88">
        <v>72.2</v>
      </c>
      <c r="K64" s="88">
        <v>0</v>
      </c>
      <c r="L64" s="88">
        <v>0</v>
      </c>
      <c r="M64" s="116">
        <v>5.39</v>
      </c>
      <c r="N64" s="115">
        <v>0</v>
      </c>
      <c r="O64" s="88">
        <v>-9</v>
      </c>
      <c r="P64" s="88">
        <v>0</v>
      </c>
      <c r="Q64" s="88">
        <v>0</v>
      </c>
      <c r="R64" s="88">
        <v>0</v>
      </c>
      <c r="S64" s="116">
        <v>0</v>
      </c>
      <c r="U64" s="115">
        <v>-9</v>
      </c>
      <c r="V64" s="116">
        <v>199.84</v>
      </c>
      <c r="W64">
        <v>122.25</v>
      </c>
      <c r="X64">
        <v>-9</v>
      </c>
      <c r="Y64">
        <v>5.39</v>
      </c>
      <c r="Z64">
        <v>72.2</v>
      </c>
    </row>
    <row r="65" spans="7:26">
      <c r="G65" t="s">
        <v>107</v>
      </c>
      <c r="H65" s="115">
        <v>147.28</v>
      </c>
      <c r="I65" s="88">
        <v>0</v>
      </c>
      <c r="J65" s="88">
        <v>94.33</v>
      </c>
      <c r="K65" s="88">
        <v>0</v>
      </c>
      <c r="L65" s="88">
        <v>0</v>
      </c>
      <c r="M65" s="116">
        <v>0</v>
      </c>
      <c r="N65" s="115">
        <v>0</v>
      </c>
      <c r="O65" s="88">
        <v>-9</v>
      </c>
      <c r="P65" s="88">
        <v>0</v>
      </c>
      <c r="Q65" s="88">
        <v>0</v>
      </c>
      <c r="R65" s="88">
        <v>0</v>
      </c>
      <c r="S65" s="116">
        <v>0</v>
      </c>
      <c r="U65" s="115">
        <v>-9</v>
      </c>
      <c r="V65" s="116">
        <v>241.61</v>
      </c>
      <c r="W65">
        <v>147.28</v>
      </c>
      <c r="X65">
        <v>-9</v>
      </c>
      <c r="Y65">
        <v>0</v>
      </c>
      <c r="Z65">
        <v>94.33</v>
      </c>
    </row>
    <row r="66" spans="7:26">
      <c r="G66" t="s">
        <v>108</v>
      </c>
      <c r="H66" s="115">
        <v>182.89</v>
      </c>
      <c r="I66" s="88">
        <v>0</v>
      </c>
      <c r="J66" s="88">
        <v>113.59</v>
      </c>
      <c r="K66" s="88">
        <v>0</v>
      </c>
      <c r="L66" s="88">
        <v>0</v>
      </c>
      <c r="M66" s="116">
        <v>5.68</v>
      </c>
      <c r="N66" s="115">
        <v>0</v>
      </c>
      <c r="O66" s="88">
        <v>-9</v>
      </c>
      <c r="P66" s="88">
        <v>0</v>
      </c>
      <c r="Q66" s="88">
        <v>0</v>
      </c>
      <c r="R66" s="88">
        <v>0</v>
      </c>
      <c r="S66" s="116">
        <v>0</v>
      </c>
      <c r="U66" s="115">
        <v>-9</v>
      </c>
      <c r="V66" s="116">
        <v>302.16000000000003</v>
      </c>
      <c r="W66">
        <v>182.89</v>
      </c>
      <c r="X66">
        <v>-9</v>
      </c>
      <c r="Y66">
        <v>5.68</v>
      </c>
      <c r="Z66">
        <v>113.59</v>
      </c>
    </row>
    <row r="67" spans="7:26">
      <c r="G67" t="s">
        <v>109</v>
      </c>
      <c r="H67" s="115">
        <v>208.89</v>
      </c>
      <c r="I67" s="88">
        <v>0</v>
      </c>
      <c r="J67" s="88">
        <v>129.94999999999999</v>
      </c>
      <c r="K67" s="88">
        <v>0</v>
      </c>
      <c r="L67" s="88">
        <v>0</v>
      </c>
      <c r="M67" s="116">
        <v>5.29</v>
      </c>
      <c r="N67" s="115">
        <v>0</v>
      </c>
      <c r="O67" s="88">
        <v>-9</v>
      </c>
      <c r="P67" s="88">
        <v>0</v>
      </c>
      <c r="Q67" s="88">
        <v>0</v>
      </c>
      <c r="R67" s="88">
        <v>0</v>
      </c>
      <c r="S67" s="116">
        <v>0</v>
      </c>
      <c r="U67" s="115">
        <v>-9</v>
      </c>
      <c r="V67" s="116">
        <v>344.13</v>
      </c>
      <c r="W67">
        <v>208.89</v>
      </c>
      <c r="X67">
        <v>-9</v>
      </c>
      <c r="Y67">
        <v>5.29</v>
      </c>
      <c r="Z67">
        <v>129.94999999999999</v>
      </c>
    </row>
    <row r="68" spans="7:26">
      <c r="G68" t="s">
        <v>110</v>
      </c>
      <c r="H68" s="115">
        <v>245.46</v>
      </c>
      <c r="I68" s="88">
        <v>0</v>
      </c>
      <c r="J68" s="88">
        <v>149.19999999999999</v>
      </c>
      <c r="K68" s="88">
        <v>0</v>
      </c>
      <c r="L68" s="88">
        <v>0</v>
      </c>
      <c r="M68" s="116">
        <v>9.6300000000000008</v>
      </c>
      <c r="N68" s="115">
        <v>0</v>
      </c>
      <c r="O68" s="88">
        <v>-9</v>
      </c>
      <c r="P68" s="88">
        <v>0</v>
      </c>
      <c r="Q68" s="88">
        <v>0</v>
      </c>
      <c r="R68" s="88">
        <v>0</v>
      </c>
      <c r="S68" s="116">
        <v>0</v>
      </c>
      <c r="U68" s="115">
        <v>-9</v>
      </c>
      <c r="V68" s="116">
        <v>404.29</v>
      </c>
      <c r="W68">
        <v>245.46</v>
      </c>
      <c r="X68">
        <v>-9</v>
      </c>
      <c r="Y68">
        <v>9.6300000000000008</v>
      </c>
      <c r="Z68">
        <v>149.19999999999999</v>
      </c>
    </row>
    <row r="69" spans="7:26">
      <c r="G69" t="s">
        <v>111</v>
      </c>
      <c r="H69" s="115">
        <v>269.52999999999997</v>
      </c>
      <c r="I69" s="88">
        <v>0</v>
      </c>
      <c r="J69" s="88">
        <v>171.34</v>
      </c>
      <c r="K69" s="88">
        <v>0</v>
      </c>
      <c r="L69" s="88">
        <v>0</v>
      </c>
      <c r="M69" s="116">
        <v>5.49</v>
      </c>
      <c r="N69" s="115">
        <v>0</v>
      </c>
      <c r="O69" s="88">
        <v>-9</v>
      </c>
      <c r="P69" s="88">
        <v>0</v>
      </c>
      <c r="Q69" s="88">
        <v>0</v>
      </c>
      <c r="R69" s="88">
        <v>0</v>
      </c>
      <c r="S69" s="116">
        <v>0</v>
      </c>
      <c r="U69" s="115">
        <v>-9</v>
      </c>
      <c r="V69" s="116">
        <v>446.36</v>
      </c>
      <c r="W69">
        <v>269.52999999999997</v>
      </c>
      <c r="X69">
        <v>-9</v>
      </c>
      <c r="Y69">
        <v>5.49</v>
      </c>
      <c r="Z69">
        <v>171.34</v>
      </c>
    </row>
    <row r="70" spans="7:26">
      <c r="G70" t="s">
        <v>112</v>
      </c>
      <c r="H70" s="115">
        <v>308.02999999999997</v>
      </c>
      <c r="I70" s="88">
        <v>0</v>
      </c>
      <c r="J70" s="88">
        <v>190.59</v>
      </c>
      <c r="K70" s="88">
        <v>0</v>
      </c>
      <c r="L70" s="88">
        <v>0</v>
      </c>
      <c r="M70" s="116">
        <v>4.24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>
        <v>0</v>
      </c>
      <c r="V70" s="116">
        <v>502.86</v>
      </c>
      <c r="W70">
        <v>308.02999999999997</v>
      </c>
      <c r="X70">
        <v>0</v>
      </c>
      <c r="Y70">
        <v>4.24</v>
      </c>
      <c r="Z70">
        <v>190.59</v>
      </c>
    </row>
    <row r="71" spans="7:26">
      <c r="G71" t="s">
        <v>113</v>
      </c>
      <c r="H71" s="115">
        <v>409.1</v>
      </c>
      <c r="I71" s="88">
        <v>0</v>
      </c>
      <c r="J71" s="88">
        <v>209.85</v>
      </c>
      <c r="K71" s="88">
        <v>0</v>
      </c>
      <c r="L71" s="88">
        <v>0</v>
      </c>
      <c r="M71" s="116">
        <v>7.22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>
        <v>0</v>
      </c>
      <c r="V71" s="116">
        <v>626.16999999999996</v>
      </c>
      <c r="W71">
        <v>409.1</v>
      </c>
      <c r="X71">
        <v>0</v>
      </c>
      <c r="Y71">
        <v>7.22</v>
      </c>
      <c r="Z71">
        <v>209.85</v>
      </c>
    </row>
    <row r="72" spans="7:26">
      <c r="G72" t="s">
        <v>114</v>
      </c>
      <c r="H72" s="115">
        <v>252.19</v>
      </c>
      <c r="I72" s="88">
        <v>9.6300000000000008</v>
      </c>
      <c r="J72" s="88">
        <v>216.59</v>
      </c>
      <c r="K72" s="88">
        <v>0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>
        <v>0</v>
      </c>
      <c r="V72" s="116">
        <v>478.41</v>
      </c>
      <c r="W72">
        <v>252.19</v>
      </c>
      <c r="X72">
        <v>9.6300000000000008</v>
      </c>
      <c r="Y72">
        <v>0</v>
      </c>
      <c r="Z72">
        <v>216.59</v>
      </c>
    </row>
    <row r="73" spans="7:26">
      <c r="G73" t="s">
        <v>115</v>
      </c>
      <c r="H73" s="115">
        <v>0</v>
      </c>
      <c r="I73" s="88">
        <v>14.44</v>
      </c>
      <c r="J73" s="88">
        <v>219.47</v>
      </c>
      <c r="K73" s="88">
        <v>0</v>
      </c>
      <c r="L73" s="88">
        <v>0</v>
      </c>
      <c r="M73" s="116">
        <v>6.35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>
        <v>0</v>
      </c>
      <c r="V73" s="116">
        <v>240.26</v>
      </c>
      <c r="W73">
        <v>0</v>
      </c>
      <c r="X73">
        <v>14.44</v>
      </c>
      <c r="Y73">
        <v>6.35</v>
      </c>
      <c r="Z73">
        <v>219.47</v>
      </c>
    </row>
    <row r="74" spans="7:26">
      <c r="G74" t="s">
        <v>116</v>
      </c>
      <c r="H74" s="115">
        <v>0</v>
      </c>
      <c r="I74" s="88">
        <v>24.07</v>
      </c>
      <c r="J74" s="88">
        <v>217.54</v>
      </c>
      <c r="K74" s="88">
        <v>0</v>
      </c>
      <c r="L74" s="88">
        <v>0</v>
      </c>
      <c r="M74" s="116">
        <v>6.45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>
        <v>0</v>
      </c>
      <c r="V74" s="116">
        <v>248.06</v>
      </c>
      <c r="W74">
        <v>0</v>
      </c>
      <c r="X74">
        <v>24.07</v>
      </c>
      <c r="Y74">
        <v>6.45</v>
      </c>
      <c r="Z74">
        <v>217.54</v>
      </c>
    </row>
    <row r="75" spans="7:26">
      <c r="G75" t="s">
        <v>117</v>
      </c>
      <c r="H75" s="115">
        <v>0</v>
      </c>
      <c r="I75" s="88">
        <v>0</v>
      </c>
      <c r="J75" s="88">
        <v>205.99</v>
      </c>
      <c r="K75" s="88">
        <v>0</v>
      </c>
      <c r="L75" s="88">
        <v>0</v>
      </c>
      <c r="M75" s="116">
        <v>9.6300000000000008</v>
      </c>
      <c r="N75" s="115">
        <v>0</v>
      </c>
      <c r="O75" s="88">
        <v>-10</v>
      </c>
      <c r="P75" s="88">
        <v>0</v>
      </c>
      <c r="Q75" s="88">
        <v>0</v>
      </c>
      <c r="R75" s="88">
        <v>0</v>
      </c>
      <c r="S75" s="116">
        <v>0</v>
      </c>
      <c r="U75" s="115">
        <v>-10</v>
      </c>
      <c r="V75" s="116">
        <v>215.62</v>
      </c>
      <c r="W75">
        <v>0</v>
      </c>
      <c r="X75">
        <v>-10</v>
      </c>
      <c r="Y75">
        <v>9.6300000000000008</v>
      </c>
      <c r="Z75">
        <v>205.99</v>
      </c>
    </row>
    <row r="76" spans="7:26">
      <c r="G76" t="s">
        <v>118</v>
      </c>
      <c r="H76" s="115">
        <v>0</v>
      </c>
      <c r="I76" s="88">
        <v>0</v>
      </c>
      <c r="J76" s="88">
        <v>179.05</v>
      </c>
      <c r="K76" s="88">
        <v>0</v>
      </c>
      <c r="L76" s="88">
        <v>0</v>
      </c>
      <c r="M76" s="116">
        <v>2.5</v>
      </c>
      <c r="N76" s="115">
        <v>0</v>
      </c>
      <c r="O76" s="88">
        <v>-10</v>
      </c>
      <c r="P76" s="88">
        <v>0</v>
      </c>
      <c r="Q76" s="88">
        <v>0</v>
      </c>
      <c r="R76" s="88">
        <v>0</v>
      </c>
      <c r="S76" s="116">
        <v>0</v>
      </c>
      <c r="U76" s="115">
        <v>-10</v>
      </c>
      <c r="V76" s="116">
        <v>181.55</v>
      </c>
      <c r="W76">
        <v>0</v>
      </c>
      <c r="X76">
        <v>-10</v>
      </c>
      <c r="Y76">
        <v>2.5</v>
      </c>
      <c r="Z76">
        <v>179.05</v>
      </c>
    </row>
    <row r="77" spans="7:26">
      <c r="G77" t="s">
        <v>119</v>
      </c>
      <c r="H77" s="115">
        <v>0</v>
      </c>
      <c r="I77" s="88">
        <v>0</v>
      </c>
      <c r="J77" s="88">
        <v>169.42</v>
      </c>
      <c r="K77" s="88">
        <v>0</v>
      </c>
      <c r="L77" s="88">
        <v>0</v>
      </c>
      <c r="M77" s="116">
        <v>3.08</v>
      </c>
      <c r="N77" s="115">
        <v>0</v>
      </c>
      <c r="O77" s="88">
        <v>-10</v>
      </c>
      <c r="P77" s="88">
        <v>0</v>
      </c>
      <c r="Q77" s="88">
        <v>0</v>
      </c>
      <c r="R77" s="88">
        <v>0</v>
      </c>
      <c r="S77" s="116">
        <v>0</v>
      </c>
      <c r="U77" s="115">
        <v>-10</v>
      </c>
      <c r="V77" s="116">
        <v>172.5</v>
      </c>
      <c r="W77">
        <v>0</v>
      </c>
      <c r="X77">
        <v>-10</v>
      </c>
      <c r="Y77">
        <v>3.08</v>
      </c>
      <c r="Z77">
        <v>169.42</v>
      </c>
    </row>
    <row r="78" spans="7:26">
      <c r="G78" t="s">
        <v>120</v>
      </c>
      <c r="H78" s="115">
        <v>0</v>
      </c>
      <c r="I78" s="88">
        <v>0</v>
      </c>
      <c r="J78" s="88">
        <v>155.94</v>
      </c>
      <c r="K78" s="88">
        <v>0</v>
      </c>
      <c r="L78" s="88">
        <v>0</v>
      </c>
      <c r="M78" s="116">
        <v>2.79</v>
      </c>
      <c r="N78" s="115">
        <v>0</v>
      </c>
      <c r="O78" s="88">
        <v>-10</v>
      </c>
      <c r="P78" s="88">
        <v>0</v>
      </c>
      <c r="Q78" s="88">
        <v>0</v>
      </c>
      <c r="R78" s="88">
        <v>0</v>
      </c>
      <c r="S78" s="116">
        <v>0</v>
      </c>
      <c r="U78" s="115">
        <v>-10</v>
      </c>
      <c r="V78" s="116">
        <v>158.72999999999999</v>
      </c>
      <c r="W78">
        <v>0</v>
      </c>
      <c r="X78">
        <v>-10</v>
      </c>
      <c r="Y78">
        <v>2.79</v>
      </c>
      <c r="Z78">
        <v>155.94</v>
      </c>
    </row>
    <row r="79" spans="7:26">
      <c r="G79" t="s">
        <v>121</v>
      </c>
      <c r="H79" s="115">
        <v>0</v>
      </c>
      <c r="I79" s="88">
        <v>0</v>
      </c>
      <c r="J79" s="88">
        <v>133.80000000000001</v>
      </c>
      <c r="K79" s="88">
        <v>0</v>
      </c>
      <c r="L79" s="88">
        <v>0</v>
      </c>
      <c r="M79" s="116">
        <v>0.1</v>
      </c>
      <c r="N79" s="115">
        <v>0</v>
      </c>
      <c r="O79" s="88">
        <v>-10</v>
      </c>
      <c r="P79" s="88">
        <v>0</v>
      </c>
      <c r="Q79" s="88">
        <v>0</v>
      </c>
      <c r="R79" s="88">
        <v>0</v>
      </c>
      <c r="S79" s="116">
        <v>0</v>
      </c>
      <c r="U79" s="115">
        <v>-10</v>
      </c>
      <c r="V79" s="116">
        <v>133.9</v>
      </c>
      <c r="W79">
        <v>0</v>
      </c>
      <c r="X79">
        <v>-10</v>
      </c>
      <c r="Y79">
        <v>0.1</v>
      </c>
      <c r="Z79">
        <v>133.80000000000001</v>
      </c>
    </row>
    <row r="80" spans="7:26">
      <c r="G80" t="s">
        <v>122</v>
      </c>
      <c r="H80" s="115">
        <v>0</v>
      </c>
      <c r="I80" s="88">
        <v>0</v>
      </c>
      <c r="J80" s="88">
        <v>86.63</v>
      </c>
      <c r="K80" s="88">
        <v>0</v>
      </c>
      <c r="L80" s="88">
        <v>0</v>
      </c>
      <c r="M80" s="116">
        <v>3.95</v>
      </c>
      <c r="N80" s="115">
        <v>0</v>
      </c>
      <c r="O80" s="88">
        <v>-10</v>
      </c>
      <c r="P80" s="88">
        <v>0</v>
      </c>
      <c r="Q80" s="88">
        <v>0</v>
      </c>
      <c r="R80" s="88">
        <v>0</v>
      </c>
      <c r="S80" s="116">
        <v>0</v>
      </c>
      <c r="U80" s="115">
        <v>-10</v>
      </c>
      <c r="V80" s="116">
        <v>90.58</v>
      </c>
      <c r="W80">
        <v>0</v>
      </c>
      <c r="X80">
        <v>-10</v>
      </c>
      <c r="Y80">
        <v>3.95</v>
      </c>
      <c r="Z80">
        <v>86.63</v>
      </c>
    </row>
    <row r="81" spans="7:26">
      <c r="G81" t="s">
        <v>123</v>
      </c>
      <c r="H81" s="115">
        <v>0</v>
      </c>
      <c r="I81" s="88">
        <v>0</v>
      </c>
      <c r="J81" s="88">
        <v>99.15</v>
      </c>
      <c r="K81" s="88">
        <v>0</v>
      </c>
      <c r="L81" s="88">
        <v>0</v>
      </c>
      <c r="M81" s="116">
        <v>3.66</v>
      </c>
      <c r="N81" s="115">
        <v>0</v>
      </c>
      <c r="O81" s="88">
        <v>-45</v>
      </c>
      <c r="P81" s="88">
        <v>0</v>
      </c>
      <c r="Q81" s="88">
        <v>0</v>
      </c>
      <c r="R81" s="88">
        <v>0</v>
      </c>
      <c r="S81" s="116">
        <v>0</v>
      </c>
      <c r="U81" s="115">
        <v>-45</v>
      </c>
      <c r="V81" s="116">
        <v>102.81</v>
      </c>
      <c r="W81">
        <v>0</v>
      </c>
      <c r="X81">
        <v>-45</v>
      </c>
      <c r="Y81">
        <v>3.66</v>
      </c>
      <c r="Z81">
        <v>99.15</v>
      </c>
    </row>
    <row r="82" spans="7:26">
      <c r="G82" t="s">
        <v>124</v>
      </c>
      <c r="H82" s="115">
        <v>0</v>
      </c>
      <c r="I82" s="88">
        <v>0</v>
      </c>
      <c r="J82" s="88">
        <v>70.27</v>
      </c>
      <c r="K82" s="88">
        <v>0</v>
      </c>
      <c r="L82" s="88">
        <v>0</v>
      </c>
      <c r="M82" s="116">
        <v>9.6300000000000008</v>
      </c>
      <c r="N82" s="115">
        <v>0</v>
      </c>
      <c r="O82" s="88">
        <v>-12.82</v>
      </c>
      <c r="P82" s="88">
        <v>0</v>
      </c>
      <c r="Q82" s="88">
        <v>0</v>
      </c>
      <c r="R82" s="88">
        <v>0</v>
      </c>
      <c r="S82" s="116">
        <v>0</v>
      </c>
      <c r="U82" s="115">
        <v>-12.82</v>
      </c>
      <c r="V82" s="116">
        <v>79.900000000000006</v>
      </c>
      <c r="W82">
        <v>0</v>
      </c>
      <c r="X82">
        <v>-12.82</v>
      </c>
      <c r="Y82">
        <v>9.6300000000000008</v>
      </c>
      <c r="Z82">
        <v>70.27</v>
      </c>
    </row>
    <row r="83" spans="7:26">
      <c r="G83" t="s">
        <v>125</v>
      </c>
      <c r="H83" s="115">
        <v>0</v>
      </c>
      <c r="I83" s="88">
        <v>0</v>
      </c>
      <c r="J83" s="88">
        <v>42.36</v>
      </c>
      <c r="K83" s="88">
        <v>0</v>
      </c>
      <c r="L83" s="88">
        <v>0</v>
      </c>
      <c r="M83" s="116">
        <v>4.33</v>
      </c>
      <c r="N83" s="115">
        <v>0</v>
      </c>
      <c r="O83" s="88">
        <v>-9</v>
      </c>
      <c r="P83" s="88">
        <v>0</v>
      </c>
      <c r="Q83" s="88">
        <v>0</v>
      </c>
      <c r="R83" s="88">
        <v>0</v>
      </c>
      <c r="S83" s="116">
        <v>0</v>
      </c>
      <c r="U83" s="115">
        <v>-9</v>
      </c>
      <c r="V83" s="116">
        <v>46.69</v>
      </c>
      <c r="W83">
        <v>0</v>
      </c>
      <c r="X83">
        <v>-9</v>
      </c>
      <c r="Y83">
        <v>4.33</v>
      </c>
      <c r="Z83">
        <v>42.36</v>
      </c>
    </row>
    <row r="84" spans="7:26">
      <c r="G84" t="s">
        <v>126</v>
      </c>
      <c r="H84" s="115">
        <v>0</v>
      </c>
      <c r="I84" s="88">
        <v>0</v>
      </c>
      <c r="J84" s="88">
        <v>16.36</v>
      </c>
      <c r="K84" s="88">
        <v>0</v>
      </c>
      <c r="L84" s="88">
        <v>0</v>
      </c>
      <c r="M84" s="116">
        <v>5.01</v>
      </c>
      <c r="N84" s="115">
        <v>0</v>
      </c>
      <c r="O84" s="88">
        <v>-9</v>
      </c>
      <c r="P84" s="88">
        <v>0</v>
      </c>
      <c r="Q84" s="88">
        <v>0</v>
      </c>
      <c r="R84" s="88">
        <v>0</v>
      </c>
      <c r="S84" s="116">
        <v>0</v>
      </c>
      <c r="U84" s="115">
        <v>-9</v>
      </c>
      <c r="V84" s="116">
        <v>21.37</v>
      </c>
      <c r="W84">
        <v>0</v>
      </c>
      <c r="X84">
        <v>-9</v>
      </c>
      <c r="Y84">
        <v>5.01</v>
      </c>
      <c r="Z84">
        <v>16.36</v>
      </c>
    </row>
    <row r="85" spans="7:26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0</v>
      </c>
      <c r="M85" s="116">
        <v>5.68</v>
      </c>
      <c r="N85" s="115">
        <v>0</v>
      </c>
      <c r="O85" s="88">
        <v>-9</v>
      </c>
      <c r="P85" s="88">
        <v>0</v>
      </c>
      <c r="Q85" s="88">
        <v>0</v>
      </c>
      <c r="R85" s="88">
        <v>0</v>
      </c>
      <c r="S85" s="116">
        <v>0</v>
      </c>
      <c r="U85" s="115">
        <v>-9</v>
      </c>
      <c r="V85" s="116">
        <v>5.68</v>
      </c>
      <c r="W85">
        <v>0</v>
      </c>
      <c r="X85">
        <v>-9</v>
      </c>
      <c r="Y85">
        <v>5.68</v>
      </c>
      <c r="Z85">
        <v>0</v>
      </c>
    </row>
    <row r="86" spans="7:26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0</v>
      </c>
      <c r="N86" s="115">
        <v>0</v>
      </c>
      <c r="O86" s="88">
        <v>-54</v>
      </c>
      <c r="P86" s="88">
        <v>0</v>
      </c>
      <c r="Q86" s="88">
        <v>0</v>
      </c>
      <c r="R86" s="88">
        <v>0</v>
      </c>
      <c r="S86" s="116">
        <v>0</v>
      </c>
      <c r="U86" s="115">
        <v>-54</v>
      </c>
      <c r="V86" s="116">
        <v>0</v>
      </c>
      <c r="W86">
        <v>0</v>
      </c>
      <c r="X86">
        <v>-54</v>
      </c>
      <c r="Y86">
        <v>0</v>
      </c>
      <c r="Z86">
        <v>0</v>
      </c>
    </row>
    <row r="87" spans="7:26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5.87</v>
      </c>
      <c r="N87" s="115">
        <v>0</v>
      </c>
      <c r="O87" s="88">
        <v>-79</v>
      </c>
      <c r="P87" s="88">
        <v>0</v>
      </c>
      <c r="Q87" s="88">
        <v>0</v>
      </c>
      <c r="R87" s="88">
        <v>0</v>
      </c>
      <c r="S87" s="116">
        <v>0</v>
      </c>
      <c r="U87" s="115">
        <v>-79</v>
      </c>
      <c r="V87" s="116">
        <v>5.87</v>
      </c>
      <c r="W87">
        <v>0</v>
      </c>
      <c r="X87">
        <v>-79</v>
      </c>
      <c r="Y87">
        <v>5.87</v>
      </c>
      <c r="Z87">
        <v>0</v>
      </c>
    </row>
    <row r="88" spans="7:26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3.95</v>
      </c>
      <c r="N88" s="115">
        <v>0</v>
      </c>
      <c r="O88" s="88">
        <v>-84</v>
      </c>
      <c r="P88" s="88">
        <v>0</v>
      </c>
      <c r="Q88" s="88">
        <v>0</v>
      </c>
      <c r="R88" s="88">
        <v>0</v>
      </c>
      <c r="S88" s="116">
        <v>0</v>
      </c>
      <c r="U88" s="115">
        <v>-84</v>
      </c>
      <c r="V88" s="116">
        <v>3.95</v>
      </c>
      <c r="W88">
        <v>0</v>
      </c>
      <c r="X88">
        <v>-84</v>
      </c>
      <c r="Y88">
        <v>3.95</v>
      </c>
      <c r="Z88">
        <v>0</v>
      </c>
    </row>
    <row r="89" spans="7:26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9.6300000000000008</v>
      </c>
      <c r="N89" s="115">
        <v>0</v>
      </c>
      <c r="O89" s="88">
        <v>-14</v>
      </c>
      <c r="P89" s="88">
        <v>0</v>
      </c>
      <c r="Q89" s="88">
        <v>0</v>
      </c>
      <c r="R89" s="88">
        <v>0</v>
      </c>
      <c r="S89" s="116">
        <v>0</v>
      </c>
      <c r="U89" s="115">
        <v>-14</v>
      </c>
      <c r="V89" s="116">
        <v>9.6300000000000008</v>
      </c>
      <c r="W89">
        <v>0</v>
      </c>
      <c r="X89">
        <v>-14</v>
      </c>
      <c r="Y89">
        <v>9.6300000000000008</v>
      </c>
      <c r="Z89">
        <v>0</v>
      </c>
    </row>
    <row r="90" spans="7:26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0</v>
      </c>
      <c r="M90" s="116">
        <v>1.83</v>
      </c>
      <c r="N90" s="115">
        <v>0</v>
      </c>
      <c r="O90" s="88">
        <v>-29</v>
      </c>
      <c r="P90" s="88">
        <v>0</v>
      </c>
      <c r="Q90" s="88">
        <v>0</v>
      </c>
      <c r="R90" s="88">
        <v>0</v>
      </c>
      <c r="S90" s="116">
        <v>0</v>
      </c>
      <c r="U90" s="115">
        <v>-29</v>
      </c>
      <c r="V90" s="116">
        <v>1.83</v>
      </c>
      <c r="W90">
        <v>0</v>
      </c>
      <c r="X90">
        <v>-29</v>
      </c>
      <c r="Y90">
        <v>1.83</v>
      </c>
      <c r="Z90">
        <v>0</v>
      </c>
    </row>
    <row r="91" spans="7:26">
      <c r="G91" t="s">
        <v>133</v>
      </c>
      <c r="H91" s="115">
        <v>134.77000000000001</v>
      </c>
      <c r="I91" s="88">
        <v>0</v>
      </c>
      <c r="J91" s="88">
        <v>0</v>
      </c>
      <c r="K91" s="88">
        <v>0</v>
      </c>
      <c r="L91" s="88">
        <v>0</v>
      </c>
      <c r="M91" s="116">
        <v>1.73</v>
      </c>
      <c r="N91" s="115">
        <v>0</v>
      </c>
      <c r="O91" s="88">
        <v>-9</v>
      </c>
      <c r="P91" s="88">
        <v>0</v>
      </c>
      <c r="Q91" s="88">
        <v>0</v>
      </c>
      <c r="R91" s="88">
        <v>0</v>
      </c>
      <c r="S91" s="116">
        <v>0</v>
      </c>
      <c r="U91" s="115">
        <v>-9</v>
      </c>
      <c r="V91" s="116">
        <v>136.5</v>
      </c>
      <c r="W91">
        <v>134.77000000000001</v>
      </c>
      <c r="X91">
        <v>-9</v>
      </c>
      <c r="Y91">
        <v>1.73</v>
      </c>
      <c r="Z91">
        <v>0</v>
      </c>
    </row>
    <row r="92" spans="7:26">
      <c r="G92" t="s">
        <v>134</v>
      </c>
      <c r="H92" s="115">
        <v>93.37</v>
      </c>
      <c r="I92" s="88">
        <v>0</v>
      </c>
      <c r="J92" s="88">
        <v>0</v>
      </c>
      <c r="K92" s="88">
        <v>0</v>
      </c>
      <c r="L92" s="88">
        <v>0</v>
      </c>
      <c r="M92" s="116">
        <v>1.1599999999999999</v>
      </c>
      <c r="N92" s="115">
        <v>0</v>
      </c>
      <c r="O92" s="88">
        <v>-9</v>
      </c>
      <c r="P92" s="88">
        <v>0</v>
      </c>
      <c r="Q92" s="88">
        <v>0</v>
      </c>
      <c r="R92" s="88">
        <v>0</v>
      </c>
      <c r="S92" s="116">
        <v>0</v>
      </c>
      <c r="U92" s="115">
        <v>-9</v>
      </c>
      <c r="V92" s="116">
        <v>94.53</v>
      </c>
      <c r="W92">
        <v>93.37</v>
      </c>
      <c r="X92">
        <v>-9</v>
      </c>
      <c r="Y92">
        <v>1.1599999999999999</v>
      </c>
      <c r="Z92">
        <v>0</v>
      </c>
    </row>
    <row r="93" spans="7:26">
      <c r="G93" t="s">
        <v>135</v>
      </c>
      <c r="H93" s="115">
        <v>155.94</v>
      </c>
      <c r="I93" s="88">
        <v>0</v>
      </c>
      <c r="J93" s="88">
        <v>0</v>
      </c>
      <c r="K93" s="88">
        <v>0</v>
      </c>
      <c r="L93" s="88">
        <v>0</v>
      </c>
      <c r="M93" s="116">
        <v>0</v>
      </c>
      <c r="N93" s="115">
        <v>0</v>
      </c>
      <c r="O93" s="88">
        <v>-9</v>
      </c>
      <c r="P93" s="88">
        <v>0</v>
      </c>
      <c r="Q93" s="88">
        <v>0</v>
      </c>
      <c r="R93" s="88">
        <v>0</v>
      </c>
      <c r="S93" s="116">
        <v>0</v>
      </c>
      <c r="U93" s="115">
        <v>-9</v>
      </c>
      <c r="V93" s="116">
        <v>155.94</v>
      </c>
      <c r="W93">
        <v>155.94</v>
      </c>
      <c r="X93">
        <v>-9</v>
      </c>
      <c r="Y93">
        <v>0</v>
      </c>
      <c r="Z93">
        <v>0</v>
      </c>
    </row>
    <row r="94" spans="7:26">
      <c r="G94" t="s">
        <v>136</v>
      </c>
      <c r="H94" s="115">
        <v>145.35</v>
      </c>
      <c r="I94" s="88">
        <v>0</v>
      </c>
      <c r="J94" s="88">
        <v>0</v>
      </c>
      <c r="K94" s="88">
        <v>0</v>
      </c>
      <c r="L94" s="88">
        <v>0</v>
      </c>
      <c r="M94" s="116">
        <v>0.77</v>
      </c>
      <c r="N94" s="115">
        <v>0</v>
      </c>
      <c r="O94" s="88">
        <v>-24</v>
      </c>
      <c r="P94" s="88">
        <v>0</v>
      </c>
      <c r="Q94" s="88">
        <v>0</v>
      </c>
      <c r="R94" s="88">
        <v>0</v>
      </c>
      <c r="S94" s="116">
        <v>0</v>
      </c>
      <c r="U94" s="115">
        <v>-24</v>
      </c>
      <c r="V94" s="116">
        <v>146.12</v>
      </c>
      <c r="W94">
        <v>145.35</v>
      </c>
      <c r="X94">
        <v>-24</v>
      </c>
      <c r="Y94">
        <v>0.77</v>
      </c>
      <c r="Z94">
        <v>0</v>
      </c>
    </row>
    <row r="95" spans="7:26">
      <c r="G95" t="s">
        <v>137</v>
      </c>
      <c r="H95" s="115">
        <v>113.59</v>
      </c>
      <c r="I95" s="88">
        <v>0</v>
      </c>
      <c r="J95" s="88">
        <v>0</v>
      </c>
      <c r="K95" s="88">
        <v>0</v>
      </c>
      <c r="L95" s="88">
        <v>0</v>
      </c>
      <c r="M95" s="116">
        <v>1.25</v>
      </c>
      <c r="N95" s="115">
        <v>0</v>
      </c>
      <c r="O95" s="88">
        <v>-9</v>
      </c>
      <c r="P95" s="88">
        <v>0</v>
      </c>
      <c r="Q95" s="88">
        <v>0</v>
      </c>
      <c r="R95" s="88">
        <v>0</v>
      </c>
      <c r="S95" s="116">
        <v>0</v>
      </c>
      <c r="U95" s="115">
        <v>-9</v>
      </c>
      <c r="V95" s="116">
        <v>114.84</v>
      </c>
      <c r="W95">
        <v>113.59</v>
      </c>
      <c r="X95">
        <v>-9</v>
      </c>
      <c r="Y95">
        <v>1.25</v>
      </c>
      <c r="Z95">
        <v>0</v>
      </c>
    </row>
    <row r="96" spans="7:26">
      <c r="G96" t="s">
        <v>138</v>
      </c>
      <c r="H96" s="115">
        <v>80.86</v>
      </c>
      <c r="I96" s="88">
        <v>0</v>
      </c>
      <c r="J96" s="88">
        <v>0</v>
      </c>
      <c r="K96" s="88">
        <v>0</v>
      </c>
      <c r="L96" s="88">
        <v>0</v>
      </c>
      <c r="M96" s="116">
        <v>0.48</v>
      </c>
      <c r="N96" s="115">
        <v>0</v>
      </c>
      <c r="O96" s="88">
        <v>-9</v>
      </c>
      <c r="P96" s="88">
        <v>0</v>
      </c>
      <c r="Q96" s="88">
        <v>0</v>
      </c>
      <c r="R96" s="88">
        <v>0</v>
      </c>
      <c r="S96" s="116">
        <v>0</v>
      </c>
      <c r="U96" s="115">
        <v>-9</v>
      </c>
      <c r="V96" s="116">
        <v>81.34</v>
      </c>
      <c r="W96">
        <v>80.86</v>
      </c>
      <c r="X96">
        <v>-9</v>
      </c>
      <c r="Y96">
        <v>0.48</v>
      </c>
      <c r="Z96">
        <v>0</v>
      </c>
    </row>
    <row r="97" spans="1:83">
      <c r="G97" t="s">
        <v>139</v>
      </c>
      <c r="H97" s="115">
        <v>99.15</v>
      </c>
      <c r="I97" s="88">
        <v>0</v>
      </c>
      <c r="J97" s="88">
        <v>0</v>
      </c>
      <c r="K97" s="88">
        <v>0</v>
      </c>
      <c r="L97" s="88">
        <v>0</v>
      </c>
      <c r="M97" s="116">
        <v>0</v>
      </c>
      <c r="N97" s="115">
        <v>0</v>
      </c>
      <c r="O97" s="88">
        <v>-23</v>
      </c>
      <c r="P97" s="88">
        <v>0</v>
      </c>
      <c r="Q97" s="88">
        <v>0</v>
      </c>
      <c r="R97" s="88">
        <v>0</v>
      </c>
      <c r="S97" s="116">
        <v>0</v>
      </c>
      <c r="U97" s="115">
        <v>-23</v>
      </c>
      <c r="V97" s="116">
        <v>99.15</v>
      </c>
      <c r="W97">
        <v>99.15</v>
      </c>
      <c r="X97">
        <v>-23</v>
      </c>
      <c r="Y97">
        <v>0</v>
      </c>
      <c r="Z97">
        <v>0</v>
      </c>
    </row>
    <row r="98" spans="1:83">
      <c r="G98" t="s">
        <v>140</v>
      </c>
      <c r="H98" s="115">
        <v>78.930000000000007</v>
      </c>
      <c r="I98" s="88">
        <v>0</v>
      </c>
      <c r="J98" s="88">
        <v>0</v>
      </c>
      <c r="K98" s="88">
        <v>0</v>
      </c>
      <c r="L98" s="88">
        <v>0</v>
      </c>
      <c r="M98" s="116">
        <v>0.28999999999999998</v>
      </c>
      <c r="N98" s="115">
        <v>0</v>
      </c>
      <c r="O98" s="88">
        <v>-23</v>
      </c>
      <c r="P98" s="88">
        <v>0</v>
      </c>
      <c r="Q98" s="88">
        <v>0</v>
      </c>
      <c r="R98" s="88">
        <v>0</v>
      </c>
      <c r="S98" s="116">
        <v>0</v>
      </c>
      <c r="U98" s="115">
        <v>-23</v>
      </c>
      <c r="V98" s="116">
        <v>79.22</v>
      </c>
      <c r="W98">
        <v>78.930000000000007</v>
      </c>
      <c r="X98">
        <v>-23</v>
      </c>
      <c r="Y98">
        <v>0.28999999999999998</v>
      </c>
      <c r="Z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0.84961249999999999</v>
      </c>
      <c r="I99" s="111">
        <f t="shared" ref="I99:BQ99" si="1">SUM(I3:I98)/4000</f>
        <v>1.2035000000000001E-2</v>
      </c>
      <c r="J99" s="111">
        <f t="shared" si="1"/>
        <v>1.2321199999999999</v>
      </c>
      <c r="K99" s="111">
        <f t="shared" si="1"/>
        <v>0</v>
      </c>
      <c r="L99" s="111">
        <f t="shared" si="1"/>
        <v>0</v>
      </c>
      <c r="M99" s="111">
        <f t="shared" si="1"/>
        <v>7.3965000000000003E-2</v>
      </c>
      <c r="N99" s="110">
        <f t="shared" si="1"/>
        <v>0</v>
      </c>
      <c r="O99" s="111">
        <f t="shared" si="1"/>
        <v>-0.91766749999999997</v>
      </c>
      <c r="P99" s="111">
        <f t="shared" si="1"/>
        <v>-1.2749999999999999E-2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-0.93041750000000001</v>
      </c>
      <c r="V99" s="112">
        <f t="shared" si="1"/>
        <v>2.1677324999999996</v>
      </c>
      <c r="W99">
        <f t="shared" si="1"/>
        <v>0.84961249999999999</v>
      </c>
      <c r="X99">
        <f t="shared" si="1"/>
        <v>-0.90563249999999995</v>
      </c>
      <c r="Y99">
        <f t="shared" si="1"/>
        <v>7.3965000000000003E-2</v>
      </c>
      <c r="Z99">
        <f t="shared" si="1"/>
        <v>1.2193699999999998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H42" activePane="bottomRight" state="frozen"/>
      <selection sqref="A1:D35"/>
      <selection pane="topRight" sqref="A1:D35"/>
      <selection pane="bottomLeft" sqref="A1:D35"/>
      <selection pane="bottomRight" activeCell="A56" sqref="A56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56" ht="15" customHeight="1">
      <c r="A1" s="219" t="s">
        <v>229</v>
      </c>
      <c r="B1" s="219"/>
      <c r="C1" s="219"/>
      <c r="D1" s="219"/>
      <c r="E1" s="109"/>
      <c r="F1" s="109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3</v>
      </c>
      <c r="W1" t="s">
        <v>488</v>
      </c>
      <c r="X1" t="s">
        <v>489</v>
      </c>
      <c r="Y1" t="s">
        <v>490</v>
      </c>
      <c r="Z1" t="s">
        <v>491</v>
      </c>
      <c r="AA1" t="s">
        <v>492</v>
      </c>
      <c r="AB1" t="s">
        <v>492</v>
      </c>
      <c r="AC1" t="s">
        <v>492</v>
      </c>
      <c r="AD1" t="s">
        <v>492</v>
      </c>
      <c r="AE1" t="s">
        <v>492</v>
      </c>
      <c r="AF1" t="s">
        <v>492</v>
      </c>
      <c r="AG1" t="s">
        <v>492</v>
      </c>
      <c r="AH1" t="s">
        <v>492</v>
      </c>
      <c r="AI1" t="s">
        <v>492</v>
      </c>
      <c r="AJ1" t="s">
        <v>493</v>
      </c>
      <c r="AK1" t="s">
        <v>493</v>
      </c>
      <c r="AL1" t="s">
        <v>493</v>
      </c>
      <c r="AM1" t="s">
        <v>493</v>
      </c>
      <c r="AN1" t="s">
        <v>494</v>
      </c>
      <c r="AO1" t="s">
        <v>495</v>
      </c>
      <c r="AP1" t="s">
        <v>149</v>
      </c>
      <c r="AQ1" t="s">
        <v>149</v>
      </c>
      <c r="AR1" t="s">
        <v>149</v>
      </c>
      <c r="AS1" t="s">
        <v>149</v>
      </c>
      <c r="AT1" t="s">
        <v>150</v>
      </c>
      <c r="AU1" t="s">
        <v>150</v>
      </c>
      <c r="AV1" t="s">
        <v>150</v>
      </c>
      <c r="AW1" t="s">
        <v>150</v>
      </c>
      <c r="AX1" t="s">
        <v>150</v>
      </c>
      <c r="AY1" t="s">
        <v>150</v>
      </c>
      <c r="AZ1" t="s">
        <v>150</v>
      </c>
      <c r="BA1" t="s">
        <v>150</v>
      </c>
      <c r="BB1" t="s">
        <v>150</v>
      </c>
      <c r="BC1" t="s">
        <v>503</v>
      </c>
      <c r="BD1" t="s">
        <v>503</v>
      </c>
    </row>
    <row r="2" spans="1:56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44882</v>
      </c>
      <c r="W2" s="30" t="s">
        <v>149</v>
      </c>
      <c r="X2" t="s">
        <v>153</v>
      </c>
      <c r="Y2" t="s">
        <v>246</v>
      </c>
      <c r="Z2" t="s">
        <v>405</v>
      </c>
      <c r="AA2" t="s">
        <v>240</v>
      </c>
      <c r="AB2" t="s">
        <v>283</v>
      </c>
      <c r="AC2" t="s">
        <v>281</v>
      </c>
      <c r="AD2" t="s">
        <v>282</v>
      </c>
      <c r="AE2" t="s">
        <v>232</v>
      </c>
      <c r="AF2" t="s">
        <v>268</v>
      </c>
      <c r="AG2" t="s">
        <v>270</v>
      </c>
      <c r="AH2" t="s">
        <v>237</v>
      </c>
      <c r="AI2" t="s">
        <v>269</v>
      </c>
      <c r="AJ2" t="s">
        <v>241</v>
      </c>
      <c r="AK2" t="s">
        <v>391</v>
      </c>
      <c r="AL2" t="s">
        <v>258</v>
      </c>
      <c r="AM2" t="s">
        <v>446</v>
      </c>
      <c r="AN2" t="s">
        <v>149</v>
      </c>
      <c r="AO2" t="s">
        <v>149</v>
      </c>
      <c r="AP2" t="s">
        <v>496</v>
      </c>
      <c r="AQ2" t="s">
        <v>497</v>
      </c>
      <c r="AR2" t="s">
        <v>497</v>
      </c>
      <c r="AS2" t="s">
        <v>497</v>
      </c>
      <c r="AT2" t="s">
        <v>497</v>
      </c>
      <c r="AU2" t="s">
        <v>497</v>
      </c>
      <c r="AV2" t="s">
        <v>497</v>
      </c>
      <c r="AW2" t="s">
        <v>498</v>
      </c>
      <c r="AX2" t="s">
        <v>498</v>
      </c>
      <c r="AY2" t="s">
        <v>499</v>
      </c>
      <c r="AZ2" t="s">
        <v>500</v>
      </c>
      <c r="BA2" t="s">
        <v>501</v>
      </c>
      <c r="BB2" t="s">
        <v>502</v>
      </c>
      <c r="BC2" t="s">
        <v>149</v>
      </c>
      <c r="BD2" t="s">
        <v>150</v>
      </c>
    </row>
    <row r="3" spans="1:56">
      <c r="A3" t="s">
        <v>149</v>
      </c>
      <c r="B3" t="s">
        <v>150</v>
      </c>
      <c r="C3" t="s">
        <v>153</v>
      </c>
      <c r="D3" t="s">
        <v>152</v>
      </c>
      <c r="E3" t="s">
        <v>405</v>
      </c>
      <c r="G3" t="s">
        <v>45</v>
      </c>
      <c r="H3" s="113">
        <v>51.900000000000006</v>
      </c>
      <c r="I3" s="95">
        <v>0.72</v>
      </c>
      <c r="J3" s="95">
        <v>6.3</v>
      </c>
      <c r="K3" s="95">
        <v>0</v>
      </c>
      <c r="L3" s="95">
        <v>2.89</v>
      </c>
      <c r="M3" s="114">
        <v>0</v>
      </c>
      <c r="N3" s="113">
        <v>220.13</v>
      </c>
      <c r="O3" s="95">
        <v>224.62</v>
      </c>
      <c r="P3" s="95">
        <v>0</v>
      </c>
      <c r="Q3" s="95">
        <v>0</v>
      </c>
      <c r="R3" s="95">
        <v>0</v>
      </c>
      <c r="S3" s="114">
        <v>0</v>
      </c>
      <c r="W3">
        <v>0</v>
      </c>
      <c r="X3">
        <v>5.71</v>
      </c>
      <c r="Y3">
        <v>22.42</v>
      </c>
      <c r="Z3">
        <v>2.89</v>
      </c>
      <c r="AA3">
        <v>0.67</v>
      </c>
      <c r="AB3">
        <v>0.36</v>
      </c>
      <c r="AC3">
        <v>0.52</v>
      </c>
      <c r="AD3">
        <v>0.92</v>
      </c>
      <c r="AE3">
        <v>0.72</v>
      </c>
      <c r="AF3">
        <v>1.01</v>
      </c>
      <c r="AG3">
        <v>0.63</v>
      </c>
      <c r="AH3">
        <v>0.59</v>
      </c>
      <c r="AI3">
        <v>0.35</v>
      </c>
      <c r="AJ3">
        <v>0.96</v>
      </c>
      <c r="AK3">
        <v>2.89</v>
      </c>
      <c r="AL3">
        <v>0.48</v>
      </c>
      <c r="AM3">
        <v>0.48</v>
      </c>
      <c r="AN3">
        <v>20.21</v>
      </c>
      <c r="AO3">
        <v>0</v>
      </c>
      <c r="AP3">
        <v>0</v>
      </c>
      <c r="AQ3">
        <v>201.89</v>
      </c>
      <c r="AR3">
        <v>0</v>
      </c>
      <c r="AS3">
        <v>18.239999999999998</v>
      </c>
      <c r="AT3">
        <v>67.69</v>
      </c>
      <c r="AU3">
        <v>6.11</v>
      </c>
      <c r="AV3">
        <v>0</v>
      </c>
      <c r="AW3">
        <v>20</v>
      </c>
      <c r="AX3">
        <v>50</v>
      </c>
      <c r="AY3">
        <v>18.82</v>
      </c>
      <c r="AZ3">
        <v>2</v>
      </c>
      <c r="BA3">
        <v>50</v>
      </c>
      <c r="BB3">
        <v>10</v>
      </c>
      <c r="BC3">
        <v>0</v>
      </c>
      <c r="BD3">
        <v>0</v>
      </c>
    </row>
    <row r="4" spans="1:56">
      <c r="A4" t="s">
        <v>240</v>
      </c>
      <c r="B4" t="s">
        <v>232</v>
      </c>
      <c r="C4" t="s">
        <v>234</v>
      </c>
      <c r="G4" t="s">
        <v>46</v>
      </c>
      <c r="H4" s="115">
        <v>51.900000000000006</v>
      </c>
      <c r="I4" s="88">
        <v>0.72</v>
      </c>
      <c r="J4" s="88">
        <v>6.3</v>
      </c>
      <c r="K4" s="88">
        <v>0</v>
      </c>
      <c r="L4" s="88">
        <v>2.89</v>
      </c>
      <c r="M4" s="116">
        <v>0</v>
      </c>
      <c r="N4" s="115">
        <v>220.13</v>
      </c>
      <c r="O4" s="88">
        <v>224.62</v>
      </c>
      <c r="P4" s="88">
        <v>0</v>
      </c>
      <c r="Q4" s="88">
        <v>0</v>
      </c>
      <c r="R4" s="88">
        <v>0</v>
      </c>
      <c r="S4" s="116">
        <v>0</v>
      </c>
      <c r="W4">
        <v>0</v>
      </c>
      <c r="X4">
        <v>5.71</v>
      </c>
      <c r="Y4">
        <v>22.42</v>
      </c>
      <c r="Z4">
        <v>2.89</v>
      </c>
      <c r="AA4">
        <v>0.67</v>
      </c>
      <c r="AB4">
        <v>0.36</v>
      </c>
      <c r="AC4">
        <v>0.52</v>
      </c>
      <c r="AD4">
        <v>0.92</v>
      </c>
      <c r="AE4">
        <v>0.72</v>
      </c>
      <c r="AF4">
        <v>1.01</v>
      </c>
      <c r="AG4">
        <v>0.63</v>
      </c>
      <c r="AH4">
        <v>0.59</v>
      </c>
      <c r="AI4">
        <v>0.35</v>
      </c>
      <c r="AJ4">
        <v>0.96</v>
      </c>
      <c r="AK4">
        <v>2.89</v>
      </c>
      <c r="AL4">
        <v>0.48</v>
      </c>
      <c r="AM4">
        <v>0.48</v>
      </c>
      <c r="AN4">
        <v>20.21</v>
      </c>
      <c r="AO4">
        <v>0</v>
      </c>
      <c r="AP4">
        <v>0</v>
      </c>
      <c r="AQ4">
        <v>201.89</v>
      </c>
      <c r="AR4">
        <v>0</v>
      </c>
      <c r="AS4">
        <v>18.239999999999998</v>
      </c>
      <c r="AT4">
        <v>67.69</v>
      </c>
      <c r="AU4">
        <v>6.11</v>
      </c>
      <c r="AV4">
        <v>0</v>
      </c>
      <c r="AW4">
        <v>20</v>
      </c>
      <c r="AX4">
        <v>50</v>
      </c>
      <c r="AY4">
        <v>18.82</v>
      </c>
      <c r="AZ4">
        <v>2</v>
      </c>
      <c r="BA4">
        <v>50</v>
      </c>
      <c r="BB4">
        <v>10</v>
      </c>
      <c r="BC4">
        <v>0</v>
      </c>
      <c r="BD4">
        <v>0</v>
      </c>
    </row>
    <row r="5" spans="1:56">
      <c r="A5" t="s">
        <v>241</v>
      </c>
      <c r="B5" t="s">
        <v>233</v>
      </c>
      <c r="C5" t="s">
        <v>235</v>
      </c>
      <c r="G5" t="s">
        <v>47</v>
      </c>
      <c r="H5" s="115">
        <v>51.900000000000006</v>
      </c>
      <c r="I5" s="88">
        <v>0.72</v>
      </c>
      <c r="J5" s="88">
        <v>6.3</v>
      </c>
      <c r="K5" s="88">
        <v>0</v>
      </c>
      <c r="L5" s="88">
        <v>2.89</v>
      </c>
      <c r="M5" s="116">
        <v>0</v>
      </c>
      <c r="N5" s="115">
        <v>220.13</v>
      </c>
      <c r="O5" s="88">
        <v>224.62</v>
      </c>
      <c r="P5" s="88">
        <v>0</v>
      </c>
      <c r="Q5" s="88">
        <v>0</v>
      </c>
      <c r="R5" s="88">
        <v>0</v>
      </c>
      <c r="S5" s="116">
        <v>0</v>
      </c>
      <c r="W5">
        <v>0</v>
      </c>
      <c r="X5">
        <v>5.71</v>
      </c>
      <c r="Y5">
        <v>22.42</v>
      </c>
      <c r="Z5">
        <v>2.89</v>
      </c>
      <c r="AA5">
        <v>0.67</v>
      </c>
      <c r="AB5">
        <v>0.36</v>
      </c>
      <c r="AC5">
        <v>0.52</v>
      </c>
      <c r="AD5">
        <v>0.92</v>
      </c>
      <c r="AE5">
        <v>0.72</v>
      </c>
      <c r="AF5">
        <v>1.01</v>
      </c>
      <c r="AG5">
        <v>0.63</v>
      </c>
      <c r="AH5">
        <v>0.59</v>
      </c>
      <c r="AI5">
        <v>0.35</v>
      </c>
      <c r="AJ5">
        <v>0.96</v>
      </c>
      <c r="AK5">
        <v>2.89</v>
      </c>
      <c r="AL5">
        <v>0.48</v>
      </c>
      <c r="AM5">
        <v>0.48</v>
      </c>
      <c r="AN5">
        <v>20.21</v>
      </c>
      <c r="AO5">
        <v>0</v>
      </c>
      <c r="AP5">
        <v>0</v>
      </c>
      <c r="AQ5">
        <v>201.89</v>
      </c>
      <c r="AR5">
        <v>0</v>
      </c>
      <c r="AS5">
        <v>18.239999999999998</v>
      </c>
      <c r="AT5">
        <v>67.69</v>
      </c>
      <c r="AU5">
        <v>6.11</v>
      </c>
      <c r="AV5">
        <v>0</v>
      </c>
      <c r="AW5">
        <v>20</v>
      </c>
      <c r="AX5">
        <v>50</v>
      </c>
      <c r="AY5">
        <v>18.82</v>
      </c>
      <c r="AZ5">
        <v>2</v>
      </c>
      <c r="BA5">
        <v>50</v>
      </c>
      <c r="BB5">
        <v>10</v>
      </c>
      <c r="BC5">
        <v>0</v>
      </c>
      <c r="BD5">
        <v>0</v>
      </c>
    </row>
    <row r="6" spans="1:56">
      <c r="A6" t="s">
        <v>242</v>
      </c>
      <c r="B6" t="s">
        <v>264</v>
      </c>
      <c r="C6" t="s">
        <v>236</v>
      </c>
      <c r="G6" t="s">
        <v>48</v>
      </c>
      <c r="H6" s="115">
        <v>51.900000000000006</v>
      </c>
      <c r="I6" s="88">
        <v>0.72</v>
      </c>
      <c r="J6" s="88">
        <v>6.3</v>
      </c>
      <c r="K6" s="88">
        <v>0</v>
      </c>
      <c r="L6" s="88">
        <v>2.89</v>
      </c>
      <c r="M6" s="116">
        <v>0</v>
      </c>
      <c r="N6" s="115">
        <v>220.13</v>
      </c>
      <c r="O6" s="88">
        <v>224.62</v>
      </c>
      <c r="P6" s="88">
        <v>0</v>
      </c>
      <c r="Q6" s="88">
        <v>0</v>
      </c>
      <c r="R6" s="88">
        <v>0</v>
      </c>
      <c r="S6" s="116">
        <v>0</v>
      </c>
      <c r="W6">
        <v>0</v>
      </c>
      <c r="X6">
        <v>5.71</v>
      </c>
      <c r="Y6">
        <v>22.42</v>
      </c>
      <c r="Z6">
        <v>2.89</v>
      </c>
      <c r="AA6">
        <v>0.67</v>
      </c>
      <c r="AB6">
        <v>0.36</v>
      </c>
      <c r="AC6">
        <v>0.52</v>
      </c>
      <c r="AD6">
        <v>0.92</v>
      </c>
      <c r="AE6">
        <v>0.72</v>
      </c>
      <c r="AF6">
        <v>1.01</v>
      </c>
      <c r="AG6">
        <v>0.63</v>
      </c>
      <c r="AH6">
        <v>0.59</v>
      </c>
      <c r="AI6">
        <v>0.35</v>
      </c>
      <c r="AJ6">
        <v>0.96</v>
      </c>
      <c r="AK6">
        <v>2.89</v>
      </c>
      <c r="AL6">
        <v>0.48</v>
      </c>
      <c r="AM6">
        <v>0.48</v>
      </c>
      <c r="AN6">
        <v>20.21</v>
      </c>
      <c r="AO6">
        <v>0</v>
      </c>
      <c r="AP6">
        <v>0</v>
      </c>
      <c r="AQ6">
        <v>201.89</v>
      </c>
      <c r="AR6">
        <v>0</v>
      </c>
      <c r="AS6">
        <v>18.239999999999998</v>
      </c>
      <c r="AT6">
        <v>67.69</v>
      </c>
      <c r="AU6">
        <v>6.11</v>
      </c>
      <c r="AV6">
        <v>0</v>
      </c>
      <c r="AW6">
        <v>20</v>
      </c>
      <c r="AX6">
        <v>50</v>
      </c>
      <c r="AY6">
        <v>18.82</v>
      </c>
      <c r="AZ6">
        <v>2</v>
      </c>
      <c r="BA6">
        <v>50</v>
      </c>
      <c r="BB6">
        <v>10</v>
      </c>
      <c r="BC6">
        <v>0</v>
      </c>
      <c r="BD6">
        <v>0</v>
      </c>
    </row>
    <row r="7" spans="1:56">
      <c r="A7" t="s">
        <v>243</v>
      </c>
      <c r="B7" t="s">
        <v>299</v>
      </c>
      <c r="C7" t="s">
        <v>265</v>
      </c>
      <c r="G7" t="s">
        <v>49</v>
      </c>
      <c r="H7" s="115">
        <v>51.900000000000006</v>
      </c>
      <c r="I7" s="88">
        <v>0.72</v>
      </c>
      <c r="J7" s="88">
        <v>6.3</v>
      </c>
      <c r="K7" s="88">
        <v>0</v>
      </c>
      <c r="L7" s="88">
        <v>2.89</v>
      </c>
      <c r="M7" s="116">
        <v>0</v>
      </c>
      <c r="N7" s="115">
        <v>220.13</v>
      </c>
      <c r="O7" s="88">
        <v>224.62</v>
      </c>
      <c r="P7" s="88">
        <v>0</v>
      </c>
      <c r="Q7" s="88">
        <v>0</v>
      </c>
      <c r="R7" s="88">
        <v>0</v>
      </c>
      <c r="S7" s="116">
        <v>0</v>
      </c>
      <c r="W7">
        <v>0</v>
      </c>
      <c r="X7">
        <v>5.71</v>
      </c>
      <c r="Y7">
        <v>22.42</v>
      </c>
      <c r="Z7">
        <v>2.89</v>
      </c>
      <c r="AA7">
        <v>0.67</v>
      </c>
      <c r="AB7">
        <v>0.36</v>
      </c>
      <c r="AC7">
        <v>0.52</v>
      </c>
      <c r="AD7">
        <v>0.92</v>
      </c>
      <c r="AE7">
        <v>0.72</v>
      </c>
      <c r="AF7">
        <v>1.01</v>
      </c>
      <c r="AG7">
        <v>0.63</v>
      </c>
      <c r="AH7">
        <v>0.59</v>
      </c>
      <c r="AI7">
        <v>0.35</v>
      </c>
      <c r="AJ7">
        <v>0.96</v>
      </c>
      <c r="AK7">
        <v>2.89</v>
      </c>
      <c r="AL7">
        <v>0.48</v>
      </c>
      <c r="AM7">
        <v>0.48</v>
      </c>
      <c r="AN7">
        <v>20.21</v>
      </c>
      <c r="AO7">
        <v>0</v>
      </c>
      <c r="AP7">
        <v>0</v>
      </c>
      <c r="AQ7">
        <v>201.89</v>
      </c>
      <c r="AR7">
        <v>0</v>
      </c>
      <c r="AS7">
        <v>18.239999999999998</v>
      </c>
      <c r="AT7">
        <v>67.69</v>
      </c>
      <c r="AU7">
        <v>6.11</v>
      </c>
      <c r="AV7">
        <v>0</v>
      </c>
      <c r="AW7">
        <v>20</v>
      </c>
      <c r="AX7">
        <v>50</v>
      </c>
      <c r="AY7">
        <v>18.82</v>
      </c>
      <c r="AZ7">
        <v>2</v>
      </c>
      <c r="BA7">
        <v>50</v>
      </c>
      <c r="BB7">
        <v>10</v>
      </c>
      <c r="BC7">
        <v>0</v>
      </c>
      <c r="BD7">
        <v>0</v>
      </c>
    </row>
    <row r="8" spans="1:56">
      <c r="A8" t="s">
        <v>244</v>
      </c>
      <c r="B8" t="s">
        <v>341</v>
      </c>
      <c r="C8" t="s">
        <v>237</v>
      </c>
      <c r="G8" t="s">
        <v>50</v>
      </c>
      <c r="H8" s="115">
        <v>51.900000000000006</v>
      </c>
      <c r="I8" s="88">
        <v>0.72</v>
      </c>
      <c r="J8" s="88">
        <v>6.3</v>
      </c>
      <c r="K8" s="88">
        <v>0</v>
      </c>
      <c r="L8" s="88">
        <v>2.89</v>
      </c>
      <c r="M8" s="116">
        <v>0</v>
      </c>
      <c r="N8" s="115">
        <v>220.13</v>
      </c>
      <c r="O8" s="88">
        <v>224.62</v>
      </c>
      <c r="P8" s="88">
        <v>0</v>
      </c>
      <c r="Q8" s="88">
        <v>0</v>
      </c>
      <c r="R8" s="88">
        <v>0</v>
      </c>
      <c r="S8" s="116">
        <v>0</v>
      </c>
      <c r="W8">
        <v>0</v>
      </c>
      <c r="X8">
        <v>5.71</v>
      </c>
      <c r="Y8">
        <v>22.42</v>
      </c>
      <c r="Z8">
        <v>2.89</v>
      </c>
      <c r="AA8">
        <v>0.67</v>
      </c>
      <c r="AB8">
        <v>0.36</v>
      </c>
      <c r="AC8">
        <v>0.52</v>
      </c>
      <c r="AD8">
        <v>0.92</v>
      </c>
      <c r="AE8">
        <v>0.72</v>
      </c>
      <c r="AF8">
        <v>1.01</v>
      </c>
      <c r="AG8">
        <v>0.63</v>
      </c>
      <c r="AH8">
        <v>0.59</v>
      </c>
      <c r="AI8">
        <v>0.35</v>
      </c>
      <c r="AJ8">
        <v>0.96</v>
      </c>
      <c r="AK8">
        <v>2.89</v>
      </c>
      <c r="AL8">
        <v>0.48</v>
      </c>
      <c r="AM8">
        <v>0.48</v>
      </c>
      <c r="AN8">
        <v>20.21</v>
      </c>
      <c r="AO8">
        <v>0</v>
      </c>
      <c r="AP8">
        <v>0</v>
      </c>
      <c r="AQ8">
        <v>201.89</v>
      </c>
      <c r="AR8">
        <v>0</v>
      </c>
      <c r="AS8">
        <v>18.239999999999998</v>
      </c>
      <c r="AT8">
        <v>67.69</v>
      </c>
      <c r="AU8">
        <v>6.11</v>
      </c>
      <c r="AV8">
        <v>0</v>
      </c>
      <c r="AW8">
        <v>20</v>
      </c>
      <c r="AX8">
        <v>50</v>
      </c>
      <c r="AY8">
        <v>18.82</v>
      </c>
      <c r="AZ8">
        <v>2</v>
      </c>
      <c r="BA8">
        <v>50</v>
      </c>
      <c r="BB8">
        <v>10</v>
      </c>
      <c r="BC8">
        <v>0</v>
      </c>
      <c r="BD8">
        <v>0</v>
      </c>
    </row>
    <row r="9" spans="1:56">
      <c r="A9" t="s">
        <v>245</v>
      </c>
      <c r="B9" t="s">
        <v>361</v>
      </c>
      <c r="C9" t="s">
        <v>238</v>
      </c>
      <c r="G9" t="s">
        <v>51</v>
      </c>
      <c r="H9" s="115">
        <v>51.900000000000006</v>
      </c>
      <c r="I9" s="88">
        <v>0.72</v>
      </c>
      <c r="J9" s="88">
        <v>6.3</v>
      </c>
      <c r="K9" s="88">
        <v>0</v>
      </c>
      <c r="L9" s="88">
        <v>2.89</v>
      </c>
      <c r="M9" s="116">
        <v>0</v>
      </c>
      <c r="N9" s="115">
        <v>220.13</v>
      </c>
      <c r="O9" s="88">
        <v>224.62</v>
      </c>
      <c r="P9" s="88">
        <v>0</v>
      </c>
      <c r="Q9" s="88">
        <v>0</v>
      </c>
      <c r="R9" s="88">
        <v>0</v>
      </c>
      <c r="S9" s="116">
        <v>0</v>
      </c>
      <c r="W9">
        <v>0</v>
      </c>
      <c r="X9">
        <v>5.71</v>
      </c>
      <c r="Y9">
        <v>22.42</v>
      </c>
      <c r="Z9">
        <v>2.89</v>
      </c>
      <c r="AA9">
        <v>0.67</v>
      </c>
      <c r="AB9">
        <v>0.36</v>
      </c>
      <c r="AC9">
        <v>0.52</v>
      </c>
      <c r="AD9">
        <v>0.92</v>
      </c>
      <c r="AE9">
        <v>0.72</v>
      </c>
      <c r="AF9">
        <v>1.01</v>
      </c>
      <c r="AG9">
        <v>0.63</v>
      </c>
      <c r="AH9">
        <v>0.59</v>
      </c>
      <c r="AI9">
        <v>0.35</v>
      </c>
      <c r="AJ9">
        <v>0.96</v>
      </c>
      <c r="AK9">
        <v>2.89</v>
      </c>
      <c r="AL9">
        <v>0.48</v>
      </c>
      <c r="AM9">
        <v>0.48</v>
      </c>
      <c r="AN9">
        <v>20.21</v>
      </c>
      <c r="AO9">
        <v>0</v>
      </c>
      <c r="AP9">
        <v>0</v>
      </c>
      <c r="AQ9">
        <v>201.89</v>
      </c>
      <c r="AR9">
        <v>0</v>
      </c>
      <c r="AS9">
        <v>18.239999999999998</v>
      </c>
      <c r="AT9">
        <v>67.69</v>
      </c>
      <c r="AU9">
        <v>6.11</v>
      </c>
      <c r="AV9">
        <v>0</v>
      </c>
      <c r="AW9">
        <v>20</v>
      </c>
      <c r="AX9">
        <v>50</v>
      </c>
      <c r="AY9">
        <v>18.82</v>
      </c>
      <c r="AZ9">
        <v>2</v>
      </c>
      <c r="BA9">
        <v>50</v>
      </c>
      <c r="BB9">
        <v>10</v>
      </c>
      <c r="BC9">
        <v>0</v>
      </c>
      <c r="BD9">
        <v>0</v>
      </c>
    </row>
    <row r="10" spans="1:56">
      <c r="A10" t="s">
        <v>266</v>
      </c>
      <c r="C10" t="s">
        <v>239</v>
      </c>
      <c r="G10" t="s">
        <v>52</v>
      </c>
      <c r="H10" s="115">
        <v>51.900000000000006</v>
      </c>
      <c r="I10" s="88">
        <v>0.72</v>
      </c>
      <c r="J10" s="88">
        <v>6.3</v>
      </c>
      <c r="K10" s="88">
        <v>0</v>
      </c>
      <c r="L10" s="88">
        <v>2.89</v>
      </c>
      <c r="M10" s="116">
        <v>0</v>
      </c>
      <c r="N10" s="115">
        <v>220.13</v>
      </c>
      <c r="O10" s="88">
        <v>224.62</v>
      </c>
      <c r="P10" s="88">
        <v>0</v>
      </c>
      <c r="Q10" s="88">
        <v>0</v>
      </c>
      <c r="R10" s="88">
        <v>0</v>
      </c>
      <c r="S10" s="116">
        <v>0</v>
      </c>
      <c r="W10">
        <v>0</v>
      </c>
      <c r="X10">
        <v>5.71</v>
      </c>
      <c r="Y10">
        <v>22.42</v>
      </c>
      <c r="Z10">
        <v>2.89</v>
      </c>
      <c r="AA10">
        <v>0.67</v>
      </c>
      <c r="AB10">
        <v>0.36</v>
      </c>
      <c r="AC10">
        <v>0.52</v>
      </c>
      <c r="AD10">
        <v>0.92</v>
      </c>
      <c r="AE10">
        <v>0.72</v>
      </c>
      <c r="AF10">
        <v>1.01</v>
      </c>
      <c r="AG10">
        <v>0.63</v>
      </c>
      <c r="AH10">
        <v>0.59</v>
      </c>
      <c r="AI10">
        <v>0.35</v>
      </c>
      <c r="AJ10">
        <v>0.96</v>
      </c>
      <c r="AK10">
        <v>2.89</v>
      </c>
      <c r="AL10">
        <v>0.48</v>
      </c>
      <c r="AM10">
        <v>0.48</v>
      </c>
      <c r="AN10">
        <v>20.21</v>
      </c>
      <c r="AO10">
        <v>0</v>
      </c>
      <c r="AP10">
        <v>0</v>
      </c>
      <c r="AQ10">
        <v>201.89</v>
      </c>
      <c r="AR10">
        <v>0</v>
      </c>
      <c r="AS10">
        <v>18.239999999999998</v>
      </c>
      <c r="AT10">
        <v>67.69</v>
      </c>
      <c r="AU10">
        <v>6.11</v>
      </c>
      <c r="AV10">
        <v>0</v>
      </c>
      <c r="AW10">
        <v>20</v>
      </c>
      <c r="AX10">
        <v>50</v>
      </c>
      <c r="AY10">
        <v>18.82</v>
      </c>
      <c r="AZ10">
        <v>2</v>
      </c>
      <c r="BA10">
        <v>50</v>
      </c>
      <c r="BB10">
        <v>10</v>
      </c>
      <c r="BC10">
        <v>0</v>
      </c>
      <c r="BD10">
        <v>0</v>
      </c>
    </row>
    <row r="11" spans="1:56">
      <c r="A11" t="s">
        <v>246</v>
      </c>
      <c r="C11" t="s">
        <v>342</v>
      </c>
      <c r="G11" t="s">
        <v>53</v>
      </c>
      <c r="H11" s="115">
        <v>51.900000000000006</v>
      </c>
      <c r="I11" s="88">
        <v>0.72</v>
      </c>
      <c r="J11" s="88">
        <v>6.3</v>
      </c>
      <c r="K11" s="88">
        <v>0</v>
      </c>
      <c r="L11" s="88">
        <v>2.89</v>
      </c>
      <c r="M11" s="116">
        <v>0</v>
      </c>
      <c r="N11" s="115">
        <v>220.13</v>
      </c>
      <c r="O11" s="88">
        <v>224.62</v>
      </c>
      <c r="P11" s="88">
        <v>0</v>
      </c>
      <c r="Q11" s="88">
        <v>0</v>
      </c>
      <c r="R11" s="88">
        <v>0</v>
      </c>
      <c r="S11" s="116">
        <v>0</v>
      </c>
      <c r="W11">
        <v>0</v>
      </c>
      <c r="X11">
        <v>5.71</v>
      </c>
      <c r="Y11">
        <v>22.42</v>
      </c>
      <c r="Z11">
        <v>2.89</v>
      </c>
      <c r="AA11">
        <v>0.67</v>
      </c>
      <c r="AB11">
        <v>0.36</v>
      </c>
      <c r="AC11">
        <v>0.52</v>
      </c>
      <c r="AD11">
        <v>0.92</v>
      </c>
      <c r="AE11">
        <v>0.72</v>
      </c>
      <c r="AF11">
        <v>1.01</v>
      </c>
      <c r="AG11">
        <v>0.63</v>
      </c>
      <c r="AH11">
        <v>0.59</v>
      </c>
      <c r="AI11">
        <v>0.35</v>
      </c>
      <c r="AJ11">
        <v>0.96</v>
      </c>
      <c r="AK11">
        <v>2.89</v>
      </c>
      <c r="AL11">
        <v>0.48</v>
      </c>
      <c r="AM11">
        <v>0.48</v>
      </c>
      <c r="AN11">
        <v>20.21</v>
      </c>
      <c r="AO11">
        <v>0</v>
      </c>
      <c r="AP11">
        <v>0</v>
      </c>
      <c r="AQ11">
        <v>201.89</v>
      </c>
      <c r="AR11">
        <v>0</v>
      </c>
      <c r="AS11">
        <v>18.239999999999998</v>
      </c>
      <c r="AT11">
        <v>67.69</v>
      </c>
      <c r="AU11">
        <v>6.11</v>
      </c>
      <c r="AV11">
        <v>0</v>
      </c>
      <c r="AW11">
        <v>20</v>
      </c>
      <c r="AX11">
        <v>50</v>
      </c>
      <c r="AY11">
        <v>18.82</v>
      </c>
      <c r="AZ11">
        <v>2</v>
      </c>
      <c r="BA11">
        <v>50</v>
      </c>
      <c r="BB11">
        <v>10</v>
      </c>
      <c r="BC11">
        <v>0</v>
      </c>
      <c r="BD11">
        <v>0</v>
      </c>
    </row>
    <row r="12" spans="1:56">
      <c r="A12" t="s">
        <v>247</v>
      </c>
      <c r="C12" t="s">
        <v>362</v>
      </c>
      <c r="G12" t="s">
        <v>54</v>
      </c>
      <c r="H12" s="115">
        <v>51.900000000000006</v>
      </c>
      <c r="I12" s="88">
        <v>0.72</v>
      </c>
      <c r="J12" s="88">
        <v>6.3</v>
      </c>
      <c r="K12" s="88">
        <v>0</v>
      </c>
      <c r="L12" s="88">
        <v>2.89</v>
      </c>
      <c r="M12" s="116">
        <v>0</v>
      </c>
      <c r="N12" s="115">
        <v>220.13</v>
      </c>
      <c r="O12" s="88">
        <v>224.62</v>
      </c>
      <c r="P12" s="88">
        <v>0</v>
      </c>
      <c r="Q12" s="88">
        <v>0</v>
      </c>
      <c r="R12" s="88">
        <v>0</v>
      </c>
      <c r="S12" s="116">
        <v>0</v>
      </c>
      <c r="W12">
        <v>0</v>
      </c>
      <c r="X12">
        <v>5.71</v>
      </c>
      <c r="Y12">
        <v>22.42</v>
      </c>
      <c r="Z12">
        <v>2.89</v>
      </c>
      <c r="AA12">
        <v>0.67</v>
      </c>
      <c r="AB12">
        <v>0.36</v>
      </c>
      <c r="AC12">
        <v>0.52</v>
      </c>
      <c r="AD12">
        <v>0.92</v>
      </c>
      <c r="AE12">
        <v>0.72</v>
      </c>
      <c r="AF12">
        <v>1.01</v>
      </c>
      <c r="AG12">
        <v>0.63</v>
      </c>
      <c r="AH12">
        <v>0.59</v>
      </c>
      <c r="AI12">
        <v>0.35</v>
      </c>
      <c r="AJ12">
        <v>0.96</v>
      </c>
      <c r="AK12">
        <v>2.89</v>
      </c>
      <c r="AL12">
        <v>0.48</v>
      </c>
      <c r="AM12">
        <v>0.48</v>
      </c>
      <c r="AN12">
        <v>20.21</v>
      </c>
      <c r="AO12">
        <v>0</v>
      </c>
      <c r="AP12">
        <v>0</v>
      </c>
      <c r="AQ12">
        <v>201.89</v>
      </c>
      <c r="AR12">
        <v>0</v>
      </c>
      <c r="AS12">
        <v>18.239999999999998</v>
      </c>
      <c r="AT12">
        <v>67.69</v>
      </c>
      <c r="AU12">
        <v>6.11</v>
      </c>
      <c r="AV12">
        <v>0</v>
      </c>
      <c r="AW12">
        <v>20</v>
      </c>
      <c r="AX12">
        <v>50</v>
      </c>
      <c r="AY12">
        <v>18.82</v>
      </c>
      <c r="AZ12">
        <v>2</v>
      </c>
      <c r="BA12">
        <v>50</v>
      </c>
      <c r="BB12">
        <v>10</v>
      </c>
      <c r="BC12">
        <v>0</v>
      </c>
      <c r="BD12">
        <v>0</v>
      </c>
    </row>
    <row r="13" spans="1:56">
      <c r="A13" t="s">
        <v>248</v>
      </c>
      <c r="G13" t="s">
        <v>55</v>
      </c>
      <c r="H13" s="115">
        <v>51.900000000000006</v>
      </c>
      <c r="I13" s="88">
        <v>0.72</v>
      </c>
      <c r="J13" s="88">
        <v>6.3</v>
      </c>
      <c r="K13" s="88">
        <v>0</v>
      </c>
      <c r="L13" s="88">
        <v>2.89</v>
      </c>
      <c r="M13" s="116">
        <v>0</v>
      </c>
      <c r="N13" s="115">
        <v>220.13</v>
      </c>
      <c r="O13" s="88">
        <v>224.62</v>
      </c>
      <c r="P13" s="88">
        <v>0</v>
      </c>
      <c r="Q13" s="88">
        <v>0</v>
      </c>
      <c r="R13" s="88">
        <v>0</v>
      </c>
      <c r="S13" s="116">
        <v>0</v>
      </c>
      <c r="W13">
        <v>0</v>
      </c>
      <c r="X13">
        <v>5.71</v>
      </c>
      <c r="Y13">
        <v>22.42</v>
      </c>
      <c r="Z13">
        <v>2.89</v>
      </c>
      <c r="AA13">
        <v>0.67</v>
      </c>
      <c r="AB13">
        <v>0.36</v>
      </c>
      <c r="AC13">
        <v>0.52</v>
      </c>
      <c r="AD13">
        <v>0.92</v>
      </c>
      <c r="AE13">
        <v>0.72</v>
      </c>
      <c r="AF13">
        <v>1.01</v>
      </c>
      <c r="AG13">
        <v>0.63</v>
      </c>
      <c r="AH13">
        <v>0.59</v>
      </c>
      <c r="AI13">
        <v>0.35</v>
      </c>
      <c r="AJ13">
        <v>0.96</v>
      </c>
      <c r="AK13">
        <v>2.89</v>
      </c>
      <c r="AL13">
        <v>0.48</v>
      </c>
      <c r="AM13">
        <v>0.48</v>
      </c>
      <c r="AN13">
        <v>20.21</v>
      </c>
      <c r="AO13">
        <v>0</v>
      </c>
      <c r="AP13">
        <v>0</v>
      </c>
      <c r="AQ13">
        <v>201.89</v>
      </c>
      <c r="AR13">
        <v>0</v>
      </c>
      <c r="AS13">
        <v>18.239999999999998</v>
      </c>
      <c r="AT13">
        <v>67.69</v>
      </c>
      <c r="AU13">
        <v>6.11</v>
      </c>
      <c r="AV13">
        <v>0</v>
      </c>
      <c r="AW13">
        <v>20</v>
      </c>
      <c r="AX13">
        <v>50</v>
      </c>
      <c r="AY13">
        <v>18.82</v>
      </c>
      <c r="AZ13">
        <v>2</v>
      </c>
      <c r="BA13">
        <v>50</v>
      </c>
      <c r="BB13">
        <v>10</v>
      </c>
      <c r="BC13">
        <v>0</v>
      </c>
      <c r="BD13">
        <v>0</v>
      </c>
    </row>
    <row r="14" spans="1:56">
      <c r="A14" t="s">
        <v>249</v>
      </c>
      <c r="G14" t="s">
        <v>56</v>
      </c>
      <c r="H14" s="115">
        <v>51.900000000000006</v>
      </c>
      <c r="I14" s="88">
        <v>0.72</v>
      </c>
      <c r="J14" s="88">
        <v>6.3</v>
      </c>
      <c r="K14" s="88">
        <v>0</v>
      </c>
      <c r="L14" s="88">
        <v>2.89</v>
      </c>
      <c r="M14" s="116">
        <v>0</v>
      </c>
      <c r="N14" s="115">
        <v>220.13</v>
      </c>
      <c r="O14" s="88">
        <v>224.62</v>
      </c>
      <c r="P14" s="88">
        <v>0</v>
      </c>
      <c r="Q14" s="88">
        <v>0</v>
      </c>
      <c r="R14" s="88">
        <v>0</v>
      </c>
      <c r="S14" s="116">
        <v>0</v>
      </c>
      <c r="W14">
        <v>0</v>
      </c>
      <c r="X14">
        <v>5.71</v>
      </c>
      <c r="Y14">
        <v>22.42</v>
      </c>
      <c r="Z14">
        <v>2.89</v>
      </c>
      <c r="AA14">
        <v>0.67</v>
      </c>
      <c r="AB14">
        <v>0.36</v>
      </c>
      <c r="AC14">
        <v>0.52</v>
      </c>
      <c r="AD14">
        <v>0.92</v>
      </c>
      <c r="AE14">
        <v>0.72</v>
      </c>
      <c r="AF14">
        <v>1.01</v>
      </c>
      <c r="AG14">
        <v>0.63</v>
      </c>
      <c r="AH14">
        <v>0.59</v>
      </c>
      <c r="AI14">
        <v>0.35</v>
      </c>
      <c r="AJ14">
        <v>0.96</v>
      </c>
      <c r="AK14">
        <v>2.89</v>
      </c>
      <c r="AL14">
        <v>0.48</v>
      </c>
      <c r="AM14">
        <v>0.48</v>
      </c>
      <c r="AN14">
        <v>20.21</v>
      </c>
      <c r="AO14">
        <v>0</v>
      </c>
      <c r="AP14">
        <v>0</v>
      </c>
      <c r="AQ14">
        <v>201.89</v>
      </c>
      <c r="AR14">
        <v>0</v>
      </c>
      <c r="AS14">
        <v>18.239999999999998</v>
      </c>
      <c r="AT14">
        <v>67.69</v>
      </c>
      <c r="AU14">
        <v>6.11</v>
      </c>
      <c r="AV14">
        <v>0</v>
      </c>
      <c r="AW14">
        <v>20</v>
      </c>
      <c r="AX14">
        <v>50</v>
      </c>
      <c r="AY14">
        <v>18.82</v>
      </c>
      <c r="AZ14">
        <v>2</v>
      </c>
      <c r="BA14">
        <v>50</v>
      </c>
      <c r="BB14">
        <v>10</v>
      </c>
      <c r="BC14">
        <v>0</v>
      </c>
      <c r="BD14">
        <v>0</v>
      </c>
    </row>
    <row r="15" spans="1:56">
      <c r="A15" t="s">
        <v>250</v>
      </c>
      <c r="G15" t="s">
        <v>57</v>
      </c>
      <c r="H15" s="115">
        <v>51.900000000000006</v>
      </c>
      <c r="I15" s="88">
        <v>0.72</v>
      </c>
      <c r="J15" s="88">
        <v>6.21</v>
      </c>
      <c r="K15" s="88">
        <v>0</v>
      </c>
      <c r="L15" s="88">
        <v>2.89</v>
      </c>
      <c r="M15" s="116">
        <v>0</v>
      </c>
      <c r="N15" s="115">
        <v>220.13</v>
      </c>
      <c r="O15" s="88">
        <v>224.62</v>
      </c>
      <c r="P15" s="88">
        <v>0</v>
      </c>
      <c r="Q15" s="88">
        <v>0</v>
      </c>
      <c r="R15" s="88">
        <v>0</v>
      </c>
      <c r="S15" s="116">
        <v>0</v>
      </c>
      <c r="W15">
        <v>0</v>
      </c>
      <c r="X15">
        <v>5.62</v>
      </c>
      <c r="Y15">
        <v>22.42</v>
      </c>
      <c r="Z15">
        <v>2.89</v>
      </c>
      <c r="AA15">
        <v>0.67</v>
      </c>
      <c r="AB15">
        <v>0.36</v>
      </c>
      <c r="AC15">
        <v>0.52</v>
      </c>
      <c r="AD15">
        <v>0.92</v>
      </c>
      <c r="AE15">
        <v>0.72</v>
      </c>
      <c r="AF15">
        <v>1.01</v>
      </c>
      <c r="AG15">
        <v>0.63</v>
      </c>
      <c r="AH15">
        <v>0.59</v>
      </c>
      <c r="AI15">
        <v>0.35</v>
      </c>
      <c r="AJ15">
        <v>0.96</v>
      </c>
      <c r="AK15">
        <v>2.89</v>
      </c>
      <c r="AL15">
        <v>0.48</v>
      </c>
      <c r="AM15">
        <v>0.48</v>
      </c>
      <c r="AN15">
        <v>20.21</v>
      </c>
      <c r="AO15">
        <v>0</v>
      </c>
      <c r="AP15">
        <v>0</v>
      </c>
      <c r="AQ15">
        <v>201.89</v>
      </c>
      <c r="AR15">
        <v>0</v>
      </c>
      <c r="AS15">
        <v>18.239999999999998</v>
      </c>
      <c r="AT15">
        <v>67.69</v>
      </c>
      <c r="AU15">
        <v>6.11</v>
      </c>
      <c r="AV15">
        <v>0</v>
      </c>
      <c r="AW15">
        <v>20</v>
      </c>
      <c r="AX15">
        <v>50</v>
      </c>
      <c r="AY15">
        <v>18.82</v>
      </c>
      <c r="AZ15">
        <v>2</v>
      </c>
      <c r="BA15">
        <v>50</v>
      </c>
      <c r="BB15">
        <v>10</v>
      </c>
      <c r="BC15">
        <v>0</v>
      </c>
      <c r="BD15">
        <v>0</v>
      </c>
    </row>
    <row r="16" spans="1:56">
      <c r="A16" t="s">
        <v>251</v>
      </c>
      <c r="G16" t="s">
        <v>58</v>
      </c>
      <c r="H16" s="115">
        <v>51.900000000000006</v>
      </c>
      <c r="I16" s="88">
        <v>0.72</v>
      </c>
      <c r="J16" s="88">
        <v>6.21</v>
      </c>
      <c r="K16" s="88">
        <v>0</v>
      </c>
      <c r="L16" s="88">
        <v>2.89</v>
      </c>
      <c r="M16" s="116">
        <v>0</v>
      </c>
      <c r="N16" s="115">
        <v>220.13</v>
      </c>
      <c r="O16" s="88">
        <v>224.62</v>
      </c>
      <c r="P16" s="88">
        <v>0</v>
      </c>
      <c r="Q16" s="88">
        <v>0</v>
      </c>
      <c r="R16" s="88">
        <v>0</v>
      </c>
      <c r="S16" s="116">
        <v>0</v>
      </c>
      <c r="W16">
        <v>0</v>
      </c>
      <c r="X16">
        <v>5.62</v>
      </c>
      <c r="Y16">
        <v>22.42</v>
      </c>
      <c r="Z16">
        <v>2.89</v>
      </c>
      <c r="AA16">
        <v>0.67</v>
      </c>
      <c r="AB16">
        <v>0.36</v>
      </c>
      <c r="AC16">
        <v>0.52</v>
      </c>
      <c r="AD16">
        <v>0.92</v>
      </c>
      <c r="AE16">
        <v>0.72</v>
      </c>
      <c r="AF16">
        <v>1.01</v>
      </c>
      <c r="AG16">
        <v>0.63</v>
      </c>
      <c r="AH16">
        <v>0.59</v>
      </c>
      <c r="AI16">
        <v>0.35</v>
      </c>
      <c r="AJ16">
        <v>0.96</v>
      </c>
      <c r="AK16">
        <v>2.89</v>
      </c>
      <c r="AL16">
        <v>0.48</v>
      </c>
      <c r="AM16">
        <v>0.48</v>
      </c>
      <c r="AN16">
        <v>20.21</v>
      </c>
      <c r="AO16">
        <v>0</v>
      </c>
      <c r="AP16">
        <v>0</v>
      </c>
      <c r="AQ16">
        <v>201.89</v>
      </c>
      <c r="AR16">
        <v>0</v>
      </c>
      <c r="AS16">
        <v>18.239999999999998</v>
      </c>
      <c r="AT16">
        <v>67.69</v>
      </c>
      <c r="AU16">
        <v>6.11</v>
      </c>
      <c r="AV16">
        <v>0</v>
      </c>
      <c r="AW16">
        <v>20</v>
      </c>
      <c r="AX16">
        <v>50</v>
      </c>
      <c r="AY16">
        <v>18.82</v>
      </c>
      <c r="AZ16">
        <v>2</v>
      </c>
      <c r="BA16">
        <v>50</v>
      </c>
      <c r="BB16">
        <v>10</v>
      </c>
      <c r="BC16">
        <v>0</v>
      </c>
      <c r="BD16">
        <v>0</v>
      </c>
    </row>
    <row r="17" spans="1:56">
      <c r="A17" t="s">
        <v>252</v>
      </c>
      <c r="G17" t="s">
        <v>59</v>
      </c>
      <c r="H17" s="115">
        <v>51.900000000000006</v>
      </c>
      <c r="I17" s="88">
        <v>0.72</v>
      </c>
      <c r="J17" s="88">
        <v>6.21</v>
      </c>
      <c r="K17" s="88">
        <v>0</v>
      </c>
      <c r="L17" s="88">
        <v>2.89</v>
      </c>
      <c r="M17" s="116">
        <v>0</v>
      </c>
      <c r="N17" s="115">
        <v>220.13</v>
      </c>
      <c r="O17" s="88">
        <v>224.62</v>
      </c>
      <c r="P17" s="88">
        <v>0</v>
      </c>
      <c r="Q17" s="88">
        <v>0</v>
      </c>
      <c r="R17" s="88">
        <v>0</v>
      </c>
      <c r="S17" s="116">
        <v>0</v>
      </c>
      <c r="W17">
        <v>0</v>
      </c>
      <c r="X17">
        <v>5.62</v>
      </c>
      <c r="Y17">
        <v>22.42</v>
      </c>
      <c r="Z17">
        <v>2.89</v>
      </c>
      <c r="AA17">
        <v>0.67</v>
      </c>
      <c r="AB17">
        <v>0.36</v>
      </c>
      <c r="AC17">
        <v>0.52</v>
      </c>
      <c r="AD17">
        <v>0.92</v>
      </c>
      <c r="AE17">
        <v>0.72</v>
      </c>
      <c r="AF17">
        <v>1.01</v>
      </c>
      <c r="AG17">
        <v>0.63</v>
      </c>
      <c r="AH17">
        <v>0.59</v>
      </c>
      <c r="AI17">
        <v>0.35</v>
      </c>
      <c r="AJ17">
        <v>0.96</v>
      </c>
      <c r="AK17">
        <v>2.89</v>
      </c>
      <c r="AL17">
        <v>0.48</v>
      </c>
      <c r="AM17">
        <v>0.48</v>
      </c>
      <c r="AN17">
        <v>20.21</v>
      </c>
      <c r="AO17">
        <v>0</v>
      </c>
      <c r="AP17">
        <v>0</v>
      </c>
      <c r="AQ17">
        <v>201.89</v>
      </c>
      <c r="AR17">
        <v>0</v>
      </c>
      <c r="AS17">
        <v>18.239999999999998</v>
      </c>
      <c r="AT17">
        <v>67.69</v>
      </c>
      <c r="AU17">
        <v>6.11</v>
      </c>
      <c r="AV17">
        <v>0</v>
      </c>
      <c r="AW17">
        <v>20</v>
      </c>
      <c r="AX17">
        <v>50</v>
      </c>
      <c r="AY17">
        <v>18.82</v>
      </c>
      <c r="AZ17">
        <v>2</v>
      </c>
      <c r="BA17">
        <v>50</v>
      </c>
      <c r="BB17">
        <v>10</v>
      </c>
      <c r="BC17">
        <v>0</v>
      </c>
      <c r="BD17">
        <v>0</v>
      </c>
    </row>
    <row r="18" spans="1:56">
      <c r="A18" t="s">
        <v>253</v>
      </c>
      <c r="G18" t="s">
        <v>60</v>
      </c>
      <c r="H18" s="115">
        <v>51.900000000000006</v>
      </c>
      <c r="I18" s="88">
        <v>0.72</v>
      </c>
      <c r="J18" s="88">
        <v>6.21</v>
      </c>
      <c r="K18" s="88">
        <v>0</v>
      </c>
      <c r="L18" s="88">
        <v>2.89</v>
      </c>
      <c r="M18" s="116">
        <v>0</v>
      </c>
      <c r="N18" s="115">
        <v>220.13</v>
      </c>
      <c r="O18" s="88">
        <v>224.62</v>
      </c>
      <c r="P18" s="88">
        <v>0</v>
      </c>
      <c r="Q18" s="88">
        <v>0</v>
      </c>
      <c r="R18" s="88">
        <v>0</v>
      </c>
      <c r="S18" s="116">
        <v>0</v>
      </c>
      <c r="W18">
        <v>0</v>
      </c>
      <c r="X18">
        <v>5.62</v>
      </c>
      <c r="Y18">
        <v>22.42</v>
      </c>
      <c r="Z18">
        <v>2.89</v>
      </c>
      <c r="AA18">
        <v>0.67</v>
      </c>
      <c r="AB18">
        <v>0.36</v>
      </c>
      <c r="AC18">
        <v>0.52</v>
      </c>
      <c r="AD18">
        <v>0.92</v>
      </c>
      <c r="AE18">
        <v>0.72</v>
      </c>
      <c r="AF18">
        <v>1.01</v>
      </c>
      <c r="AG18">
        <v>0.63</v>
      </c>
      <c r="AH18">
        <v>0.59</v>
      </c>
      <c r="AI18">
        <v>0.35</v>
      </c>
      <c r="AJ18">
        <v>0.96</v>
      </c>
      <c r="AK18">
        <v>2.89</v>
      </c>
      <c r="AL18">
        <v>0.48</v>
      </c>
      <c r="AM18">
        <v>0.48</v>
      </c>
      <c r="AN18">
        <v>20.21</v>
      </c>
      <c r="AO18">
        <v>0</v>
      </c>
      <c r="AP18">
        <v>0</v>
      </c>
      <c r="AQ18">
        <v>201.89</v>
      </c>
      <c r="AR18">
        <v>0</v>
      </c>
      <c r="AS18">
        <v>18.239999999999998</v>
      </c>
      <c r="AT18">
        <v>67.69</v>
      </c>
      <c r="AU18">
        <v>6.11</v>
      </c>
      <c r="AV18">
        <v>0</v>
      </c>
      <c r="AW18">
        <v>20</v>
      </c>
      <c r="AX18">
        <v>50</v>
      </c>
      <c r="AY18">
        <v>18.82</v>
      </c>
      <c r="AZ18">
        <v>2</v>
      </c>
      <c r="BA18">
        <v>50</v>
      </c>
      <c r="BB18">
        <v>10</v>
      </c>
      <c r="BC18">
        <v>0</v>
      </c>
      <c r="BD18">
        <v>0</v>
      </c>
    </row>
    <row r="19" spans="1:56">
      <c r="A19" t="s">
        <v>267</v>
      </c>
      <c r="G19" t="s">
        <v>61</v>
      </c>
      <c r="H19" s="115">
        <v>51.900000000000006</v>
      </c>
      <c r="I19" s="88">
        <v>0.72</v>
      </c>
      <c r="J19" s="88">
        <v>6.21</v>
      </c>
      <c r="K19" s="88">
        <v>0</v>
      </c>
      <c r="L19" s="88">
        <v>2.89</v>
      </c>
      <c r="M19" s="116">
        <v>0</v>
      </c>
      <c r="N19" s="115">
        <v>220.13</v>
      </c>
      <c r="O19" s="88">
        <v>174.62</v>
      </c>
      <c r="P19" s="88">
        <v>0</v>
      </c>
      <c r="Q19" s="88">
        <v>0</v>
      </c>
      <c r="R19" s="88">
        <v>0</v>
      </c>
      <c r="S19" s="116">
        <v>0</v>
      </c>
      <c r="W19">
        <v>0</v>
      </c>
      <c r="X19">
        <v>5.62</v>
      </c>
      <c r="Y19">
        <v>22.42</v>
      </c>
      <c r="Z19">
        <v>2.89</v>
      </c>
      <c r="AA19">
        <v>0.67</v>
      </c>
      <c r="AB19">
        <v>0.36</v>
      </c>
      <c r="AC19">
        <v>0.52</v>
      </c>
      <c r="AD19">
        <v>0.92</v>
      </c>
      <c r="AE19">
        <v>0.72</v>
      </c>
      <c r="AF19">
        <v>1.01</v>
      </c>
      <c r="AG19">
        <v>0.63</v>
      </c>
      <c r="AH19">
        <v>0.59</v>
      </c>
      <c r="AI19">
        <v>0.35</v>
      </c>
      <c r="AJ19">
        <v>0.96</v>
      </c>
      <c r="AK19">
        <v>2.89</v>
      </c>
      <c r="AL19">
        <v>0.48</v>
      </c>
      <c r="AM19">
        <v>0.48</v>
      </c>
      <c r="AN19">
        <v>20.21</v>
      </c>
      <c r="AO19">
        <v>0</v>
      </c>
      <c r="AP19">
        <v>0</v>
      </c>
      <c r="AQ19">
        <v>201.89</v>
      </c>
      <c r="AR19">
        <v>0</v>
      </c>
      <c r="AS19">
        <v>18.239999999999998</v>
      </c>
      <c r="AT19">
        <v>67.69</v>
      </c>
      <c r="AU19">
        <v>6.11</v>
      </c>
      <c r="AV19">
        <v>0</v>
      </c>
      <c r="AW19">
        <v>20</v>
      </c>
      <c r="AX19">
        <v>50</v>
      </c>
      <c r="AY19">
        <v>18.82</v>
      </c>
      <c r="AZ19">
        <v>2</v>
      </c>
      <c r="BA19">
        <v>0</v>
      </c>
      <c r="BB19">
        <v>10</v>
      </c>
      <c r="BC19">
        <v>0</v>
      </c>
      <c r="BD19">
        <v>0</v>
      </c>
    </row>
    <row r="20" spans="1:56">
      <c r="A20" t="s">
        <v>268</v>
      </c>
      <c r="G20" t="s">
        <v>62</v>
      </c>
      <c r="H20" s="115">
        <v>51.900000000000006</v>
      </c>
      <c r="I20" s="88">
        <v>0.72</v>
      </c>
      <c r="J20" s="88">
        <v>6.21</v>
      </c>
      <c r="K20" s="88">
        <v>0</v>
      </c>
      <c r="L20" s="88">
        <v>2.89</v>
      </c>
      <c r="M20" s="116">
        <v>0</v>
      </c>
      <c r="N20" s="115">
        <v>220.13</v>
      </c>
      <c r="O20" s="88">
        <v>174.62</v>
      </c>
      <c r="P20" s="88">
        <v>0</v>
      </c>
      <c r="Q20" s="88">
        <v>0</v>
      </c>
      <c r="R20" s="88">
        <v>0</v>
      </c>
      <c r="S20" s="116">
        <v>0</v>
      </c>
      <c r="W20">
        <v>0</v>
      </c>
      <c r="X20">
        <v>5.62</v>
      </c>
      <c r="Y20">
        <v>22.42</v>
      </c>
      <c r="Z20">
        <v>2.89</v>
      </c>
      <c r="AA20">
        <v>0.67</v>
      </c>
      <c r="AB20">
        <v>0.36</v>
      </c>
      <c r="AC20">
        <v>0.52</v>
      </c>
      <c r="AD20">
        <v>0.92</v>
      </c>
      <c r="AE20">
        <v>0.72</v>
      </c>
      <c r="AF20">
        <v>1.01</v>
      </c>
      <c r="AG20">
        <v>0.63</v>
      </c>
      <c r="AH20">
        <v>0.59</v>
      </c>
      <c r="AI20">
        <v>0.35</v>
      </c>
      <c r="AJ20">
        <v>0.96</v>
      </c>
      <c r="AK20">
        <v>2.89</v>
      </c>
      <c r="AL20">
        <v>0.48</v>
      </c>
      <c r="AM20">
        <v>0.48</v>
      </c>
      <c r="AN20">
        <v>20.21</v>
      </c>
      <c r="AO20">
        <v>0</v>
      </c>
      <c r="AP20">
        <v>0</v>
      </c>
      <c r="AQ20">
        <v>201.89</v>
      </c>
      <c r="AR20">
        <v>0</v>
      </c>
      <c r="AS20">
        <v>18.239999999999998</v>
      </c>
      <c r="AT20">
        <v>67.69</v>
      </c>
      <c r="AU20">
        <v>6.11</v>
      </c>
      <c r="AV20">
        <v>0</v>
      </c>
      <c r="AW20">
        <v>20</v>
      </c>
      <c r="AX20">
        <v>50</v>
      </c>
      <c r="AY20">
        <v>18.82</v>
      </c>
      <c r="AZ20">
        <v>2</v>
      </c>
      <c r="BA20">
        <v>0</v>
      </c>
      <c r="BB20">
        <v>10</v>
      </c>
      <c r="BC20">
        <v>0</v>
      </c>
      <c r="BD20">
        <v>0</v>
      </c>
    </row>
    <row r="21" spans="1:56">
      <c r="A21" t="s">
        <v>254</v>
      </c>
      <c r="G21" t="s">
        <v>63</v>
      </c>
      <c r="H21" s="115">
        <v>51.900000000000006</v>
      </c>
      <c r="I21" s="88">
        <v>0.72</v>
      </c>
      <c r="J21" s="88">
        <v>6.21</v>
      </c>
      <c r="K21" s="88">
        <v>0</v>
      </c>
      <c r="L21" s="88">
        <v>2.89</v>
      </c>
      <c r="M21" s="116">
        <v>0</v>
      </c>
      <c r="N21" s="115">
        <v>220.13</v>
      </c>
      <c r="O21" s="88">
        <v>174.62</v>
      </c>
      <c r="P21" s="88">
        <v>0</v>
      </c>
      <c r="Q21" s="88">
        <v>0</v>
      </c>
      <c r="R21" s="88">
        <v>0</v>
      </c>
      <c r="S21" s="116">
        <v>0</v>
      </c>
      <c r="W21">
        <v>0</v>
      </c>
      <c r="X21">
        <v>5.62</v>
      </c>
      <c r="Y21">
        <v>22.42</v>
      </c>
      <c r="Z21">
        <v>2.89</v>
      </c>
      <c r="AA21">
        <v>0.67</v>
      </c>
      <c r="AB21">
        <v>0.36</v>
      </c>
      <c r="AC21">
        <v>0.52</v>
      </c>
      <c r="AD21">
        <v>0.92</v>
      </c>
      <c r="AE21">
        <v>0.72</v>
      </c>
      <c r="AF21">
        <v>1.01</v>
      </c>
      <c r="AG21">
        <v>0.63</v>
      </c>
      <c r="AH21">
        <v>0.59</v>
      </c>
      <c r="AI21">
        <v>0.35</v>
      </c>
      <c r="AJ21">
        <v>0.96</v>
      </c>
      <c r="AK21">
        <v>2.89</v>
      </c>
      <c r="AL21">
        <v>0.48</v>
      </c>
      <c r="AM21">
        <v>0.48</v>
      </c>
      <c r="AN21">
        <v>20.21</v>
      </c>
      <c r="AO21">
        <v>0</v>
      </c>
      <c r="AP21">
        <v>0</v>
      </c>
      <c r="AQ21">
        <v>201.89</v>
      </c>
      <c r="AR21">
        <v>0</v>
      </c>
      <c r="AS21">
        <v>18.239999999999998</v>
      </c>
      <c r="AT21">
        <v>67.69</v>
      </c>
      <c r="AU21">
        <v>6.11</v>
      </c>
      <c r="AV21">
        <v>0</v>
      </c>
      <c r="AW21">
        <v>20</v>
      </c>
      <c r="AX21">
        <v>50</v>
      </c>
      <c r="AY21">
        <v>18.82</v>
      </c>
      <c r="AZ21">
        <v>2</v>
      </c>
      <c r="BA21">
        <v>0</v>
      </c>
      <c r="BB21">
        <v>10</v>
      </c>
      <c r="BC21">
        <v>0</v>
      </c>
      <c r="BD21">
        <v>0</v>
      </c>
    </row>
    <row r="22" spans="1:56">
      <c r="A22" t="s">
        <v>255</v>
      </c>
      <c r="G22" t="s">
        <v>64</v>
      </c>
      <c r="H22" s="115">
        <v>51.900000000000006</v>
      </c>
      <c r="I22" s="88">
        <v>0.72</v>
      </c>
      <c r="J22" s="88">
        <v>6.21</v>
      </c>
      <c r="K22" s="88">
        <v>0</v>
      </c>
      <c r="L22" s="88">
        <v>2.89</v>
      </c>
      <c r="M22" s="116">
        <v>0</v>
      </c>
      <c r="N22" s="115">
        <v>220.13</v>
      </c>
      <c r="O22" s="88">
        <v>174.62</v>
      </c>
      <c r="P22" s="88">
        <v>0</v>
      </c>
      <c r="Q22" s="88">
        <v>0</v>
      </c>
      <c r="R22" s="88">
        <v>0</v>
      </c>
      <c r="S22" s="116">
        <v>0</v>
      </c>
      <c r="W22">
        <v>0</v>
      </c>
      <c r="X22">
        <v>5.62</v>
      </c>
      <c r="Y22">
        <v>22.42</v>
      </c>
      <c r="Z22">
        <v>2.89</v>
      </c>
      <c r="AA22">
        <v>0.67</v>
      </c>
      <c r="AB22">
        <v>0.36</v>
      </c>
      <c r="AC22">
        <v>0.52</v>
      </c>
      <c r="AD22">
        <v>0.92</v>
      </c>
      <c r="AE22">
        <v>0.72</v>
      </c>
      <c r="AF22">
        <v>1.01</v>
      </c>
      <c r="AG22">
        <v>0.63</v>
      </c>
      <c r="AH22">
        <v>0.59</v>
      </c>
      <c r="AI22">
        <v>0.35</v>
      </c>
      <c r="AJ22">
        <v>0.96</v>
      </c>
      <c r="AK22">
        <v>2.89</v>
      </c>
      <c r="AL22">
        <v>0.48</v>
      </c>
      <c r="AM22">
        <v>0.48</v>
      </c>
      <c r="AN22">
        <v>20.21</v>
      </c>
      <c r="AO22">
        <v>0</v>
      </c>
      <c r="AP22">
        <v>0</v>
      </c>
      <c r="AQ22">
        <v>201.89</v>
      </c>
      <c r="AR22">
        <v>0</v>
      </c>
      <c r="AS22">
        <v>18.239999999999998</v>
      </c>
      <c r="AT22">
        <v>67.69</v>
      </c>
      <c r="AU22">
        <v>6.11</v>
      </c>
      <c r="AV22">
        <v>0</v>
      </c>
      <c r="AW22">
        <v>20</v>
      </c>
      <c r="AX22">
        <v>50</v>
      </c>
      <c r="AY22">
        <v>18.82</v>
      </c>
      <c r="AZ22">
        <v>2</v>
      </c>
      <c r="BA22">
        <v>0</v>
      </c>
      <c r="BB22">
        <v>10</v>
      </c>
      <c r="BC22">
        <v>0</v>
      </c>
      <c r="BD22">
        <v>0</v>
      </c>
    </row>
    <row r="23" spans="1:56">
      <c r="A23" t="s">
        <v>256</v>
      </c>
      <c r="G23" t="s">
        <v>65</v>
      </c>
      <c r="H23" s="115">
        <v>50.940000000000012</v>
      </c>
      <c r="I23" s="88">
        <v>0.72</v>
      </c>
      <c r="J23" s="88">
        <v>6.12</v>
      </c>
      <c r="K23" s="88">
        <v>0</v>
      </c>
      <c r="L23" s="88">
        <v>7.7</v>
      </c>
      <c r="M23" s="116">
        <v>0</v>
      </c>
      <c r="N23" s="115">
        <v>220.13</v>
      </c>
      <c r="O23" s="88">
        <v>174.62</v>
      </c>
      <c r="P23" s="88">
        <v>0</v>
      </c>
      <c r="Q23" s="88">
        <v>0</v>
      </c>
      <c r="R23" s="88">
        <v>0</v>
      </c>
      <c r="S23" s="116">
        <v>0</v>
      </c>
      <c r="W23">
        <v>0</v>
      </c>
      <c r="X23">
        <v>5.53</v>
      </c>
      <c r="Y23">
        <v>22.42</v>
      </c>
      <c r="Z23">
        <v>7.7</v>
      </c>
      <c r="AA23">
        <v>0.67</v>
      </c>
      <c r="AB23">
        <v>0.36</v>
      </c>
      <c r="AC23">
        <v>0.52</v>
      </c>
      <c r="AD23">
        <v>0.92</v>
      </c>
      <c r="AE23">
        <v>0.72</v>
      </c>
      <c r="AF23">
        <v>1.01</v>
      </c>
      <c r="AG23">
        <v>0.63</v>
      </c>
      <c r="AH23">
        <v>0.59</v>
      </c>
      <c r="AI23">
        <v>0.35</v>
      </c>
      <c r="AJ23">
        <v>0.96</v>
      </c>
      <c r="AK23">
        <v>2.89</v>
      </c>
      <c r="AL23">
        <v>0.48</v>
      </c>
      <c r="AM23">
        <v>0.48</v>
      </c>
      <c r="AN23">
        <v>19.25</v>
      </c>
      <c r="AO23">
        <v>0</v>
      </c>
      <c r="AP23">
        <v>0</v>
      </c>
      <c r="AQ23">
        <v>201.89</v>
      </c>
      <c r="AR23">
        <v>0</v>
      </c>
      <c r="AS23">
        <v>18.239999999999998</v>
      </c>
      <c r="AT23">
        <v>67.69</v>
      </c>
      <c r="AU23">
        <v>6.11</v>
      </c>
      <c r="AV23">
        <v>0</v>
      </c>
      <c r="AW23">
        <v>20</v>
      </c>
      <c r="AX23">
        <v>50</v>
      </c>
      <c r="AY23">
        <v>18.82</v>
      </c>
      <c r="AZ23">
        <v>2</v>
      </c>
      <c r="BA23">
        <v>0</v>
      </c>
      <c r="BB23">
        <v>10</v>
      </c>
      <c r="BC23">
        <v>0</v>
      </c>
      <c r="BD23">
        <v>0</v>
      </c>
    </row>
    <row r="24" spans="1:56">
      <c r="A24" t="s">
        <v>257</v>
      </c>
      <c r="G24" t="s">
        <v>66</v>
      </c>
      <c r="H24" s="115">
        <v>50.940000000000012</v>
      </c>
      <c r="I24" s="88">
        <v>0.72</v>
      </c>
      <c r="J24" s="88">
        <v>6.12</v>
      </c>
      <c r="K24" s="88">
        <v>0</v>
      </c>
      <c r="L24" s="88">
        <v>7.7</v>
      </c>
      <c r="M24" s="116">
        <v>0</v>
      </c>
      <c r="N24" s="115">
        <v>220.13</v>
      </c>
      <c r="O24" s="88">
        <v>174.62</v>
      </c>
      <c r="P24" s="88">
        <v>0</v>
      </c>
      <c r="Q24" s="88">
        <v>0</v>
      </c>
      <c r="R24" s="88">
        <v>0</v>
      </c>
      <c r="S24" s="116">
        <v>0</v>
      </c>
      <c r="W24">
        <v>0</v>
      </c>
      <c r="X24">
        <v>5.53</v>
      </c>
      <c r="Y24">
        <v>22.42</v>
      </c>
      <c r="Z24">
        <v>7.7</v>
      </c>
      <c r="AA24">
        <v>0.67</v>
      </c>
      <c r="AB24">
        <v>0.36</v>
      </c>
      <c r="AC24">
        <v>0.52</v>
      </c>
      <c r="AD24">
        <v>0.92</v>
      </c>
      <c r="AE24">
        <v>0.72</v>
      </c>
      <c r="AF24">
        <v>1.01</v>
      </c>
      <c r="AG24">
        <v>0.63</v>
      </c>
      <c r="AH24">
        <v>0.59</v>
      </c>
      <c r="AI24">
        <v>0.35</v>
      </c>
      <c r="AJ24">
        <v>0.96</v>
      </c>
      <c r="AK24">
        <v>2.89</v>
      </c>
      <c r="AL24">
        <v>0.48</v>
      </c>
      <c r="AM24">
        <v>0.48</v>
      </c>
      <c r="AN24">
        <v>19.25</v>
      </c>
      <c r="AO24">
        <v>0</v>
      </c>
      <c r="AP24">
        <v>0</v>
      </c>
      <c r="AQ24">
        <v>201.89</v>
      </c>
      <c r="AR24">
        <v>0</v>
      </c>
      <c r="AS24">
        <v>18.239999999999998</v>
      </c>
      <c r="AT24">
        <v>67.69</v>
      </c>
      <c r="AU24">
        <v>6.11</v>
      </c>
      <c r="AV24">
        <v>0</v>
      </c>
      <c r="AW24">
        <v>20</v>
      </c>
      <c r="AX24">
        <v>50</v>
      </c>
      <c r="AY24">
        <v>18.82</v>
      </c>
      <c r="AZ24">
        <v>2</v>
      </c>
      <c r="BA24">
        <v>0</v>
      </c>
      <c r="BB24">
        <v>10</v>
      </c>
      <c r="BC24">
        <v>0</v>
      </c>
      <c r="BD24">
        <v>0</v>
      </c>
    </row>
    <row r="25" spans="1:56">
      <c r="A25" t="s">
        <v>258</v>
      </c>
      <c r="G25" t="s">
        <v>67</v>
      </c>
      <c r="H25" s="115">
        <v>50.940000000000012</v>
      </c>
      <c r="I25" s="88">
        <v>0.72</v>
      </c>
      <c r="J25" s="88">
        <v>6.12</v>
      </c>
      <c r="K25" s="88">
        <v>0</v>
      </c>
      <c r="L25" s="88">
        <v>7.7</v>
      </c>
      <c r="M25" s="116">
        <v>0</v>
      </c>
      <c r="N25" s="115">
        <v>220.13</v>
      </c>
      <c r="O25" s="88">
        <v>174.62</v>
      </c>
      <c r="P25" s="88">
        <v>0</v>
      </c>
      <c r="Q25" s="88">
        <v>0</v>
      </c>
      <c r="R25" s="88">
        <v>0</v>
      </c>
      <c r="S25" s="116">
        <v>0</v>
      </c>
      <c r="W25">
        <v>0</v>
      </c>
      <c r="X25">
        <v>5.53</v>
      </c>
      <c r="Y25">
        <v>22.42</v>
      </c>
      <c r="Z25">
        <v>7.7</v>
      </c>
      <c r="AA25">
        <v>0.67</v>
      </c>
      <c r="AB25">
        <v>0.36</v>
      </c>
      <c r="AC25">
        <v>0.52</v>
      </c>
      <c r="AD25">
        <v>0.92</v>
      </c>
      <c r="AE25">
        <v>0.72</v>
      </c>
      <c r="AF25">
        <v>1.01</v>
      </c>
      <c r="AG25">
        <v>0.63</v>
      </c>
      <c r="AH25">
        <v>0.59</v>
      </c>
      <c r="AI25">
        <v>0.35</v>
      </c>
      <c r="AJ25">
        <v>0.96</v>
      </c>
      <c r="AK25">
        <v>2.89</v>
      </c>
      <c r="AL25">
        <v>0.48</v>
      </c>
      <c r="AM25">
        <v>0.48</v>
      </c>
      <c r="AN25">
        <v>19.25</v>
      </c>
      <c r="AO25">
        <v>0</v>
      </c>
      <c r="AP25">
        <v>0</v>
      </c>
      <c r="AQ25">
        <v>201.89</v>
      </c>
      <c r="AR25">
        <v>0</v>
      </c>
      <c r="AS25">
        <v>18.239999999999998</v>
      </c>
      <c r="AT25">
        <v>67.69</v>
      </c>
      <c r="AU25">
        <v>6.11</v>
      </c>
      <c r="AV25">
        <v>0</v>
      </c>
      <c r="AW25">
        <v>20</v>
      </c>
      <c r="AX25">
        <v>50</v>
      </c>
      <c r="AY25">
        <v>18.82</v>
      </c>
      <c r="AZ25">
        <v>2</v>
      </c>
      <c r="BA25">
        <v>0</v>
      </c>
      <c r="BB25">
        <v>10</v>
      </c>
      <c r="BC25">
        <v>0</v>
      </c>
      <c r="BD25">
        <v>0</v>
      </c>
    </row>
    <row r="26" spans="1:56">
      <c r="A26" t="s">
        <v>259</v>
      </c>
      <c r="G26" t="s">
        <v>68</v>
      </c>
      <c r="H26" s="115">
        <v>142.39000000000001</v>
      </c>
      <c r="I26" s="88">
        <v>0.72</v>
      </c>
      <c r="J26" s="88">
        <v>6.12</v>
      </c>
      <c r="K26" s="88">
        <v>0</v>
      </c>
      <c r="L26" s="88">
        <v>7.7</v>
      </c>
      <c r="M26" s="116">
        <v>0</v>
      </c>
      <c r="N26" s="115">
        <v>220.13</v>
      </c>
      <c r="O26" s="88">
        <v>174.62</v>
      </c>
      <c r="P26" s="88">
        <v>0</v>
      </c>
      <c r="Q26" s="88">
        <v>0</v>
      </c>
      <c r="R26" s="88">
        <v>0</v>
      </c>
      <c r="S26" s="116">
        <v>0</v>
      </c>
      <c r="W26">
        <v>0</v>
      </c>
      <c r="X26">
        <v>5.53</v>
      </c>
      <c r="Y26">
        <v>22.42</v>
      </c>
      <c r="Z26">
        <v>7.7</v>
      </c>
      <c r="AA26">
        <v>0.67</v>
      </c>
      <c r="AB26">
        <v>0.36</v>
      </c>
      <c r="AC26">
        <v>0.52</v>
      </c>
      <c r="AD26">
        <v>0.92</v>
      </c>
      <c r="AE26">
        <v>0.72</v>
      </c>
      <c r="AF26">
        <v>1.01</v>
      </c>
      <c r="AG26">
        <v>0.63</v>
      </c>
      <c r="AH26">
        <v>0.59</v>
      </c>
      <c r="AI26">
        <v>0.35</v>
      </c>
      <c r="AJ26">
        <v>0.96</v>
      </c>
      <c r="AK26">
        <v>2.89</v>
      </c>
      <c r="AL26">
        <v>0.48</v>
      </c>
      <c r="AM26">
        <v>0.48</v>
      </c>
      <c r="AN26">
        <v>19.25</v>
      </c>
      <c r="AO26">
        <v>91.45</v>
      </c>
      <c r="AP26">
        <v>0</v>
      </c>
      <c r="AQ26">
        <v>201.89</v>
      </c>
      <c r="AR26">
        <v>0</v>
      </c>
      <c r="AS26">
        <v>18.239999999999998</v>
      </c>
      <c r="AT26">
        <v>67.69</v>
      </c>
      <c r="AU26">
        <v>6.11</v>
      </c>
      <c r="AV26">
        <v>0</v>
      </c>
      <c r="AW26">
        <v>20</v>
      </c>
      <c r="AX26">
        <v>50</v>
      </c>
      <c r="AY26">
        <v>18.82</v>
      </c>
      <c r="AZ26">
        <v>2</v>
      </c>
      <c r="BA26">
        <v>0</v>
      </c>
      <c r="BB26">
        <v>10</v>
      </c>
      <c r="BC26">
        <v>0</v>
      </c>
      <c r="BD26">
        <v>0</v>
      </c>
    </row>
    <row r="27" spans="1:56">
      <c r="A27" t="s">
        <v>260</v>
      </c>
      <c r="G27" t="s">
        <v>69</v>
      </c>
      <c r="H27" s="115">
        <v>272.43</v>
      </c>
      <c r="I27" s="88">
        <v>0.72</v>
      </c>
      <c r="J27" s="88">
        <v>6.12</v>
      </c>
      <c r="K27" s="88">
        <v>0</v>
      </c>
      <c r="L27" s="88">
        <v>11.55</v>
      </c>
      <c r="M27" s="116">
        <v>0</v>
      </c>
      <c r="N27" s="115">
        <v>290.39</v>
      </c>
      <c r="O27" s="88">
        <v>204.13</v>
      </c>
      <c r="P27" s="88">
        <v>0</v>
      </c>
      <c r="Q27" s="88">
        <v>0</v>
      </c>
      <c r="R27" s="88">
        <v>0</v>
      </c>
      <c r="S27" s="116">
        <v>0</v>
      </c>
      <c r="W27">
        <v>0</v>
      </c>
      <c r="X27">
        <v>5.53</v>
      </c>
      <c r="Y27">
        <v>22.42</v>
      </c>
      <c r="Z27">
        <v>11.55</v>
      </c>
      <c r="AA27">
        <v>0.67</v>
      </c>
      <c r="AB27">
        <v>0.36</v>
      </c>
      <c r="AC27">
        <v>0.52</v>
      </c>
      <c r="AD27">
        <v>0.92</v>
      </c>
      <c r="AE27">
        <v>0.72</v>
      </c>
      <c r="AF27">
        <v>1.01</v>
      </c>
      <c r="AG27">
        <v>0.72</v>
      </c>
      <c r="AH27">
        <v>0.59</v>
      </c>
      <c r="AI27">
        <v>0.35</v>
      </c>
      <c r="AJ27">
        <v>0.96</v>
      </c>
      <c r="AK27">
        <v>2.89</v>
      </c>
      <c r="AL27">
        <v>0.48</v>
      </c>
      <c r="AM27">
        <v>0.48</v>
      </c>
      <c r="AN27">
        <v>19.25</v>
      </c>
      <c r="AO27">
        <v>221.4</v>
      </c>
      <c r="AP27">
        <v>0</v>
      </c>
      <c r="AQ27">
        <v>0</v>
      </c>
      <c r="AR27">
        <v>272.14999999999998</v>
      </c>
      <c r="AS27">
        <v>18.239999999999998</v>
      </c>
      <c r="AT27">
        <v>0</v>
      </c>
      <c r="AU27">
        <v>6.11</v>
      </c>
      <c r="AV27">
        <v>97.2</v>
      </c>
      <c r="AW27">
        <v>20</v>
      </c>
      <c r="AX27">
        <v>50</v>
      </c>
      <c r="AY27">
        <v>18.82</v>
      </c>
      <c r="AZ27">
        <v>2</v>
      </c>
      <c r="BA27">
        <v>0</v>
      </c>
      <c r="BB27">
        <v>10</v>
      </c>
      <c r="BC27">
        <v>0</v>
      </c>
      <c r="BD27">
        <v>0</v>
      </c>
    </row>
    <row r="28" spans="1:56">
      <c r="A28" t="s">
        <v>261</v>
      </c>
      <c r="G28" t="s">
        <v>70</v>
      </c>
      <c r="H28" s="115">
        <v>320.56</v>
      </c>
      <c r="I28" s="88">
        <v>0.72</v>
      </c>
      <c r="J28" s="88">
        <v>6.12</v>
      </c>
      <c r="K28" s="88">
        <v>0</v>
      </c>
      <c r="L28" s="88">
        <v>11.55</v>
      </c>
      <c r="M28" s="116">
        <v>0</v>
      </c>
      <c r="N28" s="115">
        <v>290.39</v>
      </c>
      <c r="O28" s="88">
        <v>204.13</v>
      </c>
      <c r="P28" s="88">
        <v>0</v>
      </c>
      <c r="Q28" s="88">
        <v>0</v>
      </c>
      <c r="R28" s="88">
        <v>0</v>
      </c>
      <c r="S28" s="116">
        <v>0</v>
      </c>
      <c r="W28">
        <v>0</v>
      </c>
      <c r="X28">
        <v>5.53</v>
      </c>
      <c r="Y28">
        <v>22.42</v>
      </c>
      <c r="Z28">
        <v>11.55</v>
      </c>
      <c r="AA28">
        <v>0.67</v>
      </c>
      <c r="AB28">
        <v>0.36</v>
      </c>
      <c r="AC28">
        <v>0.52</v>
      </c>
      <c r="AD28">
        <v>0.92</v>
      </c>
      <c r="AE28">
        <v>0.72</v>
      </c>
      <c r="AF28">
        <v>1.01</v>
      </c>
      <c r="AG28">
        <v>0.72</v>
      </c>
      <c r="AH28">
        <v>0.59</v>
      </c>
      <c r="AI28">
        <v>0.35</v>
      </c>
      <c r="AJ28">
        <v>0.96</v>
      </c>
      <c r="AK28">
        <v>2.89</v>
      </c>
      <c r="AL28">
        <v>0.48</v>
      </c>
      <c r="AM28">
        <v>0.48</v>
      </c>
      <c r="AN28">
        <v>19.25</v>
      </c>
      <c r="AO28">
        <v>269.52999999999997</v>
      </c>
      <c r="AP28">
        <v>0</v>
      </c>
      <c r="AQ28">
        <v>0</v>
      </c>
      <c r="AR28">
        <v>272.14999999999998</v>
      </c>
      <c r="AS28">
        <v>18.239999999999998</v>
      </c>
      <c r="AT28">
        <v>0</v>
      </c>
      <c r="AU28">
        <v>6.11</v>
      </c>
      <c r="AV28">
        <v>97.2</v>
      </c>
      <c r="AW28">
        <v>20</v>
      </c>
      <c r="AX28">
        <v>50</v>
      </c>
      <c r="AY28">
        <v>18.82</v>
      </c>
      <c r="AZ28">
        <v>2</v>
      </c>
      <c r="BA28">
        <v>0</v>
      </c>
      <c r="BB28">
        <v>10</v>
      </c>
      <c r="BC28">
        <v>0</v>
      </c>
      <c r="BD28">
        <v>0</v>
      </c>
    </row>
    <row r="29" spans="1:56">
      <c r="A29" t="s">
        <v>269</v>
      </c>
      <c r="G29" t="s">
        <v>71</v>
      </c>
      <c r="H29" s="115">
        <v>398.53</v>
      </c>
      <c r="I29" s="88">
        <v>0.72</v>
      </c>
      <c r="J29" s="88">
        <v>6.12</v>
      </c>
      <c r="K29" s="88">
        <v>0</v>
      </c>
      <c r="L29" s="88">
        <v>11.55</v>
      </c>
      <c r="M29" s="116">
        <v>0</v>
      </c>
      <c r="N29" s="115">
        <v>290.39</v>
      </c>
      <c r="O29" s="88">
        <v>204.13</v>
      </c>
      <c r="P29" s="88">
        <v>0</v>
      </c>
      <c r="Q29" s="88">
        <v>0</v>
      </c>
      <c r="R29" s="88">
        <v>0</v>
      </c>
      <c r="S29" s="116">
        <v>0</v>
      </c>
      <c r="W29">
        <v>73.16</v>
      </c>
      <c r="X29">
        <v>5.53</v>
      </c>
      <c r="Y29">
        <v>22.42</v>
      </c>
      <c r="Z29">
        <v>11.55</v>
      </c>
      <c r="AA29">
        <v>0.67</v>
      </c>
      <c r="AB29">
        <v>0.36</v>
      </c>
      <c r="AC29">
        <v>0.52</v>
      </c>
      <c r="AD29">
        <v>0.92</v>
      </c>
      <c r="AE29">
        <v>0.72</v>
      </c>
      <c r="AF29">
        <v>1.01</v>
      </c>
      <c r="AG29">
        <v>0.72</v>
      </c>
      <c r="AH29">
        <v>0.59</v>
      </c>
      <c r="AI29">
        <v>0.35</v>
      </c>
      <c r="AJ29">
        <v>0.96</v>
      </c>
      <c r="AK29">
        <v>2.89</v>
      </c>
      <c r="AL29">
        <v>0.48</v>
      </c>
      <c r="AM29">
        <v>0.48</v>
      </c>
      <c r="AN29">
        <v>19.25</v>
      </c>
      <c r="AO29">
        <v>274.33999999999997</v>
      </c>
      <c r="AP29">
        <v>0</v>
      </c>
      <c r="AQ29">
        <v>0</v>
      </c>
      <c r="AR29">
        <v>272.14999999999998</v>
      </c>
      <c r="AS29">
        <v>18.239999999999998</v>
      </c>
      <c r="AT29">
        <v>0</v>
      </c>
      <c r="AU29">
        <v>6.11</v>
      </c>
      <c r="AV29">
        <v>97.2</v>
      </c>
      <c r="AW29">
        <v>20</v>
      </c>
      <c r="AX29">
        <v>50</v>
      </c>
      <c r="AY29">
        <v>18.82</v>
      </c>
      <c r="AZ29">
        <v>2</v>
      </c>
      <c r="BA29">
        <v>0</v>
      </c>
      <c r="BB29">
        <v>10</v>
      </c>
      <c r="BC29">
        <v>0</v>
      </c>
      <c r="BD29">
        <v>0</v>
      </c>
    </row>
    <row r="30" spans="1:56">
      <c r="A30" t="s">
        <v>270</v>
      </c>
      <c r="G30" t="s">
        <v>72</v>
      </c>
      <c r="H30" s="115">
        <v>417.78</v>
      </c>
      <c r="I30" s="88">
        <v>0.72</v>
      </c>
      <c r="J30" s="88">
        <v>6.12</v>
      </c>
      <c r="K30" s="88">
        <v>0</v>
      </c>
      <c r="L30" s="88">
        <v>11.55</v>
      </c>
      <c r="M30" s="116">
        <v>0</v>
      </c>
      <c r="N30" s="115">
        <v>290.39</v>
      </c>
      <c r="O30" s="88">
        <v>204.13</v>
      </c>
      <c r="P30" s="88">
        <v>0</v>
      </c>
      <c r="Q30" s="88">
        <v>0</v>
      </c>
      <c r="R30" s="88">
        <v>0</v>
      </c>
      <c r="S30" s="116">
        <v>0</v>
      </c>
      <c r="W30">
        <v>73.16</v>
      </c>
      <c r="X30">
        <v>5.53</v>
      </c>
      <c r="Y30">
        <v>22.42</v>
      </c>
      <c r="Z30">
        <v>11.55</v>
      </c>
      <c r="AA30">
        <v>0.67</v>
      </c>
      <c r="AB30">
        <v>0.36</v>
      </c>
      <c r="AC30">
        <v>0.52</v>
      </c>
      <c r="AD30">
        <v>0.92</v>
      </c>
      <c r="AE30">
        <v>0.72</v>
      </c>
      <c r="AF30">
        <v>1.01</v>
      </c>
      <c r="AG30">
        <v>0.72</v>
      </c>
      <c r="AH30">
        <v>0.59</v>
      </c>
      <c r="AI30">
        <v>0.35</v>
      </c>
      <c r="AJ30">
        <v>0.96</v>
      </c>
      <c r="AK30">
        <v>2.89</v>
      </c>
      <c r="AL30">
        <v>0.48</v>
      </c>
      <c r="AM30">
        <v>0.48</v>
      </c>
      <c r="AN30">
        <v>19.25</v>
      </c>
      <c r="AO30">
        <v>293.58999999999997</v>
      </c>
      <c r="AP30">
        <v>0</v>
      </c>
      <c r="AQ30">
        <v>0</v>
      </c>
      <c r="AR30">
        <v>272.14999999999998</v>
      </c>
      <c r="AS30">
        <v>18.239999999999998</v>
      </c>
      <c r="AT30">
        <v>0</v>
      </c>
      <c r="AU30">
        <v>6.11</v>
      </c>
      <c r="AV30">
        <v>97.2</v>
      </c>
      <c r="AW30">
        <v>20</v>
      </c>
      <c r="AX30">
        <v>50</v>
      </c>
      <c r="AY30">
        <v>18.82</v>
      </c>
      <c r="AZ30">
        <v>2</v>
      </c>
      <c r="BA30">
        <v>0</v>
      </c>
      <c r="BB30">
        <v>10</v>
      </c>
      <c r="BC30">
        <v>0</v>
      </c>
      <c r="BD30">
        <v>0</v>
      </c>
    </row>
    <row r="31" spans="1:56">
      <c r="A31" t="s">
        <v>280</v>
      </c>
      <c r="G31" t="s">
        <v>73</v>
      </c>
      <c r="H31" s="115">
        <v>422.9</v>
      </c>
      <c r="I31" s="88">
        <v>3.3499999999999996</v>
      </c>
      <c r="J31" s="88">
        <v>6.03</v>
      </c>
      <c r="K31" s="88">
        <v>0</v>
      </c>
      <c r="L31" s="88">
        <v>11.55</v>
      </c>
      <c r="M31" s="116">
        <v>0</v>
      </c>
      <c r="N31" s="115">
        <v>290.39</v>
      </c>
      <c r="O31" s="88">
        <v>204.13</v>
      </c>
      <c r="P31" s="88">
        <v>0</v>
      </c>
      <c r="Q31" s="88">
        <v>0</v>
      </c>
      <c r="R31" s="88">
        <v>0</v>
      </c>
      <c r="S31" s="116">
        <v>0</v>
      </c>
      <c r="W31">
        <v>145.35</v>
      </c>
      <c r="X31">
        <v>5.44</v>
      </c>
      <c r="Y31">
        <v>21.4</v>
      </c>
      <c r="Z31">
        <v>11.55</v>
      </c>
      <c r="AA31">
        <v>0.67</v>
      </c>
      <c r="AB31">
        <v>0.36</v>
      </c>
      <c r="AC31">
        <v>0.52</v>
      </c>
      <c r="AD31">
        <v>0.92</v>
      </c>
      <c r="AE31">
        <v>0.72</v>
      </c>
      <c r="AF31">
        <v>1.01</v>
      </c>
      <c r="AG31">
        <v>0.72</v>
      </c>
      <c r="AH31">
        <v>0.59</v>
      </c>
      <c r="AI31">
        <v>0.35</v>
      </c>
      <c r="AJ31">
        <v>0.96</v>
      </c>
      <c r="AK31">
        <v>2.89</v>
      </c>
      <c r="AL31">
        <v>0.48</v>
      </c>
      <c r="AM31">
        <v>0.48</v>
      </c>
      <c r="AN31">
        <v>19.25</v>
      </c>
      <c r="AO31">
        <v>221.4</v>
      </c>
      <c r="AP31">
        <v>0</v>
      </c>
      <c r="AQ31">
        <v>0</v>
      </c>
      <c r="AR31">
        <v>272.14999999999998</v>
      </c>
      <c r="AS31">
        <v>18.239999999999998</v>
      </c>
      <c r="AT31">
        <v>0</v>
      </c>
      <c r="AU31">
        <v>6.11</v>
      </c>
      <c r="AV31">
        <v>97.2</v>
      </c>
      <c r="AW31">
        <v>20</v>
      </c>
      <c r="AX31">
        <v>50</v>
      </c>
      <c r="AY31">
        <v>18.82</v>
      </c>
      <c r="AZ31">
        <v>2</v>
      </c>
      <c r="BA31">
        <v>0</v>
      </c>
      <c r="BB31">
        <v>10</v>
      </c>
      <c r="BC31">
        <v>6.14</v>
      </c>
      <c r="BD31">
        <v>2.63</v>
      </c>
    </row>
    <row r="32" spans="1:56">
      <c r="A32" t="s">
        <v>281</v>
      </c>
      <c r="G32" t="s">
        <v>74</v>
      </c>
      <c r="H32" s="115">
        <v>394.88</v>
      </c>
      <c r="I32" s="88">
        <v>3.7199999999999998</v>
      </c>
      <c r="J32" s="88">
        <v>6.03</v>
      </c>
      <c r="K32" s="88">
        <v>0</v>
      </c>
      <c r="L32" s="88">
        <v>11.55</v>
      </c>
      <c r="M32" s="116">
        <v>0</v>
      </c>
      <c r="N32" s="115">
        <v>290.39</v>
      </c>
      <c r="O32" s="88">
        <v>204.13</v>
      </c>
      <c r="P32" s="88">
        <v>0</v>
      </c>
      <c r="Q32" s="88">
        <v>0</v>
      </c>
      <c r="R32" s="88">
        <v>0</v>
      </c>
      <c r="S32" s="116">
        <v>0</v>
      </c>
      <c r="W32">
        <v>145.35</v>
      </c>
      <c r="X32">
        <v>5.44</v>
      </c>
      <c r="Y32">
        <v>21.4</v>
      </c>
      <c r="Z32">
        <v>11.55</v>
      </c>
      <c r="AA32">
        <v>0.67</v>
      </c>
      <c r="AB32">
        <v>0.36</v>
      </c>
      <c r="AC32">
        <v>0.52</v>
      </c>
      <c r="AD32">
        <v>0.92</v>
      </c>
      <c r="AE32">
        <v>0.72</v>
      </c>
      <c r="AF32">
        <v>1.01</v>
      </c>
      <c r="AG32">
        <v>0.72</v>
      </c>
      <c r="AH32">
        <v>0.59</v>
      </c>
      <c r="AI32">
        <v>0.35</v>
      </c>
      <c r="AJ32">
        <v>0.96</v>
      </c>
      <c r="AK32">
        <v>2.89</v>
      </c>
      <c r="AL32">
        <v>0.48</v>
      </c>
      <c r="AM32">
        <v>0.48</v>
      </c>
      <c r="AN32">
        <v>19.25</v>
      </c>
      <c r="AO32">
        <v>192.52</v>
      </c>
      <c r="AP32">
        <v>0</v>
      </c>
      <c r="AQ32">
        <v>0</v>
      </c>
      <c r="AR32">
        <v>272.14999999999998</v>
      </c>
      <c r="AS32">
        <v>18.239999999999998</v>
      </c>
      <c r="AT32">
        <v>0</v>
      </c>
      <c r="AU32">
        <v>6.11</v>
      </c>
      <c r="AV32">
        <v>97.2</v>
      </c>
      <c r="AW32">
        <v>20</v>
      </c>
      <c r="AX32">
        <v>50</v>
      </c>
      <c r="AY32">
        <v>18.82</v>
      </c>
      <c r="AZ32">
        <v>2</v>
      </c>
      <c r="BA32">
        <v>0</v>
      </c>
      <c r="BB32">
        <v>10</v>
      </c>
      <c r="BC32">
        <v>7</v>
      </c>
      <c r="BD32">
        <v>3</v>
      </c>
    </row>
    <row r="33" spans="1:56">
      <c r="A33" t="s">
        <v>282</v>
      </c>
      <c r="G33" t="s">
        <v>75</v>
      </c>
      <c r="H33" s="115">
        <v>369.49999999999994</v>
      </c>
      <c r="I33" s="88">
        <v>5.22</v>
      </c>
      <c r="J33" s="88">
        <v>6.03</v>
      </c>
      <c r="K33" s="88">
        <v>0</v>
      </c>
      <c r="L33" s="88">
        <v>11.55</v>
      </c>
      <c r="M33" s="116">
        <v>0</v>
      </c>
      <c r="N33" s="115">
        <v>290.39</v>
      </c>
      <c r="O33" s="88">
        <v>204.13</v>
      </c>
      <c r="P33" s="88">
        <v>0</v>
      </c>
      <c r="Q33" s="88">
        <v>0</v>
      </c>
      <c r="R33" s="88">
        <v>0</v>
      </c>
      <c r="S33" s="116">
        <v>0</v>
      </c>
      <c r="W33">
        <v>145.35</v>
      </c>
      <c r="X33">
        <v>5.44</v>
      </c>
      <c r="Y33">
        <v>21.4</v>
      </c>
      <c r="Z33">
        <v>11.55</v>
      </c>
      <c r="AA33">
        <v>0.67</v>
      </c>
      <c r="AB33">
        <v>0.36</v>
      </c>
      <c r="AC33">
        <v>0.52</v>
      </c>
      <c r="AD33">
        <v>0.92</v>
      </c>
      <c r="AE33">
        <v>0.72</v>
      </c>
      <c r="AF33">
        <v>1.01</v>
      </c>
      <c r="AG33">
        <v>0.72</v>
      </c>
      <c r="AH33">
        <v>0.59</v>
      </c>
      <c r="AI33">
        <v>0.35</v>
      </c>
      <c r="AJ33">
        <v>0.96</v>
      </c>
      <c r="AK33">
        <v>2.89</v>
      </c>
      <c r="AL33">
        <v>0.48</v>
      </c>
      <c r="AM33">
        <v>0.48</v>
      </c>
      <c r="AN33">
        <v>19.25</v>
      </c>
      <c r="AO33">
        <v>163.63999999999999</v>
      </c>
      <c r="AP33">
        <v>0</v>
      </c>
      <c r="AQ33">
        <v>0</v>
      </c>
      <c r="AR33">
        <v>272.14999999999998</v>
      </c>
      <c r="AS33">
        <v>18.239999999999998</v>
      </c>
      <c r="AT33">
        <v>0</v>
      </c>
      <c r="AU33">
        <v>6.11</v>
      </c>
      <c r="AV33">
        <v>97.2</v>
      </c>
      <c r="AW33">
        <v>20</v>
      </c>
      <c r="AX33">
        <v>50</v>
      </c>
      <c r="AY33">
        <v>18.82</v>
      </c>
      <c r="AZ33">
        <v>2</v>
      </c>
      <c r="BA33">
        <v>0</v>
      </c>
      <c r="BB33">
        <v>10</v>
      </c>
      <c r="BC33">
        <v>10.5</v>
      </c>
      <c r="BD33">
        <v>4.5</v>
      </c>
    </row>
    <row r="34" spans="1:56">
      <c r="A34" t="s">
        <v>283</v>
      </c>
      <c r="G34" t="s">
        <v>76</v>
      </c>
      <c r="H34" s="115">
        <v>405.38</v>
      </c>
      <c r="I34" s="88">
        <v>8.2200000000000006</v>
      </c>
      <c r="J34" s="88">
        <v>6.03</v>
      </c>
      <c r="K34" s="88">
        <v>0</v>
      </c>
      <c r="L34" s="88">
        <v>11.55</v>
      </c>
      <c r="M34" s="116">
        <v>0</v>
      </c>
      <c r="N34" s="115">
        <v>290.39</v>
      </c>
      <c r="O34" s="88">
        <v>204.13</v>
      </c>
      <c r="P34" s="88">
        <v>0</v>
      </c>
      <c r="Q34" s="88">
        <v>0</v>
      </c>
      <c r="R34" s="88">
        <v>0</v>
      </c>
      <c r="S34" s="116">
        <v>0</v>
      </c>
      <c r="W34">
        <v>145.35</v>
      </c>
      <c r="X34">
        <v>5.44</v>
      </c>
      <c r="Y34">
        <v>21.4</v>
      </c>
      <c r="Z34">
        <v>11.55</v>
      </c>
      <c r="AA34">
        <v>0.67</v>
      </c>
      <c r="AB34">
        <v>0.36</v>
      </c>
      <c r="AC34">
        <v>0.52</v>
      </c>
      <c r="AD34">
        <v>0.92</v>
      </c>
      <c r="AE34">
        <v>0.72</v>
      </c>
      <c r="AF34">
        <v>1.01</v>
      </c>
      <c r="AG34">
        <v>0.72</v>
      </c>
      <c r="AH34">
        <v>0.59</v>
      </c>
      <c r="AI34">
        <v>0.35</v>
      </c>
      <c r="AJ34">
        <v>0.96</v>
      </c>
      <c r="AK34">
        <v>2.89</v>
      </c>
      <c r="AL34">
        <v>0.48</v>
      </c>
      <c r="AM34">
        <v>0.48</v>
      </c>
      <c r="AN34">
        <v>19.25</v>
      </c>
      <c r="AO34">
        <v>192.52</v>
      </c>
      <c r="AP34">
        <v>0</v>
      </c>
      <c r="AQ34">
        <v>0</v>
      </c>
      <c r="AR34">
        <v>272.14999999999998</v>
      </c>
      <c r="AS34">
        <v>18.239999999999998</v>
      </c>
      <c r="AT34">
        <v>0</v>
      </c>
      <c r="AU34">
        <v>6.11</v>
      </c>
      <c r="AV34">
        <v>97.2</v>
      </c>
      <c r="AW34">
        <v>20</v>
      </c>
      <c r="AX34">
        <v>50</v>
      </c>
      <c r="AY34">
        <v>18.82</v>
      </c>
      <c r="AZ34">
        <v>2</v>
      </c>
      <c r="BA34">
        <v>0</v>
      </c>
      <c r="BB34">
        <v>10</v>
      </c>
      <c r="BC34">
        <v>17.5</v>
      </c>
      <c r="BD34">
        <v>7.5</v>
      </c>
    </row>
    <row r="35" spans="1:56">
      <c r="A35" t="s">
        <v>298</v>
      </c>
      <c r="G35" t="s">
        <v>77</v>
      </c>
      <c r="H35" s="115">
        <v>430.51</v>
      </c>
      <c r="I35" s="88">
        <v>12.77</v>
      </c>
      <c r="J35" s="88">
        <v>6.03</v>
      </c>
      <c r="K35" s="88">
        <v>0</v>
      </c>
      <c r="L35" s="88">
        <v>11.55</v>
      </c>
      <c r="M35" s="116">
        <v>0</v>
      </c>
      <c r="N35" s="115">
        <v>290.39</v>
      </c>
      <c r="O35" s="88">
        <v>204.13</v>
      </c>
      <c r="P35" s="88">
        <v>0</v>
      </c>
      <c r="Q35" s="88">
        <v>0</v>
      </c>
      <c r="R35" s="88">
        <v>0</v>
      </c>
      <c r="S35" s="116">
        <v>0</v>
      </c>
      <c r="W35">
        <v>145.35</v>
      </c>
      <c r="X35">
        <v>5.44</v>
      </c>
      <c r="Y35">
        <v>21.4</v>
      </c>
      <c r="Z35">
        <v>11.55</v>
      </c>
      <c r="AA35">
        <v>0.77</v>
      </c>
      <c r="AB35">
        <v>0.36</v>
      </c>
      <c r="AC35">
        <v>0.52</v>
      </c>
      <c r="AD35">
        <v>0.92</v>
      </c>
      <c r="AE35">
        <v>0.77</v>
      </c>
      <c r="AF35">
        <v>0.93</v>
      </c>
      <c r="AG35">
        <v>0.72</v>
      </c>
      <c r="AH35">
        <v>0.59</v>
      </c>
      <c r="AI35">
        <v>0.52</v>
      </c>
      <c r="AJ35">
        <v>0.96</v>
      </c>
      <c r="AK35">
        <v>2.89</v>
      </c>
      <c r="AL35">
        <v>0.48</v>
      </c>
      <c r="AM35">
        <v>0.48</v>
      </c>
      <c r="AN35">
        <v>19.25</v>
      </c>
      <c r="AO35">
        <v>206.96</v>
      </c>
      <c r="AP35">
        <v>0</v>
      </c>
      <c r="AQ35">
        <v>0</v>
      </c>
      <c r="AR35">
        <v>272.14999999999998</v>
      </c>
      <c r="AS35">
        <v>18.239999999999998</v>
      </c>
      <c r="AT35">
        <v>0</v>
      </c>
      <c r="AU35">
        <v>6.11</v>
      </c>
      <c r="AV35">
        <v>97.2</v>
      </c>
      <c r="AW35">
        <v>20</v>
      </c>
      <c r="AX35">
        <v>50</v>
      </c>
      <c r="AY35">
        <v>18.82</v>
      </c>
      <c r="AZ35">
        <v>2</v>
      </c>
      <c r="BA35">
        <v>0</v>
      </c>
      <c r="BB35">
        <v>10</v>
      </c>
      <c r="BC35">
        <v>28</v>
      </c>
      <c r="BD35">
        <v>12</v>
      </c>
    </row>
    <row r="36" spans="1:56">
      <c r="A36" t="s">
        <v>331</v>
      </c>
      <c r="G36" t="s">
        <v>78</v>
      </c>
      <c r="H36" s="115">
        <v>424.38</v>
      </c>
      <c r="I36" s="88">
        <v>14.27</v>
      </c>
      <c r="J36" s="88">
        <v>6.03</v>
      </c>
      <c r="K36" s="88">
        <v>0</v>
      </c>
      <c r="L36" s="88">
        <v>11.55</v>
      </c>
      <c r="M36" s="116">
        <v>0</v>
      </c>
      <c r="N36" s="115">
        <v>290.39</v>
      </c>
      <c r="O36" s="88">
        <v>204.13</v>
      </c>
      <c r="P36" s="88">
        <v>0</v>
      </c>
      <c r="Q36" s="88">
        <v>0</v>
      </c>
      <c r="R36" s="88">
        <v>0</v>
      </c>
      <c r="S36" s="116">
        <v>0</v>
      </c>
      <c r="W36">
        <v>145.35</v>
      </c>
      <c r="X36">
        <v>5.44</v>
      </c>
      <c r="Y36">
        <v>21.4</v>
      </c>
      <c r="Z36">
        <v>11.55</v>
      </c>
      <c r="AA36">
        <v>0.77</v>
      </c>
      <c r="AB36">
        <v>0.36</v>
      </c>
      <c r="AC36">
        <v>0.52</v>
      </c>
      <c r="AD36">
        <v>0.92</v>
      </c>
      <c r="AE36">
        <v>0.77</v>
      </c>
      <c r="AF36">
        <v>0.93</v>
      </c>
      <c r="AG36">
        <v>0.72</v>
      </c>
      <c r="AH36">
        <v>0.59</v>
      </c>
      <c r="AI36">
        <v>0.52</v>
      </c>
      <c r="AJ36">
        <v>0.96</v>
      </c>
      <c r="AK36">
        <v>2.89</v>
      </c>
      <c r="AL36">
        <v>0.48</v>
      </c>
      <c r="AM36">
        <v>0.48</v>
      </c>
      <c r="AN36">
        <v>19.25</v>
      </c>
      <c r="AO36">
        <v>197.33</v>
      </c>
      <c r="AP36">
        <v>0</v>
      </c>
      <c r="AQ36">
        <v>0</v>
      </c>
      <c r="AR36">
        <v>272.14999999999998</v>
      </c>
      <c r="AS36">
        <v>18.239999999999998</v>
      </c>
      <c r="AT36">
        <v>0</v>
      </c>
      <c r="AU36">
        <v>6.11</v>
      </c>
      <c r="AV36">
        <v>97.2</v>
      </c>
      <c r="AW36">
        <v>20</v>
      </c>
      <c r="AX36">
        <v>50</v>
      </c>
      <c r="AY36">
        <v>18.82</v>
      </c>
      <c r="AZ36">
        <v>2</v>
      </c>
      <c r="BA36">
        <v>0</v>
      </c>
      <c r="BB36">
        <v>10</v>
      </c>
      <c r="BC36">
        <v>31.5</v>
      </c>
      <c r="BD36">
        <v>13.5</v>
      </c>
    </row>
    <row r="37" spans="1:56">
      <c r="A37" t="s">
        <v>332</v>
      </c>
      <c r="G37" t="s">
        <v>79</v>
      </c>
      <c r="H37" s="115">
        <v>450.46000000000004</v>
      </c>
      <c r="I37" s="88">
        <v>19.669999999999998</v>
      </c>
      <c r="J37" s="88">
        <v>6.03</v>
      </c>
      <c r="K37" s="88">
        <v>0</v>
      </c>
      <c r="L37" s="88">
        <v>11.55</v>
      </c>
      <c r="M37" s="116">
        <v>0</v>
      </c>
      <c r="N37" s="115">
        <v>290.39</v>
      </c>
      <c r="O37" s="88">
        <v>204.13</v>
      </c>
      <c r="P37" s="88">
        <v>0</v>
      </c>
      <c r="Q37" s="88">
        <v>0</v>
      </c>
      <c r="R37" s="88">
        <v>0</v>
      </c>
      <c r="S37" s="116">
        <v>0</v>
      </c>
      <c r="W37">
        <v>0</v>
      </c>
      <c r="X37">
        <v>5.44</v>
      </c>
      <c r="Y37">
        <v>21.4</v>
      </c>
      <c r="Z37">
        <v>11.55</v>
      </c>
      <c r="AA37">
        <v>0.77</v>
      </c>
      <c r="AB37">
        <v>0.36</v>
      </c>
      <c r="AC37">
        <v>0.52</v>
      </c>
      <c r="AD37">
        <v>0.92</v>
      </c>
      <c r="AE37">
        <v>0.77</v>
      </c>
      <c r="AF37">
        <v>0.93</v>
      </c>
      <c r="AG37">
        <v>0.72</v>
      </c>
      <c r="AH37">
        <v>0.59</v>
      </c>
      <c r="AI37">
        <v>0.52</v>
      </c>
      <c r="AJ37">
        <v>0.96</v>
      </c>
      <c r="AK37">
        <v>2.89</v>
      </c>
      <c r="AL37">
        <v>0.48</v>
      </c>
      <c r="AM37">
        <v>0.48</v>
      </c>
      <c r="AN37">
        <v>19.25</v>
      </c>
      <c r="AO37">
        <v>356.16</v>
      </c>
      <c r="AP37">
        <v>0</v>
      </c>
      <c r="AQ37">
        <v>0</v>
      </c>
      <c r="AR37">
        <v>272.14999999999998</v>
      </c>
      <c r="AS37">
        <v>18.239999999999998</v>
      </c>
      <c r="AT37">
        <v>0</v>
      </c>
      <c r="AU37">
        <v>6.11</v>
      </c>
      <c r="AV37">
        <v>97.2</v>
      </c>
      <c r="AW37">
        <v>20</v>
      </c>
      <c r="AX37">
        <v>50</v>
      </c>
      <c r="AY37">
        <v>18.82</v>
      </c>
      <c r="AZ37">
        <v>2</v>
      </c>
      <c r="BA37">
        <v>0</v>
      </c>
      <c r="BB37">
        <v>10</v>
      </c>
      <c r="BC37">
        <v>44.1</v>
      </c>
      <c r="BD37">
        <v>18.899999999999999</v>
      </c>
    </row>
    <row r="38" spans="1:56">
      <c r="A38" t="s">
        <v>333</v>
      </c>
      <c r="G38" t="s">
        <v>80</v>
      </c>
      <c r="H38" s="115">
        <v>444.42</v>
      </c>
      <c r="I38" s="88">
        <v>23.27</v>
      </c>
      <c r="J38" s="88">
        <v>6.03</v>
      </c>
      <c r="K38" s="88">
        <v>0</v>
      </c>
      <c r="L38" s="88">
        <v>11.55</v>
      </c>
      <c r="M38" s="116">
        <v>0</v>
      </c>
      <c r="N38" s="115">
        <v>290.39</v>
      </c>
      <c r="O38" s="88">
        <v>204.13</v>
      </c>
      <c r="P38" s="88">
        <v>0</v>
      </c>
      <c r="Q38" s="88">
        <v>0</v>
      </c>
      <c r="R38" s="88">
        <v>0</v>
      </c>
      <c r="S38" s="116">
        <v>0</v>
      </c>
      <c r="W38">
        <v>0</v>
      </c>
      <c r="X38">
        <v>5.44</v>
      </c>
      <c r="Y38">
        <v>21.4</v>
      </c>
      <c r="Z38">
        <v>11.55</v>
      </c>
      <c r="AA38">
        <v>0.77</v>
      </c>
      <c r="AB38">
        <v>0.36</v>
      </c>
      <c r="AC38">
        <v>0.52</v>
      </c>
      <c r="AD38">
        <v>0.92</v>
      </c>
      <c r="AE38">
        <v>0.77</v>
      </c>
      <c r="AF38">
        <v>0.93</v>
      </c>
      <c r="AG38">
        <v>0.72</v>
      </c>
      <c r="AH38">
        <v>0.59</v>
      </c>
      <c r="AI38">
        <v>0.52</v>
      </c>
      <c r="AJ38">
        <v>0.96</v>
      </c>
      <c r="AK38">
        <v>2.89</v>
      </c>
      <c r="AL38">
        <v>0.48</v>
      </c>
      <c r="AM38">
        <v>0.48</v>
      </c>
      <c r="AN38">
        <v>19.25</v>
      </c>
      <c r="AO38">
        <v>341.72</v>
      </c>
      <c r="AP38">
        <v>0</v>
      </c>
      <c r="AQ38">
        <v>0</v>
      </c>
      <c r="AR38">
        <v>272.14999999999998</v>
      </c>
      <c r="AS38">
        <v>18.239999999999998</v>
      </c>
      <c r="AT38">
        <v>0</v>
      </c>
      <c r="AU38">
        <v>6.11</v>
      </c>
      <c r="AV38">
        <v>97.2</v>
      </c>
      <c r="AW38">
        <v>20</v>
      </c>
      <c r="AX38">
        <v>50</v>
      </c>
      <c r="AY38">
        <v>18.82</v>
      </c>
      <c r="AZ38">
        <v>2</v>
      </c>
      <c r="BA38">
        <v>0</v>
      </c>
      <c r="BB38">
        <v>10</v>
      </c>
      <c r="BC38">
        <v>52.5</v>
      </c>
      <c r="BD38">
        <v>22.5</v>
      </c>
    </row>
    <row r="39" spans="1:56">
      <c r="A39" t="s">
        <v>334</v>
      </c>
      <c r="G39" t="s">
        <v>81</v>
      </c>
      <c r="H39" s="115">
        <v>372.97</v>
      </c>
      <c r="I39" s="88">
        <v>26.57</v>
      </c>
      <c r="J39" s="88">
        <v>5.93</v>
      </c>
      <c r="K39" s="88">
        <v>0</v>
      </c>
      <c r="L39" s="88">
        <v>11.55</v>
      </c>
      <c r="M39" s="116">
        <v>0</v>
      </c>
      <c r="N39" s="115">
        <v>290.39</v>
      </c>
      <c r="O39" s="88">
        <v>204.13</v>
      </c>
      <c r="P39" s="88">
        <v>0</v>
      </c>
      <c r="Q39" s="88">
        <v>0</v>
      </c>
      <c r="R39" s="88">
        <v>0</v>
      </c>
      <c r="S39" s="116">
        <v>0</v>
      </c>
      <c r="W39">
        <v>0</v>
      </c>
      <c r="X39">
        <v>5.34</v>
      </c>
      <c r="Y39">
        <v>0</v>
      </c>
      <c r="Z39">
        <v>11.55</v>
      </c>
      <c r="AA39">
        <v>0.77</v>
      </c>
      <c r="AB39">
        <v>0.36</v>
      </c>
      <c r="AC39">
        <v>0.52</v>
      </c>
      <c r="AD39">
        <v>0.92</v>
      </c>
      <c r="AE39">
        <v>0.77</v>
      </c>
      <c r="AF39">
        <v>0.93</v>
      </c>
      <c r="AG39">
        <v>0.72</v>
      </c>
      <c r="AH39">
        <v>0.59</v>
      </c>
      <c r="AI39">
        <v>0.52</v>
      </c>
      <c r="AJ39">
        <v>0.96</v>
      </c>
      <c r="AK39">
        <v>2.89</v>
      </c>
      <c r="AL39">
        <v>0.48</v>
      </c>
      <c r="AM39">
        <v>0.48</v>
      </c>
      <c r="AN39">
        <v>19.25</v>
      </c>
      <c r="AO39">
        <v>283.97000000000003</v>
      </c>
      <c r="AP39">
        <v>0</v>
      </c>
      <c r="AQ39">
        <v>0</v>
      </c>
      <c r="AR39">
        <v>272.14999999999998</v>
      </c>
      <c r="AS39">
        <v>18.239999999999998</v>
      </c>
      <c r="AT39">
        <v>0</v>
      </c>
      <c r="AU39">
        <v>6.11</v>
      </c>
      <c r="AV39">
        <v>97.2</v>
      </c>
      <c r="AW39">
        <v>20</v>
      </c>
      <c r="AX39">
        <v>50</v>
      </c>
      <c r="AY39">
        <v>18.82</v>
      </c>
      <c r="AZ39">
        <v>2</v>
      </c>
      <c r="BA39">
        <v>0</v>
      </c>
      <c r="BB39">
        <v>10</v>
      </c>
      <c r="BC39">
        <v>60.2</v>
      </c>
      <c r="BD39">
        <v>25.8</v>
      </c>
    </row>
    <row r="40" spans="1:56">
      <c r="A40" t="s">
        <v>355</v>
      </c>
      <c r="G40" t="s">
        <v>82</v>
      </c>
      <c r="H40" s="115">
        <v>374.45</v>
      </c>
      <c r="I40" s="88">
        <v>29.27</v>
      </c>
      <c r="J40" s="88">
        <v>5.93</v>
      </c>
      <c r="K40" s="88">
        <v>0</v>
      </c>
      <c r="L40" s="88">
        <v>11.55</v>
      </c>
      <c r="M40" s="116">
        <v>0</v>
      </c>
      <c r="N40" s="115">
        <v>290.39</v>
      </c>
      <c r="O40" s="88">
        <v>204.13</v>
      </c>
      <c r="P40" s="88">
        <v>0</v>
      </c>
      <c r="Q40" s="88">
        <v>0</v>
      </c>
      <c r="R40" s="88">
        <v>0</v>
      </c>
      <c r="S40" s="116">
        <v>0</v>
      </c>
      <c r="W40">
        <v>0</v>
      </c>
      <c r="X40">
        <v>5.34</v>
      </c>
      <c r="Y40">
        <v>0</v>
      </c>
      <c r="Z40">
        <v>11.55</v>
      </c>
      <c r="AA40">
        <v>0.77</v>
      </c>
      <c r="AB40">
        <v>0.36</v>
      </c>
      <c r="AC40">
        <v>0.52</v>
      </c>
      <c r="AD40">
        <v>0.92</v>
      </c>
      <c r="AE40">
        <v>0.77</v>
      </c>
      <c r="AF40">
        <v>0.93</v>
      </c>
      <c r="AG40">
        <v>0.72</v>
      </c>
      <c r="AH40">
        <v>0.59</v>
      </c>
      <c r="AI40">
        <v>0.52</v>
      </c>
      <c r="AJ40">
        <v>0.96</v>
      </c>
      <c r="AK40">
        <v>2.89</v>
      </c>
      <c r="AL40">
        <v>0.48</v>
      </c>
      <c r="AM40">
        <v>0.48</v>
      </c>
      <c r="AN40">
        <v>19.25</v>
      </c>
      <c r="AO40">
        <v>279.14999999999998</v>
      </c>
      <c r="AP40">
        <v>0</v>
      </c>
      <c r="AQ40">
        <v>0</v>
      </c>
      <c r="AR40">
        <v>272.14999999999998</v>
      </c>
      <c r="AS40">
        <v>18.239999999999998</v>
      </c>
      <c r="AT40">
        <v>0</v>
      </c>
      <c r="AU40">
        <v>6.11</v>
      </c>
      <c r="AV40">
        <v>97.2</v>
      </c>
      <c r="AW40">
        <v>20</v>
      </c>
      <c r="AX40">
        <v>50</v>
      </c>
      <c r="AY40">
        <v>18.82</v>
      </c>
      <c r="AZ40">
        <v>2</v>
      </c>
      <c r="BA40">
        <v>0</v>
      </c>
      <c r="BB40">
        <v>10</v>
      </c>
      <c r="BC40">
        <v>66.5</v>
      </c>
      <c r="BD40">
        <v>28.5</v>
      </c>
    </row>
    <row r="41" spans="1:56">
      <c r="A41" t="s">
        <v>356</v>
      </c>
      <c r="G41" t="s">
        <v>83</v>
      </c>
      <c r="H41" s="115">
        <v>392.48</v>
      </c>
      <c r="I41" s="88">
        <v>32.870000000000005</v>
      </c>
      <c r="J41" s="88">
        <v>5.93</v>
      </c>
      <c r="K41" s="88">
        <v>0</v>
      </c>
      <c r="L41" s="88">
        <v>11.55</v>
      </c>
      <c r="M41" s="116">
        <v>0</v>
      </c>
      <c r="N41" s="115">
        <v>290.39</v>
      </c>
      <c r="O41" s="88">
        <v>204.13</v>
      </c>
      <c r="P41" s="88">
        <v>0</v>
      </c>
      <c r="Q41" s="88">
        <v>0</v>
      </c>
      <c r="R41" s="88">
        <v>0</v>
      </c>
      <c r="S41" s="116">
        <v>0</v>
      </c>
      <c r="W41">
        <v>0</v>
      </c>
      <c r="X41">
        <v>5.34</v>
      </c>
      <c r="Y41">
        <v>0</v>
      </c>
      <c r="Z41">
        <v>11.55</v>
      </c>
      <c r="AA41">
        <v>0.77</v>
      </c>
      <c r="AB41">
        <v>0.36</v>
      </c>
      <c r="AC41">
        <v>0.52</v>
      </c>
      <c r="AD41">
        <v>0.92</v>
      </c>
      <c r="AE41">
        <v>0.77</v>
      </c>
      <c r="AF41">
        <v>0.93</v>
      </c>
      <c r="AG41">
        <v>0.72</v>
      </c>
      <c r="AH41">
        <v>0.59</v>
      </c>
      <c r="AI41">
        <v>0.52</v>
      </c>
      <c r="AJ41">
        <v>0.96</v>
      </c>
      <c r="AK41">
        <v>2.89</v>
      </c>
      <c r="AL41">
        <v>0.48</v>
      </c>
      <c r="AM41">
        <v>0.48</v>
      </c>
      <c r="AN41">
        <v>19.25</v>
      </c>
      <c r="AO41">
        <v>288.77999999999997</v>
      </c>
      <c r="AP41">
        <v>0</v>
      </c>
      <c r="AQ41">
        <v>0</v>
      </c>
      <c r="AR41">
        <v>272.14999999999998</v>
      </c>
      <c r="AS41">
        <v>18.239999999999998</v>
      </c>
      <c r="AT41">
        <v>0</v>
      </c>
      <c r="AU41">
        <v>6.11</v>
      </c>
      <c r="AV41">
        <v>97.2</v>
      </c>
      <c r="AW41">
        <v>20</v>
      </c>
      <c r="AX41">
        <v>50</v>
      </c>
      <c r="AY41">
        <v>18.82</v>
      </c>
      <c r="AZ41">
        <v>2</v>
      </c>
      <c r="BA41">
        <v>0</v>
      </c>
      <c r="BB41">
        <v>10</v>
      </c>
      <c r="BC41">
        <v>74.900000000000006</v>
      </c>
      <c r="BD41">
        <v>32.1</v>
      </c>
    </row>
    <row r="42" spans="1:56">
      <c r="A42" t="s">
        <v>357</v>
      </c>
      <c r="G42" t="s">
        <v>84</v>
      </c>
      <c r="H42" s="115">
        <v>395.98</v>
      </c>
      <c r="I42" s="88">
        <v>34.370000000000005</v>
      </c>
      <c r="J42" s="88">
        <v>5.93</v>
      </c>
      <c r="K42" s="88">
        <v>0</v>
      </c>
      <c r="L42" s="88">
        <v>11.55</v>
      </c>
      <c r="M42" s="116">
        <v>0</v>
      </c>
      <c r="N42" s="115">
        <v>290.39</v>
      </c>
      <c r="O42" s="88">
        <v>204.13</v>
      </c>
      <c r="P42" s="88">
        <v>0</v>
      </c>
      <c r="Q42" s="88">
        <v>0</v>
      </c>
      <c r="R42" s="88">
        <v>0</v>
      </c>
      <c r="S42" s="116">
        <v>0</v>
      </c>
      <c r="W42">
        <v>0</v>
      </c>
      <c r="X42">
        <v>5.34</v>
      </c>
      <c r="Y42">
        <v>0</v>
      </c>
      <c r="Z42">
        <v>11.55</v>
      </c>
      <c r="AA42">
        <v>0.77</v>
      </c>
      <c r="AB42">
        <v>0.36</v>
      </c>
      <c r="AC42">
        <v>0.52</v>
      </c>
      <c r="AD42">
        <v>0.92</v>
      </c>
      <c r="AE42">
        <v>0.77</v>
      </c>
      <c r="AF42">
        <v>0.93</v>
      </c>
      <c r="AG42">
        <v>0.72</v>
      </c>
      <c r="AH42">
        <v>0.59</v>
      </c>
      <c r="AI42">
        <v>0.52</v>
      </c>
      <c r="AJ42">
        <v>0.96</v>
      </c>
      <c r="AK42">
        <v>2.89</v>
      </c>
      <c r="AL42">
        <v>0.48</v>
      </c>
      <c r="AM42">
        <v>0.48</v>
      </c>
      <c r="AN42">
        <v>19.25</v>
      </c>
      <c r="AO42">
        <v>288.77999999999997</v>
      </c>
      <c r="AP42">
        <v>0</v>
      </c>
      <c r="AQ42">
        <v>0</v>
      </c>
      <c r="AR42">
        <v>272.14999999999998</v>
      </c>
      <c r="AS42">
        <v>18.239999999999998</v>
      </c>
      <c r="AT42">
        <v>0</v>
      </c>
      <c r="AU42">
        <v>6.11</v>
      </c>
      <c r="AV42">
        <v>97.2</v>
      </c>
      <c r="AW42">
        <v>20</v>
      </c>
      <c r="AX42">
        <v>50</v>
      </c>
      <c r="AY42">
        <v>18.82</v>
      </c>
      <c r="AZ42">
        <v>2</v>
      </c>
      <c r="BA42">
        <v>0</v>
      </c>
      <c r="BB42">
        <v>10</v>
      </c>
      <c r="BC42">
        <v>78.400000000000006</v>
      </c>
      <c r="BD42">
        <v>33.6</v>
      </c>
    </row>
    <row r="43" spans="1:56">
      <c r="A43" t="s">
        <v>363</v>
      </c>
      <c r="G43" t="s">
        <v>85</v>
      </c>
      <c r="H43" s="115">
        <v>403.67999999999995</v>
      </c>
      <c r="I43" s="88">
        <v>37.67</v>
      </c>
      <c r="J43" s="88">
        <v>5.93</v>
      </c>
      <c r="K43" s="88">
        <v>0</v>
      </c>
      <c r="L43" s="88">
        <v>11.55</v>
      </c>
      <c r="M43" s="116">
        <v>0</v>
      </c>
      <c r="N43" s="115">
        <v>290.39</v>
      </c>
      <c r="O43" s="88">
        <v>204.13</v>
      </c>
      <c r="P43" s="88">
        <v>0</v>
      </c>
      <c r="Q43" s="88">
        <v>0</v>
      </c>
      <c r="R43" s="88">
        <v>0</v>
      </c>
      <c r="S43" s="116">
        <v>0</v>
      </c>
      <c r="W43">
        <v>0</v>
      </c>
      <c r="X43">
        <v>5.34</v>
      </c>
      <c r="Y43">
        <v>0</v>
      </c>
      <c r="Z43">
        <v>11.55</v>
      </c>
      <c r="AA43">
        <v>0.77</v>
      </c>
      <c r="AB43">
        <v>0.36</v>
      </c>
      <c r="AC43">
        <v>0.52</v>
      </c>
      <c r="AD43">
        <v>0.92</v>
      </c>
      <c r="AE43">
        <v>0.77</v>
      </c>
      <c r="AF43">
        <v>0.93</v>
      </c>
      <c r="AG43">
        <v>0.72</v>
      </c>
      <c r="AH43">
        <v>0.59</v>
      </c>
      <c r="AI43">
        <v>0.52</v>
      </c>
      <c r="AJ43">
        <v>0.96</v>
      </c>
      <c r="AK43">
        <v>2.89</v>
      </c>
      <c r="AL43">
        <v>0.48</v>
      </c>
      <c r="AM43">
        <v>0.48</v>
      </c>
      <c r="AN43">
        <v>19.25</v>
      </c>
      <c r="AO43">
        <v>288.77999999999997</v>
      </c>
      <c r="AP43">
        <v>0</v>
      </c>
      <c r="AQ43">
        <v>0</v>
      </c>
      <c r="AR43">
        <v>272.14999999999998</v>
      </c>
      <c r="AS43">
        <v>18.239999999999998</v>
      </c>
      <c r="AT43">
        <v>0</v>
      </c>
      <c r="AU43">
        <v>6.11</v>
      </c>
      <c r="AV43">
        <v>97.2</v>
      </c>
      <c r="AW43">
        <v>20</v>
      </c>
      <c r="AX43">
        <v>50</v>
      </c>
      <c r="AY43">
        <v>18.82</v>
      </c>
      <c r="AZ43">
        <v>2</v>
      </c>
      <c r="BA43">
        <v>0</v>
      </c>
      <c r="BB43">
        <v>10</v>
      </c>
      <c r="BC43">
        <v>86.1</v>
      </c>
      <c r="BD43">
        <v>36.9</v>
      </c>
    </row>
    <row r="44" spans="1:56">
      <c r="A44" t="s">
        <v>367</v>
      </c>
      <c r="G44" t="s">
        <v>86</v>
      </c>
      <c r="H44" s="115">
        <v>401.04999999999995</v>
      </c>
      <c r="I44" s="88">
        <v>40.67</v>
      </c>
      <c r="J44" s="88">
        <v>5.93</v>
      </c>
      <c r="K44" s="88">
        <v>0</v>
      </c>
      <c r="L44" s="88">
        <v>11.55</v>
      </c>
      <c r="M44" s="116">
        <v>0</v>
      </c>
      <c r="N44" s="115">
        <v>290.39</v>
      </c>
      <c r="O44" s="88">
        <v>204.13</v>
      </c>
      <c r="P44" s="88">
        <v>0</v>
      </c>
      <c r="Q44" s="88">
        <v>0</v>
      </c>
      <c r="R44" s="88">
        <v>0</v>
      </c>
      <c r="S44" s="116">
        <v>0</v>
      </c>
      <c r="W44">
        <v>0</v>
      </c>
      <c r="X44">
        <v>5.34</v>
      </c>
      <c r="Y44">
        <v>0</v>
      </c>
      <c r="Z44">
        <v>11.55</v>
      </c>
      <c r="AA44">
        <v>0.77</v>
      </c>
      <c r="AB44">
        <v>0.36</v>
      </c>
      <c r="AC44">
        <v>0.52</v>
      </c>
      <c r="AD44">
        <v>0.92</v>
      </c>
      <c r="AE44">
        <v>0.77</v>
      </c>
      <c r="AF44">
        <v>0.93</v>
      </c>
      <c r="AG44">
        <v>0.72</v>
      </c>
      <c r="AH44">
        <v>0.59</v>
      </c>
      <c r="AI44">
        <v>0.52</v>
      </c>
      <c r="AJ44">
        <v>0.96</v>
      </c>
      <c r="AK44">
        <v>2.89</v>
      </c>
      <c r="AL44">
        <v>0.48</v>
      </c>
      <c r="AM44">
        <v>0.48</v>
      </c>
      <c r="AN44">
        <v>19.25</v>
      </c>
      <c r="AO44">
        <v>279.14999999999998</v>
      </c>
      <c r="AP44">
        <v>0</v>
      </c>
      <c r="AQ44">
        <v>0</v>
      </c>
      <c r="AR44">
        <v>272.14999999999998</v>
      </c>
      <c r="AS44">
        <v>18.239999999999998</v>
      </c>
      <c r="AT44">
        <v>0</v>
      </c>
      <c r="AU44">
        <v>6.11</v>
      </c>
      <c r="AV44">
        <v>97.2</v>
      </c>
      <c r="AW44">
        <v>20</v>
      </c>
      <c r="AX44">
        <v>50</v>
      </c>
      <c r="AY44">
        <v>18.82</v>
      </c>
      <c r="AZ44">
        <v>2</v>
      </c>
      <c r="BA44">
        <v>0</v>
      </c>
      <c r="BB44">
        <v>10</v>
      </c>
      <c r="BC44">
        <v>93.1</v>
      </c>
      <c r="BD44">
        <v>39.9</v>
      </c>
    </row>
    <row r="45" spans="1:56">
      <c r="A45" t="s">
        <v>390</v>
      </c>
      <c r="G45" t="s">
        <v>87</v>
      </c>
      <c r="H45" s="115">
        <v>373.65999999999997</v>
      </c>
      <c r="I45" s="88">
        <v>43.370000000000005</v>
      </c>
      <c r="J45" s="88">
        <v>5.93</v>
      </c>
      <c r="K45" s="88">
        <v>0</v>
      </c>
      <c r="L45" s="88">
        <v>11.55</v>
      </c>
      <c r="M45" s="116">
        <v>0</v>
      </c>
      <c r="N45" s="115">
        <v>290.39</v>
      </c>
      <c r="O45" s="88">
        <v>204.13</v>
      </c>
      <c r="P45" s="88">
        <v>0</v>
      </c>
      <c r="Q45" s="88">
        <v>0</v>
      </c>
      <c r="R45" s="88">
        <v>0</v>
      </c>
      <c r="S45" s="116">
        <v>0</v>
      </c>
      <c r="W45">
        <v>0</v>
      </c>
      <c r="X45">
        <v>5.34</v>
      </c>
      <c r="Y45">
        <v>0</v>
      </c>
      <c r="Z45">
        <v>11.55</v>
      </c>
      <c r="AA45">
        <v>0.77</v>
      </c>
      <c r="AB45">
        <v>0.36</v>
      </c>
      <c r="AC45">
        <v>0.52</v>
      </c>
      <c r="AD45">
        <v>0.92</v>
      </c>
      <c r="AE45">
        <v>0.77</v>
      </c>
      <c r="AF45">
        <v>0.93</v>
      </c>
      <c r="AG45">
        <v>0.72</v>
      </c>
      <c r="AH45">
        <v>0.59</v>
      </c>
      <c r="AI45">
        <v>0.52</v>
      </c>
      <c r="AJ45">
        <v>0.96</v>
      </c>
      <c r="AK45">
        <v>2.89</v>
      </c>
      <c r="AL45">
        <v>0.48</v>
      </c>
      <c r="AM45">
        <v>0.48</v>
      </c>
      <c r="AN45">
        <v>19.25</v>
      </c>
      <c r="AO45">
        <v>245.46</v>
      </c>
      <c r="AP45">
        <v>0</v>
      </c>
      <c r="AQ45">
        <v>0</v>
      </c>
      <c r="AR45">
        <v>272.14999999999998</v>
      </c>
      <c r="AS45">
        <v>18.239999999999998</v>
      </c>
      <c r="AT45">
        <v>0</v>
      </c>
      <c r="AU45">
        <v>6.11</v>
      </c>
      <c r="AV45">
        <v>97.2</v>
      </c>
      <c r="AW45">
        <v>20</v>
      </c>
      <c r="AX45">
        <v>50</v>
      </c>
      <c r="AY45">
        <v>18.82</v>
      </c>
      <c r="AZ45">
        <v>2</v>
      </c>
      <c r="BA45">
        <v>0</v>
      </c>
      <c r="BB45">
        <v>10</v>
      </c>
      <c r="BC45">
        <v>99.4</v>
      </c>
      <c r="BD45">
        <v>42.6</v>
      </c>
    </row>
    <row r="46" spans="1:56">
      <c r="A46" t="s">
        <v>391</v>
      </c>
      <c r="G46" t="s">
        <v>88</v>
      </c>
      <c r="H46" s="115">
        <v>360.62</v>
      </c>
      <c r="I46" s="88">
        <v>43.970000000000006</v>
      </c>
      <c r="J46" s="88">
        <v>5.93</v>
      </c>
      <c r="K46" s="88">
        <v>0</v>
      </c>
      <c r="L46" s="88">
        <v>11.55</v>
      </c>
      <c r="M46" s="116">
        <v>0</v>
      </c>
      <c r="N46" s="115">
        <v>290.39</v>
      </c>
      <c r="O46" s="88">
        <v>204.13</v>
      </c>
      <c r="P46" s="88">
        <v>0</v>
      </c>
      <c r="Q46" s="88">
        <v>0</v>
      </c>
      <c r="R46" s="88">
        <v>0</v>
      </c>
      <c r="S46" s="116">
        <v>0</v>
      </c>
      <c r="W46">
        <v>0</v>
      </c>
      <c r="X46">
        <v>5.34</v>
      </c>
      <c r="Y46">
        <v>0</v>
      </c>
      <c r="Z46">
        <v>11.55</v>
      </c>
      <c r="AA46">
        <v>0.77</v>
      </c>
      <c r="AB46">
        <v>0.36</v>
      </c>
      <c r="AC46">
        <v>0.52</v>
      </c>
      <c r="AD46">
        <v>0.92</v>
      </c>
      <c r="AE46">
        <v>0.77</v>
      </c>
      <c r="AF46">
        <v>0.93</v>
      </c>
      <c r="AG46">
        <v>0.72</v>
      </c>
      <c r="AH46">
        <v>0.59</v>
      </c>
      <c r="AI46">
        <v>0.52</v>
      </c>
      <c r="AJ46">
        <v>0.96</v>
      </c>
      <c r="AK46">
        <v>2.89</v>
      </c>
      <c r="AL46">
        <v>0.48</v>
      </c>
      <c r="AM46">
        <v>0.48</v>
      </c>
      <c r="AN46">
        <v>19.25</v>
      </c>
      <c r="AO46">
        <v>231.02</v>
      </c>
      <c r="AP46">
        <v>0</v>
      </c>
      <c r="AQ46">
        <v>0</v>
      </c>
      <c r="AR46">
        <v>272.14999999999998</v>
      </c>
      <c r="AS46">
        <v>18.239999999999998</v>
      </c>
      <c r="AT46">
        <v>0</v>
      </c>
      <c r="AU46">
        <v>6.11</v>
      </c>
      <c r="AV46">
        <v>97.2</v>
      </c>
      <c r="AW46">
        <v>20</v>
      </c>
      <c r="AX46">
        <v>50</v>
      </c>
      <c r="AY46">
        <v>18.82</v>
      </c>
      <c r="AZ46">
        <v>2</v>
      </c>
      <c r="BA46">
        <v>0</v>
      </c>
      <c r="BB46">
        <v>10</v>
      </c>
      <c r="BC46">
        <v>100.8</v>
      </c>
      <c r="BD46">
        <v>43.2</v>
      </c>
    </row>
    <row r="47" spans="1:56">
      <c r="A47" t="s">
        <v>395</v>
      </c>
      <c r="G47" t="s">
        <v>89</v>
      </c>
      <c r="H47" s="115">
        <v>322.12</v>
      </c>
      <c r="I47" s="88">
        <v>43.970000000000006</v>
      </c>
      <c r="J47" s="88">
        <v>5.93</v>
      </c>
      <c r="K47" s="88">
        <v>0</v>
      </c>
      <c r="L47" s="88">
        <v>11.55</v>
      </c>
      <c r="M47" s="116">
        <v>0</v>
      </c>
      <c r="N47" s="115">
        <v>290.39</v>
      </c>
      <c r="O47" s="88">
        <v>204.13</v>
      </c>
      <c r="P47" s="88">
        <v>0</v>
      </c>
      <c r="Q47" s="88">
        <v>0</v>
      </c>
      <c r="R47" s="88">
        <v>0</v>
      </c>
      <c r="S47" s="116">
        <v>0</v>
      </c>
      <c r="W47">
        <v>0</v>
      </c>
      <c r="X47">
        <v>5.34</v>
      </c>
      <c r="Y47">
        <v>0</v>
      </c>
      <c r="Z47">
        <v>11.55</v>
      </c>
      <c r="AA47">
        <v>0.77</v>
      </c>
      <c r="AB47">
        <v>0.36</v>
      </c>
      <c r="AC47">
        <v>0.52</v>
      </c>
      <c r="AD47">
        <v>0.92</v>
      </c>
      <c r="AE47">
        <v>0.77</v>
      </c>
      <c r="AF47">
        <v>0.93</v>
      </c>
      <c r="AG47">
        <v>0.72</v>
      </c>
      <c r="AH47">
        <v>0.59</v>
      </c>
      <c r="AI47">
        <v>0.52</v>
      </c>
      <c r="AJ47">
        <v>0.96</v>
      </c>
      <c r="AK47">
        <v>2.89</v>
      </c>
      <c r="AL47">
        <v>0.48</v>
      </c>
      <c r="AM47">
        <v>0.48</v>
      </c>
      <c r="AN47">
        <v>19.25</v>
      </c>
      <c r="AO47">
        <v>192.52</v>
      </c>
      <c r="AP47">
        <v>0</v>
      </c>
      <c r="AQ47">
        <v>0</v>
      </c>
      <c r="AR47">
        <v>272.14999999999998</v>
      </c>
      <c r="AS47">
        <v>18.239999999999998</v>
      </c>
      <c r="AT47">
        <v>0</v>
      </c>
      <c r="AU47">
        <v>6.11</v>
      </c>
      <c r="AV47">
        <v>97.2</v>
      </c>
      <c r="AW47">
        <v>20</v>
      </c>
      <c r="AX47">
        <v>50</v>
      </c>
      <c r="AY47">
        <v>18.82</v>
      </c>
      <c r="AZ47">
        <v>2</v>
      </c>
      <c r="BA47">
        <v>0</v>
      </c>
      <c r="BB47">
        <v>10</v>
      </c>
      <c r="BC47">
        <v>100.8</v>
      </c>
      <c r="BD47">
        <v>43.2</v>
      </c>
    </row>
    <row r="48" spans="1:56">
      <c r="A48" t="s">
        <v>399</v>
      </c>
      <c r="G48" t="s">
        <v>90</v>
      </c>
      <c r="H48" s="115">
        <v>298.06</v>
      </c>
      <c r="I48" s="88">
        <v>43.970000000000006</v>
      </c>
      <c r="J48" s="88">
        <v>5.93</v>
      </c>
      <c r="K48" s="88">
        <v>0</v>
      </c>
      <c r="L48" s="88">
        <v>11.55</v>
      </c>
      <c r="M48" s="116">
        <v>0</v>
      </c>
      <c r="N48" s="115">
        <v>290.39</v>
      </c>
      <c r="O48" s="88">
        <v>204.13</v>
      </c>
      <c r="P48" s="88">
        <v>0</v>
      </c>
      <c r="Q48" s="88">
        <v>0</v>
      </c>
      <c r="R48" s="88">
        <v>0</v>
      </c>
      <c r="S48" s="116">
        <v>0</v>
      </c>
      <c r="W48">
        <v>0</v>
      </c>
      <c r="X48">
        <v>5.34</v>
      </c>
      <c r="Y48">
        <v>0</v>
      </c>
      <c r="Z48">
        <v>11.55</v>
      </c>
      <c r="AA48">
        <v>0.77</v>
      </c>
      <c r="AB48">
        <v>0.36</v>
      </c>
      <c r="AC48">
        <v>0.52</v>
      </c>
      <c r="AD48">
        <v>0.92</v>
      </c>
      <c r="AE48">
        <v>0.77</v>
      </c>
      <c r="AF48">
        <v>0.93</v>
      </c>
      <c r="AG48">
        <v>0.72</v>
      </c>
      <c r="AH48">
        <v>0.59</v>
      </c>
      <c r="AI48">
        <v>0.52</v>
      </c>
      <c r="AJ48">
        <v>0.96</v>
      </c>
      <c r="AK48">
        <v>2.89</v>
      </c>
      <c r="AL48">
        <v>0.48</v>
      </c>
      <c r="AM48">
        <v>0.48</v>
      </c>
      <c r="AN48">
        <v>19.25</v>
      </c>
      <c r="AO48">
        <v>168.46</v>
      </c>
      <c r="AP48">
        <v>0</v>
      </c>
      <c r="AQ48">
        <v>0</v>
      </c>
      <c r="AR48">
        <v>272.14999999999998</v>
      </c>
      <c r="AS48">
        <v>18.239999999999998</v>
      </c>
      <c r="AT48">
        <v>0</v>
      </c>
      <c r="AU48">
        <v>6.11</v>
      </c>
      <c r="AV48">
        <v>97.2</v>
      </c>
      <c r="AW48">
        <v>20</v>
      </c>
      <c r="AX48">
        <v>50</v>
      </c>
      <c r="AY48">
        <v>18.82</v>
      </c>
      <c r="AZ48">
        <v>2</v>
      </c>
      <c r="BA48">
        <v>0</v>
      </c>
      <c r="BB48">
        <v>10</v>
      </c>
      <c r="BC48">
        <v>100.8</v>
      </c>
      <c r="BD48">
        <v>43.2</v>
      </c>
    </row>
    <row r="49" spans="1:56">
      <c r="A49" t="s">
        <v>400</v>
      </c>
      <c r="G49" t="s">
        <v>91</v>
      </c>
      <c r="H49" s="115">
        <v>288.43</v>
      </c>
      <c r="I49" s="88">
        <v>43.970000000000006</v>
      </c>
      <c r="J49" s="88">
        <v>5.93</v>
      </c>
      <c r="K49" s="88">
        <v>0</v>
      </c>
      <c r="L49" s="88">
        <v>11.55</v>
      </c>
      <c r="M49" s="116">
        <v>0</v>
      </c>
      <c r="N49" s="115">
        <v>290.39</v>
      </c>
      <c r="O49" s="88">
        <v>204.13</v>
      </c>
      <c r="P49" s="88">
        <v>0</v>
      </c>
      <c r="Q49" s="88">
        <v>0</v>
      </c>
      <c r="R49" s="88">
        <v>0</v>
      </c>
      <c r="S49" s="116">
        <v>0</v>
      </c>
      <c r="W49">
        <v>0</v>
      </c>
      <c r="X49">
        <v>5.34</v>
      </c>
      <c r="Y49">
        <v>0</v>
      </c>
      <c r="Z49">
        <v>11.55</v>
      </c>
      <c r="AA49">
        <v>0.77</v>
      </c>
      <c r="AB49">
        <v>0.36</v>
      </c>
      <c r="AC49">
        <v>0.52</v>
      </c>
      <c r="AD49">
        <v>0.92</v>
      </c>
      <c r="AE49">
        <v>0.77</v>
      </c>
      <c r="AF49">
        <v>0.93</v>
      </c>
      <c r="AG49">
        <v>0.72</v>
      </c>
      <c r="AH49">
        <v>0.59</v>
      </c>
      <c r="AI49">
        <v>0.52</v>
      </c>
      <c r="AJ49">
        <v>0.96</v>
      </c>
      <c r="AK49">
        <v>2.89</v>
      </c>
      <c r="AL49">
        <v>0.48</v>
      </c>
      <c r="AM49">
        <v>0.48</v>
      </c>
      <c r="AN49">
        <v>19.25</v>
      </c>
      <c r="AO49">
        <v>158.83000000000001</v>
      </c>
      <c r="AP49">
        <v>0</v>
      </c>
      <c r="AQ49">
        <v>0</v>
      </c>
      <c r="AR49">
        <v>272.14999999999998</v>
      </c>
      <c r="AS49">
        <v>18.239999999999998</v>
      </c>
      <c r="AT49">
        <v>0</v>
      </c>
      <c r="AU49">
        <v>6.11</v>
      </c>
      <c r="AV49">
        <v>97.2</v>
      </c>
      <c r="AW49">
        <v>20</v>
      </c>
      <c r="AX49">
        <v>50</v>
      </c>
      <c r="AY49">
        <v>18.82</v>
      </c>
      <c r="AZ49">
        <v>2</v>
      </c>
      <c r="BA49">
        <v>0</v>
      </c>
      <c r="BB49">
        <v>10</v>
      </c>
      <c r="BC49">
        <v>100.8</v>
      </c>
      <c r="BD49">
        <v>43.2</v>
      </c>
    </row>
    <row r="50" spans="1:56">
      <c r="A50" t="s">
        <v>401</v>
      </c>
      <c r="G50" t="s">
        <v>92</v>
      </c>
      <c r="H50" s="115">
        <v>283.62</v>
      </c>
      <c r="I50" s="88">
        <v>43.970000000000006</v>
      </c>
      <c r="J50" s="88">
        <v>5.93</v>
      </c>
      <c r="K50" s="88">
        <v>0</v>
      </c>
      <c r="L50" s="88">
        <v>11.55</v>
      </c>
      <c r="M50" s="116">
        <v>0</v>
      </c>
      <c r="N50" s="115">
        <v>290.39</v>
      </c>
      <c r="O50" s="88">
        <v>204.13</v>
      </c>
      <c r="P50" s="88">
        <v>0</v>
      </c>
      <c r="Q50" s="88">
        <v>0</v>
      </c>
      <c r="R50" s="88">
        <v>0</v>
      </c>
      <c r="S50" s="116">
        <v>0</v>
      </c>
      <c r="W50">
        <v>0</v>
      </c>
      <c r="X50">
        <v>5.34</v>
      </c>
      <c r="Y50">
        <v>0</v>
      </c>
      <c r="Z50">
        <v>11.55</v>
      </c>
      <c r="AA50">
        <v>0.77</v>
      </c>
      <c r="AB50">
        <v>0.36</v>
      </c>
      <c r="AC50">
        <v>0.52</v>
      </c>
      <c r="AD50">
        <v>0.92</v>
      </c>
      <c r="AE50">
        <v>0.77</v>
      </c>
      <c r="AF50">
        <v>0.93</v>
      </c>
      <c r="AG50">
        <v>0.72</v>
      </c>
      <c r="AH50">
        <v>0.59</v>
      </c>
      <c r="AI50">
        <v>0.52</v>
      </c>
      <c r="AJ50">
        <v>0.96</v>
      </c>
      <c r="AK50">
        <v>2.89</v>
      </c>
      <c r="AL50">
        <v>0.48</v>
      </c>
      <c r="AM50">
        <v>0.48</v>
      </c>
      <c r="AN50">
        <v>19.25</v>
      </c>
      <c r="AO50">
        <v>154.02000000000001</v>
      </c>
      <c r="AP50">
        <v>0</v>
      </c>
      <c r="AQ50">
        <v>0</v>
      </c>
      <c r="AR50">
        <v>272.14999999999998</v>
      </c>
      <c r="AS50">
        <v>18.239999999999998</v>
      </c>
      <c r="AT50">
        <v>0</v>
      </c>
      <c r="AU50">
        <v>6.11</v>
      </c>
      <c r="AV50">
        <v>97.2</v>
      </c>
      <c r="AW50">
        <v>20</v>
      </c>
      <c r="AX50">
        <v>50</v>
      </c>
      <c r="AY50">
        <v>18.82</v>
      </c>
      <c r="AZ50">
        <v>2</v>
      </c>
      <c r="BA50">
        <v>0</v>
      </c>
      <c r="BB50">
        <v>10</v>
      </c>
      <c r="BC50">
        <v>100.8</v>
      </c>
      <c r="BD50">
        <v>43.2</v>
      </c>
    </row>
    <row r="51" spans="1:56">
      <c r="A51" t="s">
        <v>403</v>
      </c>
      <c r="G51" t="s">
        <v>93</v>
      </c>
      <c r="H51" s="115">
        <v>269.18</v>
      </c>
      <c r="I51" s="88">
        <v>43.970000000000006</v>
      </c>
      <c r="J51" s="88">
        <v>5.93</v>
      </c>
      <c r="K51" s="88">
        <v>0</v>
      </c>
      <c r="L51" s="88">
        <v>8.66</v>
      </c>
      <c r="M51" s="116">
        <v>0</v>
      </c>
      <c r="N51" s="115">
        <v>290.39</v>
      </c>
      <c r="O51" s="88">
        <v>204.13</v>
      </c>
      <c r="P51" s="88">
        <v>0</v>
      </c>
      <c r="Q51" s="88">
        <v>0</v>
      </c>
      <c r="R51" s="88">
        <v>0</v>
      </c>
      <c r="S51" s="116">
        <v>0</v>
      </c>
      <c r="W51">
        <v>0</v>
      </c>
      <c r="X51">
        <v>5.34</v>
      </c>
      <c r="Y51">
        <v>0</v>
      </c>
      <c r="Z51">
        <v>8.66</v>
      </c>
      <c r="AA51">
        <v>0.77</v>
      </c>
      <c r="AB51">
        <v>0.36</v>
      </c>
      <c r="AC51">
        <v>0.52</v>
      </c>
      <c r="AD51">
        <v>0.92</v>
      </c>
      <c r="AE51">
        <v>0.77</v>
      </c>
      <c r="AF51">
        <v>0.93</v>
      </c>
      <c r="AG51">
        <v>0.72</v>
      </c>
      <c r="AH51">
        <v>0.59</v>
      </c>
      <c r="AI51">
        <v>0.52</v>
      </c>
      <c r="AJ51">
        <v>0.96</v>
      </c>
      <c r="AK51">
        <v>2.89</v>
      </c>
      <c r="AL51">
        <v>0.48</v>
      </c>
      <c r="AM51">
        <v>0.48</v>
      </c>
      <c r="AN51">
        <v>19.25</v>
      </c>
      <c r="AO51">
        <v>139.58000000000001</v>
      </c>
      <c r="AP51">
        <v>0</v>
      </c>
      <c r="AQ51">
        <v>0</v>
      </c>
      <c r="AR51">
        <v>272.14999999999998</v>
      </c>
      <c r="AS51">
        <v>18.239999999999998</v>
      </c>
      <c r="AT51">
        <v>0</v>
      </c>
      <c r="AU51">
        <v>6.11</v>
      </c>
      <c r="AV51">
        <v>97.2</v>
      </c>
      <c r="AW51">
        <v>20</v>
      </c>
      <c r="AX51">
        <v>50</v>
      </c>
      <c r="AY51">
        <v>18.82</v>
      </c>
      <c r="AZ51">
        <v>2</v>
      </c>
      <c r="BA51">
        <v>0</v>
      </c>
      <c r="BB51">
        <v>10</v>
      </c>
      <c r="BC51">
        <v>100.8</v>
      </c>
      <c r="BD51">
        <v>43.2</v>
      </c>
    </row>
    <row r="52" spans="1:56">
      <c r="A52" t="s">
        <v>404</v>
      </c>
      <c r="G52" t="s">
        <v>94</v>
      </c>
      <c r="H52" s="115">
        <v>240.3</v>
      </c>
      <c r="I52" s="88">
        <v>43.970000000000006</v>
      </c>
      <c r="J52" s="88">
        <v>5.93</v>
      </c>
      <c r="K52" s="88">
        <v>0</v>
      </c>
      <c r="L52" s="88">
        <v>8.66</v>
      </c>
      <c r="M52" s="116">
        <v>0</v>
      </c>
      <c r="N52" s="115">
        <v>290.39</v>
      </c>
      <c r="O52" s="88">
        <v>204.13</v>
      </c>
      <c r="P52" s="88">
        <v>0</v>
      </c>
      <c r="Q52" s="88">
        <v>0</v>
      </c>
      <c r="R52" s="88">
        <v>0</v>
      </c>
      <c r="S52" s="116">
        <v>0</v>
      </c>
      <c r="W52">
        <v>0</v>
      </c>
      <c r="X52">
        <v>5.34</v>
      </c>
      <c r="Y52">
        <v>0</v>
      </c>
      <c r="Z52">
        <v>8.66</v>
      </c>
      <c r="AA52">
        <v>0.77</v>
      </c>
      <c r="AB52">
        <v>0.36</v>
      </c>
      <c r="AC52">
        <v>0.52</v>
      </c>
      <c r="AD52">
        <v>0.92</v>
      </c>
      <c r="AE52">
        <v>0.77</v>
      </c>
      <c r="AF52">
        <v>0.93</v>
      </c>
      <c r="AG52">
        <v>0.72</v>
      </c>
      <c r="AH52">
        <v>0.59</v>
      </c>
      <c r="AI52">
        <v>0.52</v>
      </c>
      <c r="AJ52">
        <v>0.96</v>
      </c>
      <c r="AK52">
        <v>2.89</v>
      </c>
      <c r="AL52">
        <v>0.48</v>
      </c>
      <c r="AM52">
        <v>0.48</v>
      </c>
      <c r="AN52">
        <v>19.25</v>
      </c>
      <c r="AO52">
        <v>110.7</v>
      </c>
      <c r="AP52">
        <v>0</v>
      </c>
      <c r="AQ52">
        <v>0</v>
      </c>
      <c r="AR52">
        <v>272.14999999999998</v>
      </c>
      <c r="AS52">
        <v>18.239999999999998</v>
      </c>
      <c r="AT52">
        <v>0</v>
      </c>
      <c r="AU52">
        <v>6.11</v>
      </c>
      <c r="AV52">
        <v>97.2</v>
      </c>
      <c r="AW52">
        <v>20</v>
      </c>
      <c r="AX52">
        <v>50</v>
      </c>
      <c r="AY52">
        <v>18.82</v>
      </c>
      <c r="AZ52">
        <v>2</v>
      </c>
      <c r="BA52">
        <v>0</v>
      </c>
      <c r="BB52">
        <v>10</v>
      </c>
      <c r="BC52">
        <v>100.8</v>
      </c>
      <c r="BD52">
        <v>43.2</v>
      </c>
    </row>
    <row r="53" spans="1:56">
      <c r="A53" t="s">
        <v>445</v>
      </c>
      <c r="G53" t="s">
        <v>95</v>
      </c>
      <c r="H53" s="115">
        <v>221.05</v>
      </c>
      <c r="I53" s="88">
        <v>43.970000000000006</v>
      </c>
      <c r="J53" s="88">
        <v>5.93</v>
      </c>
      <c r="K53" s="88">
        <v>0</v>
      </c>
      <c r="L53" s="88">
        <v>8.66</v>
      </c>
      <c r="M53" s="116">
        <v>0</v>
      </c>
      <c r="N53" s="115">
        <v>290.39</v>
      </c>
      <c r="O53" s="88">
        <v>204.13</v>
      </c>
      <c r="P53" s="88">
        <v>0</v>
      </c>
      <c r="Q53" s="88">
        <v>0</v>
      </c>
      <c r="R53" s="88">
        <v>0</v>
      </c>
      <c r="S53" s="116">
        <v>0</v>
      </c>
      <c r="W53">
        <v>0</v>
      </c>
      <c r="X53">
        <v>5.34</v>
      </c>
      <c r="Y53">
        <v>0</v>
      </c>
      <c r="Z53">
        <v>8.66</v>
      </c>
      <c r="AA53">
        <v>0.77</v>
      </c>
      <c r="AB53">
        <v>0.36</v>
      </c>
      <c r="AC53">
        <v>0.52</v>
      </c>
      <c r="AD53">
        <v>0.92</v>
      </c>
      <c r="AE53">
        <v>0.77</v>
      </c>
      <c r="AF53">
        <v>0.93</v>
      </c>
      <c r="AG53">
        <v>0.72</v>
      </c>
      <c r="AH53">
        <v>0.59</v>
      </c>
      <c r="AI53">
        <v>0.52</v>
      </c>
      <c r="AJ53">
        <v>0.96</v>
      </c>
      <c r="AK53">
        <v>2.89</v>
      </c>
      <c r="AL53">
        <v>0.48</v>
      </c>
      <c r="AM53">
        <v>0.48</v>
      </c>
      <c r="AN53">
        <v>19.25</v>
      </c>
      <c r="AO53">
        <v>91.45</v>
      </c>
      <c r="AP53">
        <v>0</v>
      </c>
      <c r="AQ53">
        <v>0</v>
      </c>
      <c r="AR53">
        <v>272.14999999999998</v>
      </c>
      <c r="AS53">
        <v>18.239999999999998</v>
      </c>
      <c r="AT53">
        <v>0</v>
      </c>
      <c r="AU53">
        <v>6.11</v>
      </c>
      <c r="AV53">
        <v>97.2</v>
      </c>
      <c r="AW53">
        <v>20</v>
      </c>
      <c r="AX53">
        <v>50</v>
      </c>
      <c r="AY53">
        <v>18.82</v>
      </c>
      <c r="AZ53">
        <v>2</v>
      </c>
      <c r="BA53">
        <v>0</v>
      </c>
      <c r="BB53">
        <v>10</v>
      </c>
      <c r="BC53">
        <v>100.8</v>
      </c>
      <c r="BD53">
        <v>43.2</v>
      </c>
    </row>
    <row r="54" spans="1:56">
      <c r="A54" t="s">
        <v>444</v>
      </c>
      <c r="G54" t="s">
        <v>96</v>
      </c>
      <c r="H54" s="115">
        <v>206.61</v>
      </c>
      <c r="I54" s="88">
        <v>43.970000000000006</v>
      </c>
      <c r="J54" s="88">
        <v>5.93</v>
      </c>
      <c r="K54" s="88">
        <v>0</v>
      </c>
      <c r="L54" s="88">
        <v>8.66</v>
      </c>
      <c r="M54" s="116">
        <v>0</v>
      </c>
      <c r="N54" s="115">
        <v>290.39</v>
      </c>
      <c r="O54" s="88">
        <v>204.13</v>
      </c>
      <c r="P54" s="88">
        <v>0</v>
      </c>
      <c r="Q54" s="88">
        <v>0</v>
      </c>
      <c r="R54" s="88">
        <v>0</v>
      </c>
      <c r="S54" s="116">
        <v>0</v>
      </c>
      <c r="W54">
        <v>0</v>
      </c>
      <c r="X54">
        <v>5.34</v>
      </c>
      <c r="Y54">
        <v>0</v>
      </c>
      <c r="Z54">
        <v>8.66</v>
      </c>
      <c r="AA54">
        <v>0.77</v>
      </c>
      <c r="AB54">
        <v>0.36</v>
      </c>
      <c r="AC54">
        <v>0.52</v>
      </c>
      <c r="AD54">
        <v>0.92</v>
      </c>
      <c r="AE54">
        <v>0.77</v>
      </c>
      <c r="AF54">
        <v>0.93</v>
      </c>
      <c r="AG54">
        <v>0.72</v>
      </c>
      <c r="AH54">
        <v>0.59</v>
      </c>
      <c r="AI54">
        <v>0.52</v>
      </c>
      <c r="AJ54">
        <v>0.96</v>
      </c>
      <c r="AK54">
        <v>2.89</v>
      </c>
      <c r="AL54">
        <v>0.48</v>
      </c>
      <c r="AM54">
        <v>0.48</v>
      </c>
      <c r="AN54">
        <v>19.25</v>
      </c>
      <c r="AO54">
        <v>77.010000000000005</v>
      </c>
      <c r="AP54">
        <v>0</v>
      </c>
      <c r="AQ54">
        <v>0</v>
      </c>
      <c r="AR54">
        <v>272.14999999999998</v>
      </c>
      <c r="AS54">
        <v>18.239999999999998</v>
      </c>
      <c r="AT54">
        <v>0</v>
      </c>
      <c r="AU54">
        <v>6.11</v>
      </c>
      <c r="AV54">
        <v>97.2</v>
      </c>
      <c r="AW54">
        <v>20</v>
      </c>
      <c r="AX54">
        <v>50</v>
      </c>
      <c r="AY54">
        <v>18.82</v>
      </c>
      <c r="AZ54">
        <v>2</v>
      </c>
      <c r="BA54">
        <v>0</v>
      </c>
      <c r="BB54">
        <v>10</v>
      </c>
      <c r="BC54">
        <v>100.8</v>
      </c>
      <c r="BD54">
        <v>43.2</v>
      </c>
    </row>
    <row r="55" spans="1:56">
      <c r="A55" t="s">
        <v>446</v>
      </c>
      <c r="G55" t="s">
        <v>97</v>
      </c>
      <c r="H55" s="115">
        <v>129.6</v>
      </c>
      <c r="I55" s="88">
        <v>43.970000000000006</v>
      </c>
      <c r="J55" s="88">
        <v>5.84</v>
      </c>
      <c r="K55" s="88">
        <v>0</v>
      </c>
      <c r="L55" s="88">
        <v>8.66</v>
      </c>
      <c r="M55" s="116">
        <v>0</v>
      </c>
      <c r="N55" s="115">
        <v>290.39</v>
      </c>
      <c r="O55" s="88">
        <v>204.13</v>
      </c>
      <c r="P55" s="88">
        <v>0</v>
      </c>
      <c r="Q55" s="88">
        <v>0</v>
      </c>
      <c r="R55" s="88">
        <v>0</v>
      </c>
      <c r="S55" s="116">
        <v>0</v>
      </c>
      <c r="W55">
        <v>0</v>
      </c>
      <c r="X55">
        <v>5.25</v>
      </c>
      <c r="Y55">
        <v>0</v>
      </c>
      <c r="Z55">
        <v>8.66</v>
      </c>
      <c r="AA55">
        <v>0.77</v>
      </c>
      <c r="AB55">
        <v>0.36</v>
      </c>
      <c r="AC55">
        <v>0.52</v>
      </c>
      <c r="AD55">
        <v>0.92</v>
      </c>
      <c r="AE55">
        <v>0.77</v>
      </c>
      <c r="AF55">
        <v>0.93</v>
      </c>
      <c r="AG55">
        <v>0.72</v>
      </c>
      <c r="AH55">
        <v>0.59</v>
      </c>
      <c r="AI55">
        <v>0.52</v>
      </c>
      <c r="AJ55">
        <v>0.96</v>
      </c>
      <c r="AK55">
        <v>2.89</v>
      </c>
      <c r="AL55">
        <v>0.48</v>
      </c>
      <c r="AM55">
        <v>0.48</v>
      </c>
      <c r="AN55">
        <v>19.25</v>
      </c>
      <c r="AO55">
        <v>0</v>
      </c>
      <c r="AP55">
        <v>0</v>
      </c>
      <c r="AQ55">
        <v>0</v>
      </c>
      <c r="AR55">
        <v>272.14999999999998</v>
      </c>
      <c r="AS55">
        <v>18.239999999999998</v>
      </c>
      <c r="AT55">
        <v>0</v>
      </c>
      <c r="AU55">
        <v>6.11</v>
      </c>
      <c r="AV55">
        <v>97.2</v>
      </c>
      <c r="AW55">
        <v>20</v>
      </c>
      <c r="AX55">
        <v>50</v>
      </c>
      <c r="AY55">
        <v>18.82</v>
      </c>
      <c r="AZ55">
        <v>2</v>
      </c>
      <c r="BA55">
        <v>0</v>
      </c>
      <c r="BB55">
        <v>10</v>
      </c>
      <c r="BC55">
        <v>100.8</v>
      </c>
      <c r="BD55">
        <v>43.2</v>
      </c>
    </row>
    <row r="56" spans="1:56">
      <c r="A56" t="s">
        <v>446</v>
      </c>
      <c r="G56" t="s">
        <v>98</v>
      </c>
      <c r="H56" s="115">
        <v>129.6</v>
      </c>
      <c r="I56" s="88">
        <v>43.970000000000006</v>
      </c>
      <c r="J56" s="88">
        <v>5.84</v>
      </c>
      <c r="K56" s="88">
        <v>0</v>
      </c>
      <c r="L56" s="88">
        <v>8.66</v>
      </c>
      <c r="M56" s="116">
        <v>0</v>
      </c>
      <c r="N56" s="115">
        <v>290.39</v>
      </c>
      <c r="O56" s="88">
        <v>204.13</v>
      </c>
      <c r="P56" s="88">
        <v>0</v>
      </c>
      <c r="Q56" s="88">
        <v>0</v>
      </c>
      <c r="R56" s="88">
        <v>0</v>
      </c>
      <c r="S56" s="116">
        <v>0</v>
      </c>
      <c r="W56">
        <v>0</v>
      </c>
      <c r="X56">
        <v>5.25</v>
      </c>
      <c r="Y56">
        <v>0</v>
      </c>
      <c r="Z56">
        <v>8.66</v>
      </c>
      <c r="AA56">
        <v>0.77</v>
      </c>
      <c r="AB56">
        <v>0.36</v>
      </c>
      <c r="AC56">
        <v>0.52</v>
      </c>
      <c r="AD56">
        <v>0.92</v>
      </c>
      <c r="AE56">
        <v>0.77</v>
      </c>
      <c r="AF56">
        <v>0.93</v>
      </c>
      <c r="AG56">
        <v>0.72</v>
      </c>
      <c r="AH56">
        <v>0.59</v>
      </c>
      <c r="AI56">
        <v>0.52</v>
      </c>
      <c r="AJ56">
        <v>0.96</v>
      </c>
      <c r="AK56">
        <v>2.89</v>
      </c>
      <c r="AL56">
        <v>0.48</v>
      </c>
      <c r="AM56">
        <v>0.48</v>
      </c>
      <c r="AN56">
        <v>19.25</v>
      </c>
      <c r="AO56">
        <v>0</v>
      </c>
      <c r="AP56">
        <v>0</v>
      </c>
      <c r="AQ56">
        <v>0</v>
      </c>
      <c r="AR56">
        <v>272.14999999999998</v>
      </c>
      <c r="AS56">
        <v>18.239999999999998</v>
      </c>
      <c r="AT56">
        <v>0</v>
      </c>
      <c r="AU56">
        <v>6.11</v>
      </c>
      <c r="AV56">
        <v>97.2</v>
      </c>
      <c r="AW56">
        <v>20</v>
      </c>
      <c r="AX56">
        <v>50</v>
      </c>
      <c r="AY56">
        <v>18.82</v>
      </c>
      <c r="AZ56">
        <v>2</v>
      </c>
      <c r="BA56">
        <v>0</v>
      </c>
      <c r="BB56">
        <v>10</v>
      </c>
      <c r="BC56">
        <v>100.8</v>
      </c>
      <c r="BD56">
        <v>43.2</v>
      </c>
    </row>
    <row r="57" spans="1:56">
      <c r="G57" t="s">
        <v>99</v>
      </c>
      <c r="H57" s="115">
        <v>129.6</v>
      </c>
      <c r="I57" s="88">
        <v>43.970000000000006</v>
      </c>
      <c r="J57" s="88">
        <v>5.84</v>
      </c>
      <c r="K57" s="88">
        <v>0</v>
      </c>
      <c r="L57" s="88">
        <v>8.66</v>
      </c>
      <c r="M57" s="116">
        <v>0</v>
      </c>
      <c r="N57" s="115">
        <v>290.39</v>
      </c>
      <c r="O57" s="88">
        <v>204.13</v>
      </c>
      <c r="P57" s="88">
        <v>0</v>
      </c>
      <c r="Q57" s="88">
        <v>0</v>
      </c>
      <c r="R57" s="88">
        <v>0</v>
      </c>
      <c r="S57" s="116">
        <v>0</v>
      </c>
      <c r="W57">
        <v>0</v>
      </c>
      <c r="X57">
        <v>5.25</v>
      </c>
      <c r="Y57">
        <v>0</v>
      </c>
      <c r="Z57">
        <v>8.66</v>
      </c>
      <c r="AA57">
        <v>0.77</v>
      </c>
      <c r="AB57">
        <v>0.36</v>
      </c>
      <c r="AC57">
        <v>0.52</v>
      </c>
      <c r="AD57">
        <v>0.92</v>
      </c>
      <c r="AE57">
        <v>0.77</v>
      </c>
      <c r="AF57">
        <v>0.93</v>
      </c>
      <c r="AG57">
        <v>0.72</v>
      </c>
      <c r="AH57">
        <v>0.59</v>
      </c>
      <c r="AI57">
        <v>0.52</v>
      </c>
      <c r="AJ57">
        <v>0.96</v>
      </c>
      <c r="AK57">
        <v>2.89</v>
      </c>
      <c r="AL57">
        <v>0.48</v>
      </c>
      <c r="AM57">
        <v>0.48</v>
      </c>
      <c r="AN57">
        <v>19.25</v>
      </c>
      <c r="AO57">
        <v>0</v>
      </c>
      <c r="AP57">
        <v>0</v>
      </c>
      <c r="AQ57">
        <v>0</v>
      </c>
      <c r="AR57">
        <v>272.14999999999998</v>
      </c>
      <c r="AS57">
        <v>18.239999999999998</v>
      </c>
      <c r="AT57">
        <v>0</v>
      </c>
      <c r="AU57">
        <v>6.11</v>
      </c>
      <c r="AV57">
        <v>97.2</v>
      </c>
      <c r="AW57">
        <v>20</v>
      </c>
      <c r="AX57">
        <v>50</v>
      </c>
      <c r="AY57">
        <v>18.82</v>
      </c>
      <c r="AZ57">
        <v>2</v>
      </c>
      <c r="BA57">
        <v>0</v>
      </c>
      <c r="BB57">
        <v>10</v>
      </c>
      <c r="BC57">
        <v>100.8</v>
      </c>
      <c r="BD57">
        <v>43.2</v>
      </c>
    </row>
    <row r="58" spans="1:56">
      <c r="G58" t="s">
        <v>100</v>
      </c>
      <c r="H58" s="115">
        <v>126.8</v>
      </c>
      <c r="I58" s="88">
        <v>42.77</v>
      </c>
      <c r="J58" s="88">
        <v>5.84</v>
      </c>
      <c r="K58" s="88">
        <v>0</v>
      </c>
      <c r="L58" s="88">
        <v>8.66</v>
      </c>
      <c r="M58" s="116">
        <v>0</v>
      </c>
      <c r="N58" s="115">
        <v>290.39</v>
      </c>
      <c r="O58" s="88">
        <v>204.13</v>
      </c>
      <c r="P58" s="88">
        <v>0</v>
      </c>
      <c r="Q58" s="88">
        <v>0</v>
      </c>
      <c r="R58" s="88">
        <v>0</v>
      </c>
      <c r="S58" s="116">
        <v>0</v>
      </c>
      <c r="W58">
        <v>0</v>
      </c>
      <c r="X58">
        <v>5.25</v>
      </c>
      <c r="Y58">
        <v>0</v>
      </c>
      <c r="Z58">
        <v>8.66</v>
      </c>
      <c r="AA58">
        <v>0.77</v>
      </c>
      <c r="AB58">
        <v>0.36</v>
      </c>
      <c r="AC58">
        <v>0.52</v>
      </c>
      <c r="AD58">
        <v>0.92</v>
      </c>
      <c r="AE58">
        <v>0.77</v>
      </c>
      <c r="AF58">
        <v>0.93</v>
      </c>
      <c r="AG58">
        <v>0.72</v>
      </c>
      <c r="AH58">
        <v>0.59</v>
      </c>
      <c r="AI58">
        <v>0.52</v>
      </c>
      <c r="AJ58">
        <v>0.96</v>
      </c>
      <c r="AK58">
        <v>2.89</v>
      </c>
      <c r="AL58">
        <v>0.48</v>
      </c>
      <c r="AM58">
        <v>0.48</v>
      </c>
      <c r="AN58">
        <v>19.25</v>
      </c>
      <c r="AO58">
        <v>0</v>
      </c>
      <c r="AP58">
        <v>0</v>
      </c>
      <c r="AQ58">
        <v>0</v>
      </c>
      <c r="AR58">
        <v>272.14999999999998</v>
      </c>
      <c r="AS58">
        <v>18.239999999999998</v>
      </c>
      <c r="AT58">
        <v>0</v>
      </c>
      <c r="AU58">
        <v>6.11</v>
      </c>
      <c r="AV58">
        <v>97.2</v>
      </c>
      <c r="AW58">
        <v>20</v>
      </c>
      <c r="AX58">
        <v>50</v>
      </c>
      <c r="AY58">
        <v>18.82</v>
      </c>
      <c r="AZ58">
        <v>2</v>
      </c>
      <c r="BA58">
        <v>0</v>
      </c>
      <c r="BB58">
        <v>10</v>
      </c>
      <c r="BC58">
        <v>98</v>
      </c>
      <c r="BD58">
        <v>42</v>
      </c>
    </row>
    <row r="59" spans="1:56">
      <c r="G59" t="s">
        <v>101</v>
      </c>
      <c r="H59" s="115">
        <v>148.4</v>
      </c>
      <c r="I59" s="88">
        <v>41.57</v>
      </c>
      <c r="J59" s="88">
        <v>5.84</v>
      </c>
      <c r="K59" s="88">
        <v>0</v>
      </c>
      <c r="L59" s="88">
        <v>8.66</v>
      </c>
      <c r="M59" s="116">
        <v>0</v>
      </c>
      <c r="N59" s="115">
        <v>290.39</v>
      </c>
      <c r="O59" s="88">
        <v>204.13</v>
      </c>
      <c r="P59" s="88">
        <v>0</v>
      </c>
      <c r="Q59" s="88">
        <v>0</v>
      </c>
      <c r="R59" s="88">
        <v>0</v>
      </c>
      <c r="S59" s="116">
        <v>0</v>
      </c>
      <c r="W59">
        <v>0</v>
      </c>
      <c r="X59">
        <v>5.25</v>
      </c>
      <c r="Y59">
        <v>23.44</v>
      </c>
      <c r="Z59">
        <v>8.66</v>
      </c>
      <c r="AA59">
        <v>0.77</v>
      </c>
      <c r="AB59">
        <v>0.36</v>
      </c>
      <c r="AC59">
        <v>0.52</v>
      </c>
      <c r="AD59">
        <v>0.92</v>
      </c>
      <c r="AE59">
        <v>0.77</v>
      </c>
      <c r="AF59">
        <v>0.93</v>
      </c>
      <c r="AG59">
        <v>0.72</v>
      </c>
      <c r="AH59">
        <v>0.59</v>
      </c>
      <c r="AI59">
        <v>0.52</v>
      </c>
      <c r="AJ59">
        <v>0.96</v>
      </c>
      <c r="AK59">
        <v>2.89</v>
      </c>
      <c r="AL59">
        <v>0.48</v>
      </c>
      <c r="AM59">
        <v>0.48</v>
      </c>
      <c r="AN59">
        <v>20.21</v>
      </c>
      <c r="AO59">
        <v>0</v>
      </c>
      <c r="AP59">
        <v>0</v>
      </c>
      <c r="AQ59">
        <v>0</v>
      </c>
      <c r="AR59">
        <v>272.14999999999998</v>
      </c>
      <c r="AS59">
        <v>18.239999999999998</v>
      </c>
      <c r="AT59">
        <v>0</v>
      </c>
      <c r="AU59">
        <v>6.11</v>
      </c>
      <c r="AV59">
        <v>97.2</v>
      </c>
      <c r="AW59">
        <v>20</v>
      </c>
      <c r="AX59">
        <v>50</v>
      </c>
      <c r="AY59">
        <v>18.82</v>
      </c>
      <c r="AZ59">
        <v>2</v>
      </c>
      <c r="BA59">
        <v>0</v>
      </c>
      <c r="BB59">
        <v>10</v>
      </c>
      <c r="BC59">
        <v>95.2</v>
      </c>
      <c r="BD59">
        <v>40.799999999999997</v>
      </c>
    </row>
    <row r="60" spans="1:56">
      <c r="G60" t="s">
        <v>102</v>
      </c>
      <c r="H60" s="115">
        <v>144.19999999999999</v>
      </c>
      <c r="I60" s="88">
        <v>39.770000000000003</v>
      </c>
      <c r="J60" s="88">
        <v>5.84</v>
      </c>
      <c r="K60" s="88">
        <v>0</v>
      </c>
      <c r="L60" s="88">
        <v>8.66</v>
      </c>
      <c r="M60" s="116">
        <v>0</v>
      </c>
      <c r="N60" s="115">
        <v>290.39</v>
      </c>
      <c r="O60" s="88">
        <v>204.13</v>
      </c>
      <c r="P60" s="88">
        <v>0</v>
      </c>
      <c r="Q60" s="88">
        <v>0</v>
      </c>
      <c r="R60" s="88">
        <v>0</v>
      </c>
      <c r="S60" s="116">
        <v>0</v>
      </c>
      <c r="W60">
        <v>0</v>
      </c>
      <c r="X60">
        <v>5.25</v>
      </c>
      <c r="Y60">
        <v>23.44</v>
      </c>
      <c r="Z60">
        <v>8.66</v>
      </c>
      <c r="AA60">
        <v>0.77</v>
      </c>
      <c r="AB60">
        <v>0.36</v>
      </c>
      <c r="AC60">
        <v>0.52</v>
      </c>
      <c r="AD60">
        <v>0.92</v>
      </c>
      <c r="AE60">
        <v>0.77</v>
      </c>
      <c r="AF60">
        <v>0.93</v>
      </c>
      <c r="AG60">
        <v>0.72</v>
      </c>
      <c r="AH60">
        <v>0.59</v>
      </c>
      <c r="AI60">
        <v>0.52</v>
      </c>
      <c r="AJ60">
        <v>0.96</v>
      </c>
      <c r="AK60">
        <v>2.89</v>
      </c>
      <c r="AL60">
        <v>0.48</v>
      </c>
      <c r="AM60">
        <v>0.48</v>
      </c>
      <c r="AN60">
        <v>20.21</v>
      </c>
      <c r="AO60">
        <v>0</v>
      </c>
      <c r="AP60">
        <v>0</v>
      </c>
      <c r="AQ60">
        <v>0</v>
      </c>
      <c r="AR60">
        <v>272.14999999999998</v>
      </c>
      <c r="AS60">
        <v>18.239999999999998</v>
      </c>
      <c r="AT60">
        <v>0</v>
      </c>
      <c r="AU60">
        <v>6.11</v>
      </c>
      <c r="AV60">
        <v>97.2</v>
      </c>
      <c r="AW60">
        <v>20</v>
      </c>
      <c r="AX60">
        <v>50</v>
      </c>
      <c r="AY60">
        <v>18.82</v>
      </c>
      <c r="AZ60">
        <v>2</v>
      </c>
      <c r="BA60">
        <v>0</v>
      </c>
      <c r="BB60">
        <v>10</v>
      </c>
      <c r="BC60">
        <v>91</v>
      </c>
      <c r="BD60">
        <v>39</v>
      </c>
    </row>
    <row r="61" spans="1:56">
      <c r="G61" t="s">
        <v>103</v>
      </c>
      <c r="H61" s="115">
        <v>138.6</v>
      </c>
      <c r="I61" s="88">
        <v>37.370000000000005</v>
      </c>
      <c r="J61" s="88">
        <v>5.84</v>
      </c>
      <c r="K61" s="88">
        <v>0</v>
      </c>
      <c r="L61" s="88">
        <v>8.66</v>
      </c>
      <c r="M61" s="116">
        <v>0</v>
      </c>
      <c r="N61" s="115">
        <v>290.39</v>
      </c>
      <c r="O61" s="88">
        <v>204.13</v>
      </c>
      <c r="P61" s="88">
        <v>0</v>
      </c>
      <c r="Q61" s="88">
        <v>0</v>
      </c>
      <c r="R61" s="88">
        <v>0</v>
      </c>
      <c r="S61" s="116">
        <v>0</v>
      </c>
      <c r="W61">
        <v>0</v>
      </c>
      <c r="X61">
        <v>5.25</v>
      </c>
      <c r="Y61">
        <v>23.44</v>
      </c>
      <c r="Z61">
        <v>8.66</v>
      </c>
      <c r="AA61">
        <v>0.77</v>
      </c>
      <c r="AB61">
        <v>0.36</v>
      </c>
      <c r="AC61">
        <v>0.52</v>
      </c>
      <c r="AD61">
        <v>0.92</v>
      </c>
      <c r="AE61">
        <v>0.77</v>
      </c>
      <c r="AF61">
        <v>0.93</v>
      </c>
      <c r="AG61">
        <v>0.72</v>
      </c>
      <c r="AH61">
        <v>0.59</v>
      </c>
      <c r="AI61">
        <v>0.52</v>
      </c>
      <c r="AJ61">
        <v>0.96</v>
      </c>
      <c r="AK61">
        <v>2.89</v>
      </c>
      <c r="AL61">
        <v>0.48</v>
      </c>
      <c r="AM61">
        <v>0.48</v>
      </c>
      <c r="AN61">
        <v>20.21</v>
      </c>
      <c r="AO61">
        <v>0</v>
      </c>
      <c r="AP61">
        <v>0</v>
      </c>
      <c r="AQ61">
        <v>0</v>
      </c>
      <c r="AR61">
        <v>272.14999999999998</v>
      </c>
      <c r="AS61">
        <v>18.239999999999998</v>
      </c>
      <c r="AT61">
        <v>0</v>
      </c>
      <c r="AU61">
        <v>6.11</v>
      </c>
      <c r="AV61">
        <v>97.2</v>
      </c>
      <c r="AW61">
        <v>20</v>
      </c>
      <c r="AX61">
        <v>50</v>
      </c>
      <c r="AY61">
        <v>18.82</v>
      </c>
      <c r="AZ61">
        <v>2</v>
      </c>
      <c r="BA61">
        <v>0</v>
      </c>
      <c r="BB61">
        <v>10</v>
      </c>
      <c r="BC61">
        <v>85.4</v>
      </c>
      <c r="BD61">
        <v>36.6</v>
      </c>
    </row>
    <row r="62" spans="1:56">
      <c r="G62" t="s">
        <v>104</v>
      </c>
      <c r="H62" s="115">
        <v>132.29999999999998</v>
      </c>
      <c r="I62" s="88">
        <v>34.67</v>
      </c>
      <c r="J62" s="88">
        <v>5.84</v>
      </c>
      <c r="K62" s="88">
        <v>0</v>
      </c>
      <c r="L62" s="88">
        <v>8.66</v>
      </c>
      <c r="M62" s="116">
        <v>0</v>
      </c>
      <c r="N62" s="115">
        <v>290.39</v>
      </c>
      <c r="O62" s="88">
        <v>204.13</v>
      </c>
      <c r="P62" s="88">
        <v>0</v>
      </c>
      <c r="Q62" s="88">
        <v>0</v>
      </c>
      <c r="R62" s="88">
        <v>0</v>
      </c>
      <c r="S62" s="116">
        <v>0</v>
      </c>
      <c r="W62">
        <v>0</v>
      </c>
      <c r="X62">
        <v>5.25</v>
      </c>
      <c r="Y62">
        <v>23.44</v>
      </c>
      <c r="Z62">
        <v>8.66</v>
      </c>
      <c r="AA62">
        <v>0.77</v>
      </c>
      <c r="AB62">
        <v>0.36</v>
      </c>
      <c r="AC62">
        <v>0.52</v>
      </c>
      <c r="AD62">
        <v>0.92</v>
      </c>
      <c r="AE62">
        <v>0.77</v>
      </c>
      <c r="AF62">
        <v>0.93</v>
      </c>
      <c r="AG62">
        <v>0.72</v>
      </c>
      <c r="AH62">
        <v>0.59</v>
      </c>
      <c r="AI62">
        <v>0.52</v>
      </c>
      <c r="AJ62">
        <v>0.96</v>
      </c>
      <c r="AK62">
        <v>2.89</v>
      </c>
      <c r="AL62">
        <v>0.48</v>
      </c>
      <c r="AM62">
        <v>0.48</v>
      </c>
      <c r="AN62">
        <v>20.21</v>
      </c>
      <c r="AO62">
        <v>0</v>
      </c>
      <c r="AP62">
        <v>0</v>
      </c>
      <c r="AQ62">
        <v>0</v>
      </c>
      <c r="AR62">
        <v>272.14999999999998</v>
      </c>
      <c r="AS62">
        <v>18.239999999999998</v>
      </c>
      <c r="AT62">
        <v>0</v>
      </c>
      <c r="AU62">
        <v>6.11</v>
      </c>
      <c r="AV62">
        <v>97.2</v>
      </c>
      <c r="AW62">
        <v>20</v>
      </c>
      <c r="AX62">
        <v>50</v>
      </c>
      <c r="AY62">
        <v>18.82</v>
      </c>
      <c r="AZ62">
        <v>2</v>
      </c>
      <c r="BA62">
        <v>0</v>
      </c>
      <c r="BB62">
        <v>10</v>
      </c>
      <c r="BC62">
        <v>79.099999999999994</v>
      </c>
      <c r="BD62">
        <v>33.9</v>
      </c>
    </row>
    <row r="63" spans="1:56">
      <c r="G63" t="s">
        <v>105</v>
      </c>
      <c r="H63" s="115">
        <v>126.69999999999999</v>
      </c>
      <c r="I63" s="88">
        <v>32.270000000000003</v>
      </c>
      <c r="J63" s="88">
        <v>5.84</v>
      </c>
      <c r="K63" s="88">
        <v>0</v>
      </c>
      <c r="L63" s="88">
        <v>8.66</v>
      </c>
      <c r="M63" s="116">
        <v>0</v>
      </c>
      <c r="N63" s="115">
        <v>290.39</v>
      </c>
      <c r="O63" s="88">
        <v>204.13</v>
      </c>
      <c r="P63" s="88">
        <v>0</v>
      </c>
      <c r="Q63" s="88">
        <v>0</v>
      </c>
      <c r="R63" s="88">
        <v>0</v>
      </c>
      <c r="S63" s="116">
        <v>0</v>
      </c>
      <c r="W63">
        <v>0</v>
      </c>
      <c r="X63">
        <v>5.25</v>
      </c>
      <c r="Y63">
        <v>23.44</v>
      </c>
      <c r="Z63">
        <v>8.66</v>
      </c>
      <c r="AA63">
        <v>0.77</v>
      </c>
      <c r="AB63">
        <v>0.36</v>
      </c>
      <c r="AC63">
        <v>0.52</v>
      </c>
      <c r="AD63">
        <v>0.92</v>
      </c>
      <c r="AE63">
        <v>0.77</v>
      </c>
      <c r="AF63">
        <v>0.93</v>
      </c>
      <c r="AG63">
        <v>0.72</v>
      </c>
      <c r="AH63">
        <v>0.59</v>
      </c>
      <c r="AI63">
        <v>0.52</v>
      </c>
      <c r="AJ63">
        <v>0.96</v>
      </c>
      <c r="AK63">
        <v>2.89</v>
      </c>
      <c r="AL63">
        <v>0.48</v>
      </c>
      <c r="AM63">
        <v>0.48</v>
      </c>
      <c r="AN63">
        <v>20.21</v>
      </c>
      <c r="AO63">
        <v>0</v>
      </c>
      <c r="AP63">
        <v>0</v>
      </c>
      <c r="AQ63">
        <v>0</v>
      </c>
      <c r="AR63">
        <v>272.14999999999998</v>
      </c>
      <c r="AS63">
        <v>18.239999999999998</v>
      </c>
      <c r="AT63">
        <v>0</v>
      </c>
      <c r="AU63">
        <v>6.11</v>
      </c>
      <c r="AV63">
        <v>97.2</v>
      </c>
      <c r="AW63">
        <v>20</v>
      </c>
      <c r="AX63">
        <v>50</v>
      </c>
      <c r="AY63">
        <v>18.82</v>
      </c>
      <c r="AZ63">
        <v>2</v>
      </c>
      <c r="BA63">
        <v>0</v>
      </c>
      <c r="BB63">
        <v>10</v>
      </c>
      <c r="BC63">
        <v>73.5</v>
      </c>
      <c r="BD63">
        <v>31.5</v>
      </c>
    </row>
    <row r="64" spans="1:56">
      <c r="G64" t="s">
        <v>106</v>
      </c>
      <c r="H64" s="115">
        <v>119.69999999999999</v>
      </c>
      <c r="I64" s="88">
        <v>29.27</v>
      </c>
      <c r="J64" s="88">
        <v>5.84</v>
      </c>
      <c r="K64" s="88">
        <v>0</v>
      </c>
      <c r="L64" s="88">
        <v>8.66</v>
      </c>
      <c r="M64" s="116">
        <v>0</v>
      </c>
      <c r="N64" s="115">
        <v>290.39</v>
      </c>
      <c r="O64" s="88">
        <v>204.13</v>
      </c>
      <c r="P64" s="88">
        <v>0</v>
      </c>
      <c r="Q64" s="88">
        <v>0</v>
      </c>
      <c r="R64" s="88">
        <v>0</v>
      </c>
      <c r="S64" s="116">
        <v>0</v>
      </c>
      <c r="W64">
        <v>0</v>
      </c>
      <c r="X64">
        <v>5.25</v>
      </c>
      <c r="Y64">
        <v>23.44</v>
      </c>
      <c r="Z64">
        <v>8.66</v>
      </c>
      <c r="AA64">
        <v>0.77</v>
      </c>
      <c r="AB64">
        <v>0.36</v>
      </c>
      <c r="AC64">
        <v>0.52</v>
      </c>
      <c r="AD64">
        <v>0.92</v>
      </c>
      <c r="AE64">
        <v>0.77</v>
      </c>
      <c r="AF64">
        <v>0.93</v>
      </c>
      <c r="AG64">
        <v>0.72</v>
      </c>
      <c r="AH64">
        <v>0.59</v>
      </c>
      <c r="AI64">
        <v>0.52</v>
      </c>
      <c r="AJ64">
        <v>0.96</v>
      </c>
      <c r="AK64">
        <v>2.89</v>
      </c>
      <c r="AL64">
        <v>0.48</v>
      </c>
      <c r="AM64">
        <v>0.48</v>
      </c>
      <c r="AN64">
        <v>20.21</v>
      </c>
      <c r="AO64">
        <v>0</v>
      </c>
      <c r="AP64">
        <v>0</v>
      </c>
      <c r="AQ64">
        <v>0</v>
      </c>
      <c r="AR64">
        <v>272.14999999999998</v>
      </c>
      <c r="AS64">
        <v>18.239999999999998</v>
      </c>
      <c r="AT64">
        <v>0</v>
      </c>
      <c r="AU64">
        <v>6.11</v>
      </c>
      <c r="AV64">
        <v>97.2</v>
      </c>
      <c r="AW64">
        <v>20</v>
      </c>
      <c r="AX64">
        <v>50</v>
      </c>
      <c r="AY64">
        <v>18.82</v>
      </c>
      <c r="AZ64">
        <v>2</v>
      </c>
      <c r="BA64">
        <v>0</v>
      </c>
      <c r="BB64">
        <v>10</v>
      </c>
      <c r="BC64">
        <v>66.5</v>
      </c>
      <c r="BD64">
        <v>28.5</v>
      </c>
    </row>
    <row r="65" spans="7:56">
      <c r="G65" t="s">
        <v>107</v>
      </c>
      <c r="H65" s="115">
        <v>112.69999999999999</v>
      </c>
      <c r="I65" s="88">
        <v>26.27</v>
      </c>
      <c r="J65" s="88">
        <v>5.84</v>
      </c>
      <c r="K65" s="88">
        <v>0</v>
      </c>
      <c r="L65" s="88">
        <v>8.66</v>
      </c>
      <c r="M65" s="116">
        <v>0</v>
      </c>
      <c r="N65" s="115">
        <v>290.39</v>
      </c>
      <c r="O65" s="88">
        <v>204.13</v>
      </c>
      <c r="P65" s="88">
        <v>0</v>
      </c>
      <c r="Q65" s="88">
        <v>0</v>
      </c>
      <c r="R65" s="88">
        <v>0</v>
      </c>
      <c r="S65" s="116">
        <v>0</v>
      </c>
      <c r="W65">
        <v>0</v>
      </c>
      <c r="X65">
        <v>5.25</v>
      </c>
      <c r="Y65">
        <v>23.44</v>
      </c>
      <c r="Z65">
        <v>8.66</v>
      </c>
      <c r="AA65">
        <v>0.77</v>
      </c>
      <c r="AB65">
        <v>0.36</v>
      </c>
      <c r="AC65">
        <v>0.52</v>
      </c>
      <c r="AD65">
        <v>0.92</v>
      </c>
      <c r="AE65">
        <v>0.77</v>
      </c>
      <c r="AF65">
        <v>0.93</v>
      </c>
      <c r="AG65">
        <v>0.72</v>
      </c>
      <c r="AH65">
        <v>0.59</v>
      </c>
      <c r="AI65">
        <v>0.52</v>
      </c>
      <c r="AJ65">
        <v>0.96</v>
      </c>
      <c r="AK65">
        <v>2.89</v>
      </c>
      <c r="AL65">
        <v>0.48</v>
      </c>
      <c r="AM65">
        <v>0.48</v>
      </c>
      <c r="AN65">
        <v>20.21</v>
      </c>
      <c r="AO65">
        <v>0</v>
      </c>
      <c r="AP65">
        <v>0</v>
      </c>
      <c r="AQ65">
        <v>0</v>
      </c>
      <c r="AR65">
        <v>272.14999999999998</v>
      </c>
      <c r="AS65">
        <v>18.239999999999998</v>
      </c>
      <c r="AT65">
        <v>0</v>
      </c>
      <c r="AU65">
        <v>6.11</v>
      </c>
      <c r="AV65">
        <v>97.2</v>
      </c>
      <c r="AW65">
        <v>20</v>
      </c>
      <c r="AX65">
        <v>50</v>
      </c>
      <c r="AY65">
        <v>18.82</v>
      </c>
      <c r="AZ65">
        <v>2</v>
      </c>
      <c r="BA65">
        <v>0</v>
      </c>
      <c r="BB65">
        <v>10</v>
      </c>
      <c r="BC65">
        <v>59.5</v>
      </c>
      <c r="BD65">
        <v>25.5</v>
      </c>
    </row>
    <row r="66" spans="7:56">
      <c r="G66" t="s">
        <v>108</v>
      </c>
      <c r="H66" s="115">
        <v>103.6</v>
      </c>
      <c r="I66" s="88">
        <v>22.37</v>
      </c>
      <c r="J66" s="88">
        <v>5.84</v>
      </c>
      <c r="K66" s="88">
        <v>0</v>
      </c>
      <c r="L66" s="88">
        <v>8.66</v>
      </c>
      <c r="M66" s="116">
        <v>0</v>
      </c>
      <c r="N66" s="115">
        <v>290.39</v>
      </c>
      <c r="O66" s="88">
        <v>204.13</v>
      </c>
      <c r="P66" s="88">
        <v>0</v>
      </c>
      <c r="Q66" s="88">
        <v>0</v>
      </c>
      <c r="R66" s="88">
        <v>0</v>
      </c>
      <c r="S66" s="116">
        <v>0</v>
      </c>
      <c r="W66">
        <v>0</v>
      </c>
      <c r="X66">
        <v>5.25</v>
      </c>
      <c r="Y66">
        <v>23.44</v>
      </c>
      <c r="Z66">
        <v>8.66</v>
      </c>
      <c r="AA66">
        <v>0.77</v>
      </c>
      <c r="AB66">
        <v>0.36</v>
      </c>
      <c r="AC66">
        <v>0.52</v>
      </c>
      <c r="AD66">
        <v>0.92</v>
      </c>
      <c r="AE66">
        <v>0.77</v>
      </c>
      <c r="AF66">
        <v>0.93</v>
      </c>
      <c r="AG66">
        <v>0.72</v>
      </c>
      <c r="AH66">
        <v>0.59</v>
      </c>
      <c r="AI66">
        <v>0.52</v>
      </c>
      <c r="AJ66">
        <v>0.96</v>
      </c>
      <c r="AK66">
        <v>2.89</v>
      </c>
      <c r="AL66">
        <v>0.48</v>
      </c>
      <c r="AM66">
        <v>0.48</v>
      </c>
      <c r="AN66">
        <v>20.21</v>
      </c>
      <c r="AO66">
        <v>0</v>
      </c>
      <c r="AP66">
        <v>0</v>
      </c>
      <c r="AQ66">
        <v>0</v>
      </c>
      <c r="AR66">
        <v>272.14999999999998</v>
      </c>
      <c r="AS66">
        <v>18.239999999999998</v>
      </c>
      <c r="AT66">
        <v>0</v>
      </c>
      <c r="AU66">
        <v>6.11</v>
      </c>
      <c r="AV66">
        <v>97.2</v>
      </c>
      <c r="AW66">
        <v>20</v>
      </c>
      <c r="AX66">
        <v>50</v>
      </c>
      <c r="AY66">
        <v>18.82</v>
      </c>
      <c r="AZ66">
        <v>2</v>
      </c>
      <c r="BA66">
        <v>0</v>
      </c>
      <c r="BB66">
        <v>10</v>
      </c>
      <c r="BC66">
        <v>50.4</v>
      </c>
      <c r="BD66">
        <v>21.6</v>
      </c>
    </row>
    <row r="67" spans="7:56">
      <c r="G67" t="s">
        <v>109</v>
      </c>
      <c r="H67" s="115">
        <v>97.19</v>
      </c>
      <c r="I67" s="88">
        <v>18.77</v>
      </c>
      <c r="J67" s="88">
        <v>5.84</v>
      </c>
      <c r="K67" s="88">
        <v>0</v>
      </c>
      <c r="L67" s="88">
        <v>8.66</v>
      </c>
      <c r="M67" s="116">
        <v>0</v>
      </c>
      <c r="N67" s="115">
        <v>290.39</v>
      </c>
      <c r="O67" s="88">
        <v>204.13</v>
      </c>
      <c r="P67" s="88">
        <v>0</v>
      </c>
      <c r="Q67" s="88">
        <v>0</v>
      </c>
      <c r="R67" s="88">
        <v>0</v>
      </c>
      <c r="S67" s="116">
        <v>0</v>
      </c>
      <c r="W67">
        <v>0</v>
      </c>
      <c r="X67">
        <v>5.25</v>
      </c>
      <c r="Y67">
        <v>24.46</v>
      </c>
      <c r="Z67">
        <v>8.66</v>
      </c>
      <c r="AA67">
        <v>0.77</v>
      </c>
      <c r="AB67">
        <v>0.36</v>
      </c>
      <c r="AC67">
        <v>0.52</v>
      </c>
      <c r="AD67">
        <v>0.92</v>
      </c>
      <c r="AE67">
        <v>0.77</v>
      </c>
      <c r="AF67">
        <v>0.93</v>
      </c>
      <c r="AG67">
        <v>0.72</v>
      </c>
      <c r="AH67">
        <v>0.59</v>
      </c>
      <c r="AI67">
        <v>0.52</v>
      </c>
      <c r="AJ67">
        <v>0.96</v>
      </c>
      <c r="AK67">
        <v>2.89</v>
      </c>
      <c r="AL67">
        <v>0.48</v>
      </c>
      <c r="AM67">
        <v>0.48</v>
      </c>
      <c r="AN67">
        <v>21.18</v>
      </c>
      <c r="AO67">
        <v>0</v>
      </c>
      <c r="AP67">
        <v>0</v>
      </c>
      <c r="AQ67">
        <v>0</v>
      </c>
      <c r="AR67">
        <v>272.14999999999998</v>
      </c>
      <c r="AS67">
        <v>18.239999999999998</v>
      </c>
      <c r="AT67">
        <v>0</v>
      </c>
      <c r="AU67">
        <v>6.11</v>
      </c>
      <c r="AV67">
        <v>97.2</v>
      </c>
      <c r="AW67">
        <v>20</v>
      </c>
      <c r="AX67">
        <v>50</v>
      </c>
      <c r="AY67">
        <v>18.82</v>
      </c>
      <c r="AZ67">
        <v>2</v>
      </c>
      <c r="BA67">
        <v>0</v>
      </c>
      <c r="BB67">
        <v>10</v>
      </c>
      <c r="BC67">
        <v>42</v>
      </c>
      <c r="BD67">
        <v>18</v>
      </c>
    </row>
    <row r="68" spans="7:56">
      <c r="G68" t="s">
        <v>110</v>
      </c>
      <c r="H68" s="115">
        <v>86.69</v>
      </c>
      <c r="I68" s="88">
        <v>14.27</v>
      </c>
      <c r="J68" s="88">
        <v>5.84</v>
      </c>
      <c r="K68" s="88">
        <v>0</v>
      </c>
      <c r="L68" s="88">
        <v>8.66</v>
      </c>
      <c r="M68" s="116">
        <v>0</v>
      </c>
      <c r="N68" s="115">
        <v>290.39</v>
      </c>
      <c r="O68" s="88">
        <v>204.13</v>
      </c>
      <c r="P68" s="88">
        <v>0</v>
      </c>
      <c r="Q68" s="88">
        <v>0</v>
      </c>
      <c r="R68" s="88">
        <v>0</v>
      </c>
      <c r="S68" s="116">
        <v>0</v>
      </c>
      <c r="W68">
        <v>0</v>
      </c>
      <c r="X68">
        <v>5.25</v>
      </c>
      <c r="Y68">
        <v>24.46</v>
      </c>
      <c r="Z68">
        <v>8.66</v>
      </c>
      <c r="AA68">
        <v>0.77</v>
      </c>
      <c r="AB68">
        <v>0.36</v>
      </c>
      <c r="AC68">
        <v>0.52</v>
      </c>
      <c r="AD68">
        <v>0.92</v>
      </c>
      <c r="AE68">
        <v>0.77</v>
      </c>
      <c r="AF68">
        <v>0.93</v>
      </c>
      <c r="AG68">
        <v>0.72</v>
      </c>
      <c r="AH68">
        <v>0.59</v>
      </c>
      <c r="AI68">
        <v>0.52</v>
      </c>
      <c r="AJ68">
        <v>0.96</v>
      </c>
      <c r="AK68">
        <v>2.89</v>
      </c>
      <c r="AL68">
        <v>0.48</v>
      </c>
      <c r="AM68">
        <v>0.48</v>
      </c>
      <c r="AN68">
        <v>21.18</v>
      </c>
      <c r="AO68">
        <v>0</v>
      </c>
      <c r="AP68">
        <v>0</v>
      </c>
      <c r="AQ68">
        <v>0</v>
      </c>
      <c r="AR68">
        <v>272.14999999999998</v>
      </c>
      <c r="AS68">
        <v>18.239999999999998</v>
      </c>
      <c r="AT68">
        <v>0</v>
      </c>
      <c r="AU68">
        <v>6.11</v>
      </c>
      <c r="AV68">
        <v>97.2</v>
      </c>
      <c r="AW68">
        <v>20</v>
      </c>
      <c r="AX68">
        <v>50</v>
      </c>
      <c r="AY68">
        <v>18.82</v>
      </c>
      <c r="AZ68">
        <v>2</v>
      </c>
      <c r="BA68">
        <v>0</v>
      </c>
      <c r="BB68">
        <v>10</v>
      </c>
      <c r="BC68">
        <v>31.5</v>
      </c>
      <c r="BD68">
        <v>13.5</v>
      </c>
    </row>
    <row r="69" spans="7:56">
      <c r="G69" t="s">
        <v>111</v>
      </c>
      <c r="H69" s="115">
        <v>80.389999999999986</v>
      </c>
      <c r="I69" s="88">
        <v>11.57</v>
      </c>
      <c r="J69" s="88">
        <v>5.84</v>
      </c>
      <c r="K69" s="88">
        <v>0</v>
      </c>
      <c r="L69" s="88">
        <v>8.66</v>
      </c>
      <c r="M69" s="116">
        <v>0</v>
      </c>
      <c r="N69" s="115">
        <v>290.39</v>
      </c>
      <c r="O69" s="88">
        <v>204.13</v>
      </c>
      <c r="P69" s="88">
        <v>0</v>
      </c>
      <c r="Q69" s="88">
        <v>0</v>
      </c>
      <c r="R69" s="88">
        <v>0</v>
      </c>
      <c r="S69" s="116">
        <v>0</v>
      </c>
      <c r="W69">
        <v>0</v>
      </c>
      <c r="X69">
        <v>5.25</v>
      </c>
      <c r="Y69">
        <v>24.46</v>
      </c>
      <c r="Z69">
        <v>8.66</v>
      </c>
      <c r="AA69">
        <v>0.77</v>
      </c>
      <c r="AB69">
        <v>0.36</v>
      </c>
      <c r="AC69">
        <v>0.52</v>
      </c>
      <c r="AD69">
        <v>0.92</v>
      </c>
      <c r="AE69">
        <v>0.77</v>
      </c>
      <c r="AF69">
        <v>0.93</v>
      </c>
      <c r="AG69">
        <v>0.72</v>
      </c>
      <c r="AH69">
        <v>0.59</v>
      </c>
      <c r="AI69">
        <v>0.52</v>
      </c>
      <c r="AJ69">
        <v>0.96</v>
      </c>
      <c r="AK69">
        <v>2.89</v>
      </c>
      <c r="AL69">
        <v>0.48</v>
      </c>
      <c r="AM69">
        <v>0.48</v>
      </c>
      <c r="AN69">
        <v>21.18</v>
      </c>
      <c r="AO69">
        <v>0</v>
      </c>
      <c r="AP69">
        <v>0</v>
      </c>
      <c r="AQ69">
        <v>0</v>
      </c>
      <c r="AR69">
        <v>272.14999999999998</v>
      </c>
      <c r="AS69">
        <v>18.239999999999998</v>
      </c>
      <c r="AT69">
        <v>0</v>
      </c>
      <c r="AU69">
        <v>6.11</v>
      </c>
      <c r="AV69">
        <v>97.2</v>
      </c>
      <c r="AW69">
        <v>20</v>
      </c>
      <c r="AX69">
        <v>50</v>
      </c>
      <c r="AY69">
        <v>18.82</v>
      </c>
      <c r="AZ69">
        <v>2</v>
      </c>
      <c r="BA69">
        <v>0</v>
      </c>
      <c r="BB69">
        <v>10</v>
      </c>
      <c r="BC69">
        <v>25.2</v>
      </c>
      <c r="BD69">
        <v>10.8</v>
      </c>
    </row>
    <row r="70" spans="7:56">
      <c r="G70" t="s">
        <v>112</v>
      </c>
      <c r="H70" s="115">
        <v>72.69</v>
      </c>
      <c r="I70" s="88">
        <v>8.27</v>
      </c>
      <c r="J70" s="88">
        <v>5.84</v>
      </c>
      <c r="K70" s="88">
        <v>0</v>
      </c>
      <c r="L70" s="88">
        <v>8.66</v>
      </c>
      <c r="M70" s="116">
        <v>0</v>
      </c>
      <c r="N70" s="115">
        <v>290.39</v>
      </c>
      <c r="O70" s="88">
        <v>204.13</v>
      </c>
      <c r="P70" s="88">
        <v>0</v>
      </c>
      <c r="Q70" s="88">
        <v>0</v>
      </c>
      <c r="R70" s="88">
        <v>0</v>
      </c>
      <c r="S70" s="116">
        <v>0</v>
      </c>
      <c r="W70">
        <v>0</v>
      </c>
      <c r="X70">
        <v>5.25</v>
      </c>
      <c r="Y70">
        <v>24.46</v>
      </c>
      <c r="Z70">
        <v>8.66</v>
      </c>
      <c r="AA70">
        <v>0.77</v>
      </c>
      <c r="AB70">
        <v>0.36</v>
      </c>
      <c r="AC70">
        <v>0.52</v>
      </c>
      <c r="AD70">
        <v>0.92</v>
      </c>
      <c r="AE70">
        <v>0.77</v>
      </c>
      <c r="AF70">
        <v>0.93</v>
      </c>
      <c r="AG70">
        <v>0.72</v>
      </c>
      <c r="AH70">
        <v>0.59</v>
      </c>
      <c r="AI70">
        <v>0.52</v>
      </c>
      <c r="AJ70">
        <v>0.96</v>
      </c>
      <c r="AK70">
        <v>2.89</v>
      </c>
      <c r="AL70">
        <v>0.48</v>
      </c>
      <c r="AM70">
        <v>0.48</v>
      </c>
      <c r="AN70">
        <v>21.18</v>
      </c>
      <c r="AO70">
        <v>0</v>
      </c>
      <c r="AP70">
        <v>0</v>
      </c>
      <c r="AQ70">
        <v>0</v>
      </c>
      <c r="AR70">
        <v>272.14999999999998</v>
      </c>
      <c r="AS70">
        <v>18.239999999999998</v>
      </c>
      <c r="AT70">
        <v>0</v>
      </c>
      <c r="AU70">
        <v>6.11</v>
      </c>
      <c r="AV70">
        <v>97.2</v>
      </c>
      <c r="AW70">
        <v>20</v>
      </c>
      <c r="AX70">
        <v>50</v>
      </c>
      <c r="AY70">
        <v>18.82</v>
      </c>
      <c r="AZ70">
        <v>2</v>
      </c>
      <c r="BA70">
        <v>0</v>
      </c>
      <c r="BB70">
        <v>10</v>
      </c>
      <c r="BC70">
        <v>17.5</v>
      </c>
      <c r="BD70">
        <v>7.5</v>
      </c>
    </row>
    <row r="71" spans="7:56">
      <c r="G71" t="s">
        <v>113</v>
      </c>
      <c r="H71" s="115">
        <v>67.61999999999999</v>
      </c>
      <c r="I71" s="88">
        <v>5.27</v>
      </c>
      <c r="J71" s="88">
        <v>5.93</v>
      </c>
      <c r="K71" s="88">
        <v>0</v>
      </c>
      <c r="L71" s="88">
        <v>11.55</v>
      </c>
      <c r="M71" s="116">
        <v>0</v>
      </c>
      <c r="N71" s="115">
        <v>290.39</v>
      </c>
      <c r="O71" s="88">
        <v>204.13</v>
      </c>
      <c r="P71" s="88">
        <v>0</v>
      </c>
      <c r="Q71" s="88">
        <v>0</v>
      </c>
      <c r="R71" s="88">
        <v>0</v>
      </c>
      <c r="S71" s="116">
        <v>0</v>
      </c>
      <c r="W71">
        <v>0</v>
      </c>
      <c r="X71">
        <v>5.34</v>
      </c>
      <c r="Y71">
        <v>24.46</v>
      </c>
      <c r="Z71">
        <v>11.55</v>
      </c>
      <c r="AA71">
        <v>0.77</v>
      </c>
      <c r="AB71">
        <v>0.36</v>
      </c>
      <c r="AC71">
        <v>0.52</v>
      </c>
      <c r="AD71">
        <v>0.92</v>
      </c>
      <c r="AE71">
        <v>0.77</v>
      </c>
      <c r="AF71">
        <v>0.93</v>
      </c>
      <c r="AG71">
        <v>0.72</v>
      </c>
      <c r="AH71">
        <v>0.59</v>
      </c>
      <c r="AI71">
        <v>0.52</v>
      </c>
      <c r="AJ71">
        <v>0.96</v>
      </c>
      <c r="AK71">
        <v>2.89</v>
      </c>
      <c r="AL71">
        <v>0.48</v>
      </c>
      <c r="AM71">
        <v>0.48</v>
      </c>
      <c r="AN71">
        <v>21.18</v>
      </c>
      <c r="AO71">
        <v>1.93</v>
      </c>
      <c r="AP71">
        <v>0</v>
      </c>
      <c r="AQ71">
        <v>0</v>
      </c>
      <c r="AR71">
        <v>272.14999999999998</v>
      </c>
      <c r="AS71">
        <v>18.239999999999998</v>
      </c>
      <c r="AT71">
        <v>0</v>
      </c>
      <c r="AU71">
        <v>6.11</v>
      </c>
      <c r="AV71">
        <v>97.2</v>
      </c>
      <c r="AW71">
        <v>20</v>
      </c>
      <c r="AX71">
        <v>50</v>
      </c>
      <c r="AY71">
        <v>18.82</v>
      </c>
      <c r="AZ71">
        <v>2</v>
      </c>
      <c r="BA71">
        <v>0</v>
      </c>
      <c r="BB71">
        <v>10</v>
      </c>
      <c r="BC71">
        <v>10.5</v>
      </c>
      <c r="BD71">
        <v>4.5</v>
      </c>
    </row>
    <row r="72" spans="7:56">
      <c r="G72" t="s">
        <v>114</v>
      </c>
      <c r="H72" s="115">
        <v>247.88</v>
      </c>
      <c r="I72" s="88">
        <v>4.9700000000000006</v>
      </c>
      <c r="J72" s="88">
        <v>5.93</v>
      </c>
      <c r="K72" s="88">
        <v>0</v>
      </c>
      <c r="L72" s="88">
        <v>11.55</v>
      </c>
      <c r="M72" s="116">
        <v>0</v>
      </c>
      <c r="N72" s="115">
        <v>290.39</v>
      </c>
      <c r="O72" s="88">
        <v>204.13</v>
      </c>
      <c r="P72" s="88">
        <v>0</v>
      </c>
      <c r="Q72" s="88">
        <v>0</v>
      </c>
      <c r="R72" s="88">
        <v>0</v>
      </c>
      <c r="S72" s="116">
        <v>0</v>
      </c>
      <c r="W72">
        <v>0</v>
      </c>
      <c r="X72">
        <v>5.34</v>
      </c>
      <c r="Y72">
        <v>24.46</v>
      </c>
      <c r="Z72">
        <v>11.55</v>
      </c>
      <c r="AA72">
        <v>0.77</v>
      </c>
      <c r="AB72">
        <v>0.36</v>
      </c>
      <c r="AC72">
        <v>0.52</v>
      </c>
      <c r="AD72">
        <v>0.92</v>
      </c>
      <c r="AE72">
        <v>0.77</v>
      </c>
      <c r="AF72">
        <v>0.93</v>
      </c>
      <c r="AG72">
        <v>0.72</v>
      </c>
      <c r="AH72">
        <v>0.59</v>
      </c>
      <c r="AI72">
        <v>0.52</v>
      </c>
      <c r="AJ72">
        <v>0.96</v>
      </c>
      <c r="AK72">
        <v>2.89</v>
      </c>
      <c r="AL72">
        <v>0.48</v>
      </c>
      <c r="AM72">
        <v>0.48</v>
      </c>
      <c r="AN72">
        <v>21.18</v>
      </c>
      <c r="AO72">
        <v>182.89</v>
      </c>
      <c r="AP72">
        <v>0</v>
      </c>
      <c r="AQ72">
        <v>0</v>
      </c>
      <c r="AR72">
        <v>272.14999999999998</v>
      </c>
      <c r="AS72">
        <v>18.239999999999998</v>
      </c>
      <c r="AT72">
        <v>0</v>
      </c>
      <c r="AU72">
        <v>6.11</v>
      </c>
      <c r="AV72">
        <v>97.2</v>
      </c>
      <c r="AW72">
        <v>20</v>
      </c>
      <c r="AX72">
        <v>50</v>
      </c>
      <c r="AY72">
        <v>18.82</v>
      </c>
      <c r="AZ72">
        <v>2</v>
      </c>
      <c r="BA72">
        <v>0</v>
      </c>
      <c r="BB72">
        <v>10</v>
      </c>
      <c r="BC72">
        <v>9.8000000000000007</v>
      </c>
      <c r="BD72">
        <v>4.2</v>
      </c>
    </row>
    <row r="73" spans="7:56">
      <c r="G73" t="s">
        <v>115</v>
      </c>
      <c r="H73" s="115">
        <v>530.98</v>
      </c>
      <c r="I73" s="88">
        <v>3.77</v>
      </c>
      <c r="J73" s="88">
        <v>5.93</v>
      </c>
      <c r="K73" s="88">
        <v>0</v>
      </c>
      <c r="L73" s="88">
        <v>11.55</v>
      </c>
      <c r="M73" s="116">
        <v>0</v>
      </c>
      <c r="N73" s="115">
        <v>290.39</v>
      </c>
      <c r="O73" s="88">
        <v>204.13</v>
      </c>
      <c r="P73" s="88">
        <v>0</v>
      </c>
      <c r="Q73" s="88">
        <v>0</v>
      </c>
      <c r="R73" s="88">
        <v>0</v>
      </c>
      <c r="S73" s="116">
        <v>0</v>
      </c>
      <c r="W73">
        <v>74.12</v>
      </c>
      <c r="X73">
        <v>5.34</v>
      </c>
      <c r="Y73">
        <v>24.46</v>
      </c>
      <c r="Z73">
        <v>11.55</v>
      </c>
      <c r="AA73">
        <v>0.77</v>
      </c>
      <c r="AB73">
        <v>0.36</v>
      </c>
      <c r="AC73">
        <v>0.52</v>
      </c>
      <c r="AD73">
        <v>0.92</v>
      </c>
      <c r="AE73">
        <v>0.77</v>
      </c>
      <c r="AF73">
        <v>0.93</v>
      </c>
      <c r="AG73">
        <v>0.72</v>
      </c>
      <c r="AH73">
        <v>0.59</v>
      </c>
      <c r="AI73">
        <v>0.52</v>
      </c>
      <c r="AJ73">
        <v>0.96</v>
      </c>
      <c r="AK73">
        <v>2.89</v>
      </c>
      <c r="AL73">
        <v>0.48</v>
      </c>
      <c r="AM73">
        <v>0.48</v>
      </c>
      <c r="AN73">
        <v>21.18</v>
      </c>
      <c r="AO73">
        <v>394.67</v>
      </c>
      <c r="AP73">
        <v>0</v>
      </c>
      <c r="AQ73">
        <v>0</v>
      </c>
      <c r="AR73">
        <v>272.14999999999998</v>
      </c>
      <c r="AS73">
        <v>18.239999999999998</v>
      </c>
      <c r="AT73">
        <v>0</v>
      </c>
      <c r="AU73">
        <v>6.11</v>
      </c>
      <c r="AV73">
        <v>97.2</v>
      </c>
      <c r="AW73">
        <v>20</v>
      </c>
      <c r="AX73">
        <v>50</v>
      </c>
      <c r="AY73">
        <v>18.82</v>
      </c>
      <c r="AZ73">
        <v>2</v>
      </c>
      <c r="BA73">
        <v>0</v>
      </c>
      <c r="BB73">
        <v>10</v>
      </c>
      <c r="BC73">
        <v>7</v>
      </c>
      <c r="BD73">
        <v>3</v>
      </c>
    </row>
    <row r="74" spans="7:56">
      <c r="G74" t="s">
        <v>116</v>
      </c>
      <c r="H74" s="115">
        <v>551.54</v>
      </c>
      <c r="I74" s="88">
        <v>2.27</v>
      </c>
      <c r="J74" s="88">
        <v>5.93</v>
      </c>
      <c r="K74" s="88">
        <v>0</v>
      </c>
      <c r="L74" s="88">
        <v>11.55</v>
      </c>
      <c r="M74" s="116">
        <v>0</v>
      </c>
      <c r="N74" s="115">
        <v>290.39</v>
      </c>
      <c r="O74" s="88">
        <v>204.13</v>
      </c>
      <c r="P74" s="88">
        <v>0</v>
      </c>
      <c r="Q74" s="88">
        <v>0</v>
      </c>
      <c r="R74" s="88">
        <v>0</v>
      </c>
      <c r="S74" s="116">
        <v>0</v>
      </c>
      <c r="W74">
        <v>74.12</v>
      </c>
      <c r="X74">
        <v>5.34</v>
      </c>
      <c r="Y74">
        <v>24.46</v>
      </c>
      <c r="Z74">
        <v>11.55</v>
      </c>
      <c r="AA74">
        <v>0.77</v>
      </c>
      <c r="AB74">
        <v>0.36</v>
      </c>
      <c r="AC74">
        <v>0.52</v>
      </c>
      <c r="AD74">
        <v>0.92</v>
      </c>
      <c r="AE74">
        <v>0.77</v>
      </c>
      <c r="AF74">
        <v>0.93</v>
      </c>
      <c r="AG74">
        <v>0.72</v>
      </c>
      <c r="AH74">
        <v>0.59</v>
      </c>
      <c r="AI74">
        <v>0.52</v>
      </c>
      <c r="AJ74">
        <v>0.96</v>
      </c>
      <c r="AK74">
        <v>2.89</v>
      </c>
      <c r="AL74">
        <v>0.48</v>
      </c>
      <c r="AM74">
        <v>0.48</v>
      </c>
      <c r="AN74">
        <v>21.18</v>
      </c>
      <c r="AO74">
        <v>418.73</v>
      </c>
      <c r="AP74">
        <v>0</v>
      </c>
      <c r="AQ74">
        <v>0</v>
      </c>
      <c r="AR74">
        <v>272.14999999999998</v>
      </c>
      <c r="AS74">
        <v>18.239999999999998</v>
      </c>
      <c r="AT74">
        <v>0</v>
      </c>
      <c r="AU74">
        <v>6.11</v>
      </c>
      <c r="AV74">
        <v>97.2</v>
      </c>
      <c r="AW74">
        <v>20</v>
      </c>
      <c r="AX74">
        <v>50</v>
      </c>
      <c r="AY74">
        <v>18.82</v>
      </c>
      <c r="AZ74">
        <v>2</v>
      </c>
      <c r="BA74">
        <v>0</v>
      </c>
      <c r="BB74">
        <v>10</v>
      </c>
      <c r="BC74">
        <v>3.5</v>
      </c>
      <c r="BD74">
        <v>1.5</v>
      </c>
    </row>
    <row r="75" spans="7:56">
      <c r="G75" t="s">
        <v>117</v>
      </c>
      <c r="H75" s="115">
        <v>322.79000000000002</v>
      </c>
      <c r="I75" s="88">
        <v>0.77</v>
      </c>
      <c r="J75" s="88">
        <v>5.93</v>
      </c>
      <c r="K75" s="88">
        <v>0</v>
      </c>
      <c r="L75" s="88">
        <v>11.55</v>
      </c>
      <c r="M75" s="116">
        <v>0</v>
      </c>
      <c r="N75" s="115">
        <v>71.58</v>
      </c>
      <c r="O75" s="88">
        <v>106.93</v>
      </c>
      <c r="P75" s="88">
        <v>0</v>
      </c>
      <c r="Q75" s="88">
        <v>0</v>
      </c>
      <c r="R75" s="88">
        <v>0</v>
      </c>
      <c r="S75" s="116">
        <v>0</v>
      </c>
      <c r="W75">
        <v>147.28</v>
      </c>
      <c r="X75">
        <v>5.34</v>
      </c>
      <c r="Y75">
        <v>24.46</v>
      </c>
      <c r="Z75">
        <v>11.55</v>
      </c>
      <c r="AA75">
        <v>0.77</v>
      </c>
      <c r="AB75">
        <v>0.36</v>
      </c>
      <c r="AC75">
        <v>0.52</v>
      </c>
      <c r="AD75">
        <v>0.92</v>
      </c>
      <c r="AE75">
        <v>0.77</v>
      </c>
      <c r="AF75">
        <v>0.93</v>
      </c>
      <c r="AG75">
        <v>0.72</v>
      </c>
      <c r="AH75">
        <v>0.59</v>
      </c>
      <c r="AI75">
        <v>0.52</v>
      </c>
      <c r="AJ75">
        <v>0.96</v>
      </c>
      <c r="AK75">
        <v>2.89</v>
      </c>
      <c r="AL75">
        <v>0.48</v>
      </c>
      <c r="AM75">
        <v>0.48</v>
      </c>
      <c r="AN75">
        <v>21.18</v>
      </c>
      <c r="AO75">
        <v>120.32</v>
      </c>
      <c r="AP75">
        <v>53.34</v>
      </c>
      <c r="AQ75">
        <v>0</v>
      </c>
      <c r="AR75">
        <v>0</v>
      </c>
      <c r="AS75">
        <v>18.239999999999998</v>
      </c>
      <c r="AT75">
        <v>0</v>
      </c>
      <c r="AU75">
        <v>6.11</v>
      </c>
      <c r="AV75">
        <v>0</v>
      </c>
      <c r="AW75">
        <v>20</v>
      </c>
      <c r="AX75">
        <v>50</v>
      </c>
      <c r="AY75">
        <v>18.82</v>
      </c>
      <c r="AZ75">
        <v>2</v>
      </c>
      <c r="BA75">
        <v>0</v>
      </c>
      <c r="BB75">
        <v>10</v>
      </c>
      <c r="BC75">
        <v>0</v>
      </c>
      <c r="BD75">
        <v>0</v>
      </c>
    </row>
    <row r="76" spans="7:56">
      <c r="G76" t="s">
        <v>118</v>
      </c>
      <c r="H76" s="115">
        <v>245.79000000000002</v>
      </c>
      <c r="I76" s="88">
        <v>0.77</v>
      </c>
      <c r="J76" s="88">
        <v>5.93</v>
      </c>
      <c r="K76" s="88">
        <v>0</v>
      </c>
      <c r="L76" s="88">
        <v>11.55</v>
      </c>
      <c r="M76" s="116">
        <v>0</v>
      </c>
      <c r="N76" s="115">
        <v>71.58</v>
      </c>
      <c r="O76" s="88">
        <v>106.93</v>
      </c>
      <c r="P76" s="88">
        <v>0</v>
      </c>
      <c r="Q76" s="88">
        <v>0</v>
      </c>
      <c r="R76" s="88">
        <v>0</v>
      </c>
      <c r="S76" s="116">
        <v>0</v>
      </c>
      <c r="W76">
        <v>147.28</v>
      </c>
      <c r="X76">
        <v>5.34</v>
      </c>
      <c r="Y76">
        <v>24.46</v>
      </c>
      <c r="Z76">
        <v>11.55</v>
      </c>
      <c r="AA76">
        <v>0.77</v>
      </c>
      <c r="AB76">
        <v>0.36</v>
      </c>
      <c r="AC76">
        <v>0.52</v>
      </c>
      <c r="AD76">
        <v>0.92</v>
      </c>
      <c r="AE76">
        <v>0.77</v>
      </c>
      <c r="AF76">
        <v>0.93</v>
      </c>
      <c r="AG76">
        <v>0.72</v>
      </c>
      <c r="AH76">
        <v>0.59</v>
      </c>
      <c r="AI76">
        <v>0.52</v>
      </c>
      <c r="AJ76">
        <v>0.96</v>
      </c>
      <c r="AK76">
        <v>2.89</v>
      </c>
      <c r="AL76">
        <v>0.48</v>
      </c>
      <c r="AM76">
        <v>0.48</v>
      </c>
      <c r="AN76">
        <v>21.18</v>
      </c>
      <c r="AO76">
        <v>43.32</v>
      </c>
      <c r="AP76">
        <v>53.34</v>
      </c>
      <c r="AQ76">
        <v>0</v>
      </c>
      <c r="AR76">
        <v>0</v>
      </c>
      <c r="AS76">
        <v>18.239999999999998</v>
      </c>
      <c r="AT76">
        <v>0</v>
      </c>
      <c r="AU76">
        <v>6.11</v>
      </c>
      <c r="AV76">
        <v>0</v>
      </c>
      <c r="AW76">
        <v>20</v>
      </c>
      <c r="AX76">
        <v>50</v>
      </c>
      <c r="AY76">
        <v>18.82</v>
      </c>
      <c r="AZ76">
        <v>2</v>
      </c>
      <c r="BA76">
        <v>0</v>
      </c>
      <c r="BB76">
        <v>10</v>
      </c>
      <c r="BC76">
        <v>0</v>
      </c>
      <c r="BD76">
        <v>0</v>
      </c>
    </row>
    <row r="77" spans="7:56">
      <c r="G77" t="s">
        <v>119</v>
      </c>
      <c r="H77" s="115">
        <v>221.72000000000003</v>
      </c>
      <c r="I77" s="88">
        <v>0.77</v>
      </c>
      <c r="J77" s="88">
        <v>5.93</v>
      </c>
      <c r="K77" s="88">
        <v>0</v>
      </c>
      <c r="L77" s="88">
        <v>11.55</v>
      </c>
      <c r="M77" s="116">
        <v>0</v>
      </c>
      <c r="N77" s="115">
        <v>71.58</v>
      </c>
      <c r="O77" s="88">
        <v>106.93</v>
      </c>
      <c r="P77" s="88">
        <v>0</v>
      </c>
      <c r="Q77" s="88">
        <v>0</v>
      </c>
      <c r="R77" s="88">
        <v>0</v>
      </c>
      <c r="S77" s="116">
        <v>0</v>
      </c>
      <c r="W77">
        <v>147.28</v>
      </c>
      <c r="X77">
        <v>5.34</v>
      </c>
      <c r="Y77">
        <v>24.46</v>
      </c>
      <c r="Z77">
        <v>11.55</v>
      </c>
      <c r="AA77">
        <v>0.77</v>
      </c>
      <c r="AB77">
        <v>0.36</v>
      </c>
      <c r="AC77">
        <v>0.52</v>
      </c>
      <c r="AD77">
        <v>0.92</v>
      </c>
      <c r="AE77">
        <v>0.77</v>
      </c>
      <c r="AF77">
        <v>0.93</v>
      </c>
      <c r="AG77">
        <v>0.72</v>
      </c>
      <c r="AH77">
        <v>0.59</v>
      </c>
      <c r="AI77">
        <v>0.52</v>
      </c>
      <c r="AJ77">
        <v>0.96</v>
      </c>
      <c r="AK77">
        <v>2.89</v>
      </c>
      <c r="AL77">
        <v>0.48</v>
      </c>
      <c r="AM77">
        <v>0.48</v>
      </c>
      <c r="AN77">
        <v>21.18</v>
      </c>
      <c r="AO77">
        <v>19.25</v>
      </c>
      <c r="AP77">
        <v>53.34</v>
      </c>
      <c r="AQ77">
        <v>0</v>
      </c>
      <c r="AR77">
        <v>0</v>
      </c>
      <c r="AS77">
        <v>18.239999999999998</v>
      </c>
      <c r="AT77">
        <v>0</v>
      </c>
      <c r="AU77">
        <v>6.11</v>
      </c>
      <c r="AV77">
        <v>0</v>
      </c>
      <c r="AW77">
        <v>20</v>
      </c>
      <c r="AX77">
        <v>50</v>
      </c>
      <c r="AY77">
        <v>18.82</v>
      </c>
      <c r="AZ77">
        <v>2</v>
      </c>
      <c r="BA77">
        <v>0</v>
      </c>
      <c r="BB77">
        <v>10</v>
      </c>
      <c r="BC77">
        <v>0</v>
      </c>
      <c r="BD77">
        <v>0</v>
      </c>
    </row>
    <row r="78" spans="7:56">
      <c r="G78" t="s">
        <v>120</v>
      </c>
      <c r="H78" s="115">
        <v>202.47000000000003</v>
      </c>
      <c r="I78" s="88">
        <v>0.77</v>
      </c>
      <c r="J78" s="88">
        <v>5.93</v>
      </c>
      <c r="K78" s="88">
        <v>0</v>
      </c>
      <c r="L78" s="88">
        <v>11.55</v>
      </c>
      <c r="M78" s="116">
        <v>0</v>
      </c>
      <c r="N78" s="115">
        <v>71.58</v>
      </c>
      <c r="O78" s="88">
        <v>106.93</v>
      </c>
      <c r="P78" s="88">
        <v>0</v>
      </c>
      <c r="Q78" s="88">
        <v>0</v>
      </c>
      <c r="R78" s="88">
        <v>0</v>
      </c>
      <c r="S78" s="116">
        <v>0</v>
      </c>
      <c r="W78">
        <v>147.28</v>
      </c>
      <c r="X78">
        <v>5.34</v>
      </c>
      <c r="Y78">
        <v>24.46</v>
      </c>
      <c r="Z78">
        <v>11.55</v>
      </c>
      <c r="AA78">
        <v>0.77</v>
      </c>
      <c r="AB78">
        <v>0.36</v>
      </c>
      <c r="AC78">
        <v>0.52</v>
      </c>
      <c r="AD78">
        <v>0.92</v>
      </c>
      <c r="AE78">
        <v>0.77</v>
      </c>
      <c r="AF78">
        <v>0.93</v>
      </c>
      <c r="AG78">
        <v>0.72</v>
      </c>
      <c r="AH78">
        <v>0.59</v>
      </c>
      <c r="AI78">
        <v>0.52</v>
      </c>
      <c r="AJ78">
        <v>0.96</v>
      </c>
      <c r="AK78">
        <v>2.89</v>
      </c>
      <c r="AL78">
        <v>0.48</v>
      </c>
      <c r="AM78">
        <v>0.48</v>
      </c>
      <c r="AN78">
        <v>21.18</v>
      </c>
      <c r="AO78">
        <v>0</v>
      </c>
      <c r="AP78">
        <v>53.34</v>
      </c>
      <c r="AQ78">
        <v>0</v>
      </c>
      <c r="AR78">
        <v>0</v>
      </c>
      <c r="AS78">
        <v>18.239999999999998</v>
      </c>
      <c r="AT78">
        <v>0</v>
      </c>
      <c r="AU78">
        <v>6.11</v>
      </c>
      <c r="AV78">
        <v>0</v>
      </c>
      <c r="AW78">
        <v>20</v>
      </c>
      <c r="AX78">
        <v>50</v>
      </c>
      <c r="AY78">
        <v>18.82</v>
      </c>
      <c r="AZ78">
        <v>2</v>
      </c>
      <c r="BA78">
        <v>0</v>
      </c>
      <c r="BB78">
        <v>10</v>
      </c>
      <c r="BC78">
        <v>0</v>
      </c>
      <c r="BD78">
        <v>0</v>
      </c>
    </row>
    <row r="79" spans="7:56">
      <c r="G79" t="s">
        <v>121</v>
      </c>
      <c r="H79" s="115">
        <v>202.47000000000003</v>
      </c>
      <c r="I79" s="88">
        <v>0.77</v>
      </c>
      <c r="J79" s="88">
        <v>6.03</v>
      </c>
      <c r="K79" s="88">
        <v>0</v>
      </c>
      <c r="L79" s="88">
        <v>11.55</v>
      </c>
      <c r="M79" s="116">
        <v>0</v>
      </c>
      <c r="N79" s="115">
        <v>71.58</v>
      </c>
      <c r="O79" s="88">
        <v>106.93</v>
      </c>
      <c r="P79" s="88">
        <v>0</v>
      </c>
      <c r="Q79" s="88">
        <v>0</v>
      </c>
      <c r="R79" s="88">
        <v>0</v>
      </c>
      <c r="S79" s="116">
        <v>0</v>
      </c>
      <c r="W79">
        <v>147.28</v>
      </c>
      <c r="X79">
        <v>5.44</v>
      </c>
      <c r="Y79">
        <v>24.46</v>
      </c>
      <c r="Z79">
        <v>11.55</v>
      </c>
      <c r="AA79">
        <v>0.77</v>
      </c>
      <c r="AB79">
        <v>0.36</v>
      </c>
      <c r="AC79">
        <v>0.52</v>
      </c>
      <c r="AD79">
        <v>0.92</v>
      </c>
      <c r="AE79">
        <v>0.77</v>
      </c>
      <c r="AF79">
        <v>0.93</v>
      </c>
      <c r="AG79">
        <v>0.72</v>
      </c>
      <c r="AH79">
        <v>0.59</v>
      </c>
      <c r="AI79">
        <v>0.52</v>
      </c>
      <c r="AJ79">
        <v>0.96</v>
      </c>
      <c r="AK79">
        <v>2.89</v>
      </c>
      <c r="AL79">
        <v>0.48</v>
      </c>
      <c r="AM79">
        <v>0.48</v>
      </c>
      <c r="AN79">
        <v>21.18</v>
      </c>
      <c r="AO79">
        <v>0</v>
      </c>
      <c r="AP79">
        <v>53.34</v>
      </c>
      <c r="AQ79">
        <v>0</v>
      </c>
      <c r="AR79">
        <v>0</v>
      </c>
      <c r="AS79">
        <v>18.239999999999998</v>
      </c>
      <c r="AT79">
        <v>0</v>
      </c>
      <c r="AU79">
        <v>6.11</v>
      </c>
      <c r="AV79">
        <v>0</v>
      </c>
      <c r="AW79">
        <v>20</v>
      </c>
      <c r="AX79">
        <v>50</v>
      </c>
      <c r="AY79">
        <v>18.82</v>
      </c>
      <c r="AZ79">
        <v>2</v>
      </c>
      <c r="BA79">
        <v>0</v>
      </c>
      <c r="BB79">
        <v>10</v>
      </c>
      <c r="BC79">
        <v>0</v>
      </c>
      <c r="BD79">
        <v>0</v>
      </c>
    </row>
    <row r="80" spans="7:56">
      <c r="G80" t="s">
        <v>122</v>
      </c>
      <c r="H80" s="115">
        <v>202.47000000000003</v>
      </c>
      <c r="I80" s="88">
        <v>0.77</v>
      </c>
      <c r="J80" s="88">
        <v>6.03</v>
      </c>
      <c r="K80" s="88">
        <v>0</v>
      </c>
      <c r="L80" s="88">
        <v>11.55</v>
      </c>
      <c r="M80" s="116">
        <v>0</v>
      </c>
      <c r="N80" s="115">
        <v>71.58</v>
      </c>
      <c r="O80" s="88">
        <v>106.93</v>
      </c>
      <c r="P80" s="88">
        <v>0</v>
      </c>
      <c r="Q80" s="88">
        <v>0</v>
      </c>
      <c r="R80" s="88">
        <v>0</v>
      </c>
      <c r="S80" s="116">
        <v>0</v>
      </c>
      <c r="W80">
        <v>147.28</v>
      </c>
      <c r="X80">
        <v>5.44</v>
      </c>
      <c r="Y80">
        <v>24.46</v>
      </c>
      <c r="Z80">
        <v>11.55</v>
      </c>
      <c r="AA80">
        <v>0.77</v>
      </c>
      <c r="AB80">
        <v>0.36</v>
      </c>
      <c r="AC80">
        <v>0.52</v>
      </c>
      <c r="AD80">
        <v>0.92</v>
      </c>
      <c r="AE80">
        <v>0.77</v>
      </c>
      <c r="AF80">
        <v>0.93</v>
      </c>
      <c r="AG80">
        <v>0.72</v>
      </c>
      <c r="AH80">
        <v>0.59</v>
      </c>
      <c r="AI80">
        <v>0.52</v>
      </c>
      <c r="AJ80">
        <v>0.96</v>
      </c>
      <c r="AK80">
        <v>2.89</v>
      </c>
      <c r="AL80">
        <v>0.48</v>
      </c>
      <c r="AM80">
        <v>0.48</v>
      </c>
      <c r="AN80">
        <v>21.18</v>
      </c>
      <c r="AO80">
        <v>0</v>
      </c>
      <c r="AP80">
        <v>53.34</v>
      </c>
      <c r="AQ80">
        <v>0</v>
      </c>
      <c r="AR80">
        <v>0</v>
      </c>
      <c r="AS80">
        <v>18.239999999999998</v>
      </c>
      <c r="AT80">
        <v>0</v>
      </c>
      <c r="AU80">
        <v>6.11</v>
      </c>
      <c r="AV80">
        <v>0</v>
      </c>
      <c r="AW80">
        <v>20</v>
      </c>
      <c r="AX80">
        <v>50</v>
      </c>
      <c r="AY80">
        <v>18.82</v>
      </c>
      <c r="AZ80">
        <v>2</v>
      </c>
      <c r="BA80">
        <v>0</v>
      </c>
      <c r="BB80">
        <v>10</v>
      </c>
      <c r="BC80">
        <v>0</v>
      </c>
      <c r="BD80">
        <v>0</v>
      </c>
    </row>
    <row r="81" spans="7:56">
      <c r="G81" t="s">
        <v>123</v>
      </c>
      <c r="H81" s="115">
        <v>121.60999999999999</v>
      </c>
      <c r="I81" s="88">
        <v>0.77</v>
      </c>
      <c r="J81" s="88">
        <v>6.03</v>
      </c>
      <c r="K81" s="88">
        <v>0</v>
      </c>
      <c r="L81" s="88">
        <v>11.55</v>
      </c>
      <c r="M81" s="116">
        <v>0</v>
      </c>
      <c r="N81" s="115">
        <v>71.58</v>
      </c>
      <c r="O81" s="88">
        <v>106.93</v>
      </c>
      <c r="P81" s="88">
        <v>0</v>
      </c>
      <c r="Q81" s="88">
        <v>0</v>
      </c>
      <c r="R81" s="88">
        <v>0</v>
      </c>
      <c r="S81" s="116">
        <v>0</v>
      </c>
      <c r="W81">
        <v>61.61</v>
      </c>
      <c r="X81">
        <v>5.44</v>
      </c>
      <c r="Y81">
        <v>24.46</v>
      </c>
      <c r="Z81">
        <v>11.55</v>
      </c>
      <c r="AA81">
        <v>0.77</v>
      </c>
      <c r="AB81">
        <v>0.36</v>
      </c>
      <c r="AC81">
        <v>0.52</v>
      </c>
      <c r="AD81">
        <v>0.92</v>
      </c>
      <c r="AE81">
        <v>0.77</v>
      </c>
      <c r="AF81">
        <v>0.93</v>
      </c>
      <c r="AG81">
        <v>0.72</v>
      </c>
      <c r="AH81">
        <v>0.59</v>
      </c>
      <c r="AI81">
        <v>0.52</v>
      </c>
      <c r="AJ81">
        <v>0.96</v>
      </c>
      <c r="AK81">
        <v>2.89</v>
      </c>
      <c r="AL81">
        <v>0.48</v>
      </c>
      <c r="AM81">
        <v>0.48</v>
      </c>
      <c r="AN81">
        <v>21.18</v>
      </c>
      <c r="AO81">
        <v>4.8099999999999996</v>
      </c>
      <c r="AP81">
        <v>53.34</v>
      </c>
      <c r="AQ81">
        <v>0</v>
      </c>
      <c r="AR81">
        <v>0</v>
      </c>
      <c r="AS81">
        <v>18.239999999999998</v>
      </c>
      <c r="AT81">
        <v>0</v>
      </c>
      <c r="AU81">
        <v>6.11</v>
      </c>
      <c r="AV81">
        <v>0</v>
      </c>
      <c r="AW81">
        <v>20</v>
      </c>
      <c r="AX81">
        <v>50</v>
      </c>
      <c r="AY81">
        <v>18.82</v>
      </c>
      <c r="AZ81">
        <v>2</v>
      </c>
      <c r="BA81">
        <v>0</v>
      </c>
      <c r="BB81">
        <v>10</v>
      </c>
      <c r="BC81">
        <v>0</v>
      </c>
      <c r="BD81">
        <v>0</v>
      </c>
    </row>
    <row r="82" spans="7:56">
      <c r="G82" t="s">
        <v>124</v>
      </c>
      <c r="H82" s="115">
        <v>136.04999999999998</v>
      </c>
      <c r="I82" s="88">
        <v>0.77</v>
      </c>
      <c r="J82" s="88">
        <v>6.03</v>
      </c>
      <c r="K82" s="88">
        <v>0</v>
      </c>
      <c r="L82" s="88">
        <v>11.55</v>
      </c>
      <c r="M82" s="116">
        <v>0</v>
      </c>
      <c r="N82" s="115">
        <v>71.58</v>
      </c>
      <c r="O82" s="88">
        <v>106.93</v>
      </c>
      <c r="P82" s="88">
        <v>0</v>
      </c>
      <c r="Q82" s="88">
        <v>0</v>
      </c>
      <c r="R82" s="88">
        <v>0</v>
      </c>
      <c r="S82" s="116">
        <v>0</v>
      </c>
      <c r="W82">
        <v>61.61</v>
      </c>
      <c r="X82">
        <v>5.44</v>
      </c>
      <c r="Y82">
        <v>24.46</v>
      </c>
      <c r="Z82">
        <v>11.55</v>
      </c>
      <c r="AA82">
        <v>0.77</v>
      </c>
      <c r="AB82">
        <v>0.36</v>
      </c>
      <c r="AC82">
        <v>0.52</v>
      </c>
      <c r="AD82">
        <v>0.92</v>
      </c>
      <c r="AE82">
        <v>0.77</v>
      </c>
      <c r="AF82">
        <v>0.93</v>
      </c>
      <c r="AG82">
        <v>0.72</v>
      </c>
      <c r="AH82">
        <v>0.59</v>
      </c>
      <c r="AI82">
        <v>0.52</v>
      </c>
      <c r="AJ82">
        <v>0.96</v>
      </c>
      <c r="AK82">
        <v>2.89</v>
      </c>
      <c r="AL82">
        <v>0.48</v>
      </c>
      <c r="AM82">
        <v>0.48</v>
      </c>
      <c r="AN82">
        <v>21.18</v>
      </c>
      <c r="AO82">
        <v>19.25</v>
      </c>
      <c r="AP82">
        <v>53.34</v>
      </c>
      <c r="AQ82">
        <v>0</v>
      </c>
      <c r="AR82">
        <v>0</v>
      </c>
      <c r="AS82">
        <v>18.239999999999998</v>
      </c>
      <c r="AT82">
        <v>0</v>
      </c>
      <c r="AU82">
        <v>6.11</v>
      </c>
      <c r="AV82">
        <v>0</v>
      </c>
      <c r="AW82">
        <v>20</v>
      </c>
      <c r="AX82">
        <v>50</v>
      </c>
      <c r="AY82">
        <v>18.82</v>
      </c>
      <c r="AZ82">
        <v>2</v>
      </c>
      <c r="BA82">
        <v>0</v>
      </c>
      <c r="BB82">
        <v>10</v>
      </c>
      <c r="BC82">
        <v>0</v>
      </c>
      <c r="BD82">
        <v>0</v>
      </c>
    </row>
    <row r="83" spans="7:56">
      <c r="G83" t="s">
        <v>125</v>
      </c>
      <c r="H83" s="115">
        <v>145.70999999999998</v>
      </c>
      <c r="I83" s="88">
        <v>0.77</v>
      </c>
      <c r="J83" s="88">
        <v>6.12</v>
      </c>
      <c r="K83" s="88">
        <v>0</v>
      </c>
      <c r="L83" s="88">
        <v>11.55</v>
      </c>
      <c r="M83" s="116">
        <v>0</v>
      </c>
      <c r="N83" s="115">
        <v>71.58</v>
      </c>
      <c r="O83" s="88">
        <v>156.93</v>
      </c>
      <c r="P83" s="88">
        <v>0</v>
      </c>
      <c r="Q83" s="88">
        <v>0</v>
      </c>
      <c r="R83" s="88">
        <v>0</v>
      </c>
      <c r="S83" s="116">
        <v>0</v>
      </c>
      <c r="W83">
        <v>61.61</v>
      </c>
      <c r="X83">
        <v>5.53</v>
      </c>
      <c r="Y83">
        <v>24.46</v>
      </c>
      <c r="Z83">
        <v>11.55</v>
      </c>
      <c r="AA83">
        <v>0.72</v>
      </c>
      <c r="AB83">
        <v>0.36</v>
      </c>
      <c r="AC83">
        <v>0.52</v>
      </c>
      <c r="AD83">
        <v>0.92</v>
      </c>
      <c r="AE83">
        <v>0.77</v>
      </c>
      <c r="AF83">
        <v>1.01</v>
      </c>
      <c r="AG83">
        <v>0.72</v>
      </c>
      <c r="AH83">
        <v>0.59</v>
      </c>
      <c r="AI83">
        <v>0.52</v>
      </c>
      <c r="AJ83">
        <v>0.96</v>
      </c>
      <c r="AK83">
        <v>2.89</v>
      </c>
      <c r="AL83">
        <v>0.48</v>
      </c>
      <c r="AM83">
        <v>0.48</v>
      </c>
      <c r="AN83">
        <v>21.18</v>
      </c>
      <c r="AO83">
        <v>28.88</v>
      </c>
      <c r="AP83">
        <v>53.34</v>
      </c>
      <c r="AQ83">
        <v>0</v>
      </c>
      <c r="AR83">
        <v>0</v>
      </c>
      <c r="AS83">
        <v>18.239999999999998</v>
      </c>
      <c r="AT83">
        <v>0</v>
      </c>
      <c r="AU83">
        <v>6.11</v>
      </c>
      <c r="AV83">
        <v>0</v>
      </c>
      <c r="AW83">
        <v>20</v>
      </c>
      <c r="AX83">
        <v>50</v>
      </c>
      <c r="AY83">
        <v>18.82</v>
      </c>
      <c r="AZ83">
        <v>2</v>
      </c>
      <c r="BA83">
        <v>50</v>
      </c>
      <c r="BB83">
        <v>10</v>
      </c>
      <c r="BC83">
        <v>0</v>
      </c>
      <c r="BD83">
        <v>0</v>
      </c>
    </row>
    <row r="84" spans="7:56">
      <c r="G84" t="s">
        <v>126</v>
      </c>
      <c r="H84" s="115">
        <v>126.45999999999998</v>
      </c>
      <c r="I84" s="88">
        <v>0.77</v>
      </c>
      <c r="J84" s="88">
        <v>6.12</v>
      </c>
      <c r="K84" s="88">
        <v>0</v>
      </c>
      <c r="L84" s="88">
        <v>11.55</v>
      </c>
      <c r="M84" s="116">
        <v>0</v>
      </c>
      <c r="N84" s="115">
        <v>71.58</v>
      </c>
      <c r="O84" s="88">
        <v>156.93</v>
      </c>
      <c r="P84" s="88">
        <v>0</v>
      </c>
      <c r="Q84" s="88">
        <v>0</v>
      </c>
      <c r="R84" s="88">
        <v>0</v>
      </c>
      <c r="S84" s="116">
        <v>0</v>
      </c>
      <c r="W84">
        <v>61.61</v>
      </c>
      <c r="X84">
        <v>5.53</v>
      </c>
      <c r="Y84">
        <v>24.46</v>
      </c>
      <c r="Z84">
        <v>11.55</v>
      </c>
      <c r="AA84">
        <v>0.72</v>
      </c>
      <c r="AB84">
        <v>0.36</v>
      </c>
      <c r="AC84">
        <v>0.52</v>
      </c>
      <c r="AD84">
        <v>0.92</v>
      </c>
      <c r="AE84">
        <v>0.77</v>
      </c>
      <c r="AF84">
        <v>1.01</v>
      </c>
      <c r="AG84">
        <v>0.72</v>
      </c>
      <c r="AH84">
        <v>0.59</v>
      </c>
      <c r="AI84">
        <v>0.52</v>
      </c>
      <c r="AJ84">
        <v>0.96</v>
      </c>
      <c r="AK84">
        <v>2.89</v>
      </c>
      <c r="AL84">
        <v>0.48</v>
      </c>
      <c r="AM84">
        <v>0.48</v>
      </c>
      <c r="AN84">
        <v>21.18</v>
      </c>
      <c r="AO84">
        <v>9.6300000000000008</v>
      </c>
      <c r="AP84">
        <v>53.34</v>
      </c>
      <c r="AQ84">
        <v>0</v>
      </c>
      <c r="AR84">
        <v>0</v>
      </c>
      <c r="AS84">
        <v>18.239999999999998</v>
      </c>
      <c r="AT84">
        <v>0</v>
      </c>
      <c r="AU84">
        <v>6.11</v>
      </c>
      <c r="AV84">
        <v>0</v>
      </c>
      <c r="AW84">
        <v>20</v>
      </c>
      <c r="AX84">
        <v>50</v>
      </c>
      <c r="AY84">
        <v>18.82</v>
      </c>
      <c r="AZ84">
        <v>2</v>
      </c>
      <c r="BA84">
        <v>50</v>
      </c>
      <c r="BB84">
        <v>10</v>
      </c>
      <c r="BC84">
        <v>0</v>
      </c>
      <c r="BD84">
        <v>0</v>
      </c>
    </row>
    <row r="85" spans="7:56">
      <c r="G85" t="s">
        <v>127</v>
      </c>
      <c r="H85" s="115">
        <v>116.82999999999998</v>
      </c>
      <c r="I85" s="88">
        <v>0.77</v>
      </c>
      <c r="J85" s="88">
        <v>6.12</v>
      </c>
      <c r="K85" s="88">
        <v>0</v>
      </c>
      <c r="L85" s="88">
        <v>11.55</v>
      </c>
      <c r="M85" s="116">
        <v>0</v>
      </c>
      <c r="N85" s="115">
        <v>71.58</v>
      </c>
      <c r="O85" s="88">
        <v>156.93</v>
      </c>
      <c r="P85" s="88">
        <v>0</v>
      </c>
      <c r="Q85" s="88">
        <v>0</v>
      </c>
      <c r="R85" s="88">
        <v>0</v>
      </c>
      <c r="S85" s="116">
        <v>0</v>
      </c>
      <c r="W85">
        <v>61.61</v>
      </c>
      <c r="X85">
        <v>5.53</v>
      </c>
      <c r="Y85">
        <v>24.46</v>
      </c>
      <c r="Z85">
        <v>11.55</v>
      </c>
      <c r="AA85">
        <v>0.72</v>
      </c>
      <c r="AB85">
        <v>0.36</v>
      </c>
      <c r="AC85">
        <v>0.52</v>
      </c>
      <c r="AD85">
        <v>0.92</v>
      </c>
      <c r="AE85">
        <v>0.77</v>
      </c>
      <c r="AF85">
        <v>1.01</v>
      </c>
      <c r="AG85">
        <v>0.72</v>
      </c>
      <c r="AH85">
        <v>0.59</v>
      </c>
      <c r="AI85">
        <v>0.52</v>
      </c>
      <c r="AJ85">
        <v>0.96</v>
      </c>
      <c r="AK85">
        <v>2.89</v>
      </c>
      <c r="AL85">
        <v>0.48</v>
      </c>
      <c r="AM85">
        <v>0.48</v>
      </c>
      <c r="AN85">
        <v>21.18</v>
      </c>
      <c r="AO85">
        <v>0</v>
      </c>
      <c r="AP85">
        <v>53.34</v>
      </c>
      <c r="AQ85">
        <v>0</v>
      </c>
      <c r="AR85">
        <v>0</v>
      </c>
      <c r="AS85">
        <v>18.239999999999998</v>
      </c>
      <c r="AT85">
        <v>0</v>
      </c>
      <c r="AU85">
        <v>6.11</v>
      </c>
      <c r="AV85">
        <v>0</v>
      </c>
      <c r="AW85">
        <v>20</v>
      </c>
      <c r="AX85">
        <v>50</v>
      </c>
      <c r="AY85">
        <v>18.82</v>
      </c>
      <c r="AZ85">
        <v>2</v>
      </c>
      <c r="BA85">
        <v>50</v>
      </c>
      <c r="BB85">
        <v>10</v>
      </c>
      <c r="BC85">
        <v>0</v>
      </c>
      <c r="BD85">
        <v>0</v>
      </c>
    </row>
    <row r="86" spans="7:56">
      <c r="G86" t="s">
        <v>128</v>
      </c>
      <c r="H86" s="115">
        <v>116.82999999999998</v>
      </c>
      <c r="I86" s="88">
        <v>0.77</v>
      </c>
      <c r="J86" s="88">
        <v>6.12</v>
      </c>
      <c r="K86" s="88">
        <v>0</v>
      </c>
      <c r="L86" s="88">
        <v>11.55</v>
      </c>
      <c r="M86" s="116">
        <v>0</v>
      </c>
      <c r="N86" s="115">
        <v>71.58</v>
      </c>
      <c r="O86" s="88">
        <v>156.93</v>
      </c>
      <c r="P86" s="88">
        <v>0</v>
      </c>
      <c r="Q86" s="88">
        <v>0</v>
      </c>
      <c r="R86" s="88">
        <v>0</v>
      </c>
      <c r="S86" s="116">
        <v>0</v>
      </c>
      <c r="W86">
        <v>61.61</v>
      </c>
      <c r="X86">
        <v>5.53</v>
      </c>
      <c r="Y86">
        <v>24.46</v>
      </c>
      <c r="Z86">
        <v>11.55</v>
      </c>
      <c r="AA86">
        <v>0.72</v>
      </c>
      <c r="AB86">
        <v>0.36</v>
      </c>
      <c r="AC86">
        <v>0.52</v>
      </c>
      <c r="AD86">
        <v>0.92</v>
      </c>
      <c r="AE86">
        <v>0.77</v>
      </c>
      <c r="AF86">
        <v>1.01</v>
      </c>
      <c r="AG86">
        <v>0.72</v>
      </c>
      <c r="AH86">
        <v>0.59</v>
      </c>
      <c r="AI86">
        <v>0.52</v>
      </c>
      <c r="AJ86">
        <v>0.96</v>
      </c>
      <c r="AK86">
        <v>2.89</v>
      </c>
      <c r="AL86">
        <v>0.48</v>
      </c>
      <c r="AM86">
        <v>0.48</v>
      </c>
      <c r="AN86">
        <v>21.18</v>
      </c>
      <c r="AO86">
        <v>0</v>
      </c>
      <c r="AP86">
        <v>53.34</v>
      </c>
      <c r="AQ86">
        <v>0</v>
      </c>
      <c r="AR86">
        <v>0</v>
      </c>
      <c r="AS86">
        <v>18.239999999999998</v>
      </c>
      <c r="AT86">
        <v>0</v>
      </c>
      <c r="AU86">
        <v>6.11</v>
      </c>
      <c r="AV86">
        <v>0</v>
      </c>
      <c r="AW86">
        <v>20</v>
      </c>
      <c r="AX86">
        <v>50</v>
      </c>
      <c r="AY86">
        <v>18.82</v>
      </c>
      <c r="AZ86">
        <v>2</v>
      </c>
      <c r="BA86">
        <v>50</v>
      </c>
      <c r="BB86">
        <v>10</v>
      </c>
      <c r="BC86">
        <v>0</v>
      </c>
      <c r="BD86">
        <v>0</v>
      </c>
    </row>
    <row r="87" spans="7:56">
      <c r="G87" t="s">
        <v>129</v>
      </c>
      <c r="H87" s="115">
        <v>115.85999999999999</v>
      </c>
      <c r="I87" s="88">
        <v>0.77</v>
      </c>
      <c r="J87" s="88">
        <v>6.12</v>
      </c>
      <c r="K87" s="88">
        <v>0</v>
      </c>
      <c r="L87" s="88">
        <v>4.8099999999999996</v>
      </c>
      <c r="M87" s="116">
        <v>0</v>
      </c>
      <c r="N87" s="115">
        <v>71.58</v>
      </c>
      <c r="O87" s="88">
        <v>156.93</v>
      </c>
      <c r="P87" s="88">
        <v>0</v>
      </c>
      <c r="Q87" s="88">
        <v>0</v>
      </c>
      <c r="R87" s="88">
        <v>0</v>
      </c>
      <c r="S87" s="116">
        <v>0</v>
      </c>
      <c r="W87">
        <v>61.61</v>
      </c>
      <c r="X87">
        <v>5.53</v>
      </c>
      <c r="Y87">
        <v>24.46</v>
      </c>
      <c r="Z87">
        <v>4.8099999999999996</v>
      </c>
      <c r="AA87">
        <v>0.72</v>
      </c>
      <c r="AB87">
        <v>0.36</v>
      </c>
      <c r="AC87">
        <v>0.52</v>
      </c>
      <c r="AD87">
        <v>0.92</v>
      </c>
      <c r="AE87">
        <v>0.77</v>
      </c>
      <c r="AF87">
        <v>1.01</v>
      </c>
      <c r="AG87">
        <v>0.72</v>
      </c>
      <c r="AH87">
        <v>0.59</v>
      </c>
      <c r="AI87">
        <v>0.52</v>
      </c>
      <c r="AJ87">
        <v>0.96</v>
      </c>
      <c r="AK87">
        <v>2.89</v>
      </c>
      <c r="AL87">
        <v>0.48</v>
      </c>
      <c r="AM87">
        <v>0.48</v>
      </c>
      <c r="AN87">
        <v>20.21</v>
      </c>
      <c r="AO87">
        <v>0</v>
      </c>
      <c r="AP87">
        <v>53.34</v>
      </c>
      <c r="AQ87">
        <v>0</v>
      </c>
      <c r="AR87">
        <v>0</v>
      </c>
      <c r="AS87">
        <v>18.239999999999998</v>
      </c>
      <c r="AT87">
        <v>0</v>
      </c>
      <c r="AU87">
        <v>6.11</v>
      </c>
      <c r="AV87">
        <v>0</v>
      </c>
      <c r="AW87">
        <v>20</v>
      </c>
      <c r="AX87">
        <v>50</v>
      </c>
      <c r="AY87">
        <v>18.82</v>
      </c>
      <c r="AZ87">
        <v>2</v>
      </c>
      <c r="BA87">
        <v>50</v>
      </c>
      <c r="BB87">
        <v>10</v>
      </c>
      <c r="BC87">
        <v>0</v>
      </c>
      <c r="BD87">
        <v>0</v>
      </c>
    </row>
    <row r="88" spans="7:56">
      <c r="G88" t="s">
        <v>130</v>
      </c>
      <c r="H88" s="115">
        <v>115.85999999999999</v>
      </c>
      <c r="I88" s="88">
        <v>0.77</v>
      </c>
      <c r="J88" s="88">
        <v>6.12</v>
      </c>
      <c r="K88" s="88">
        <v>0</v>
      </c>
      <c r="L88" s="88">
        <v>4.8099999999999996</v>
      </c>
      <c r="M88" s="116">
        <v>0</v>
      </c>
      <c r="N88" s="115">
        <v>71.58</v>
      </c>
      <c r="O88" s="88">
        <v>156.93</v>
      </c>
      <c r="P88" s="88">
        <v>0</v>
      </c>
      <c r="Q88" s="88">
        <v>0</v>
      </c>
      <c r="R88" s="88">
        <v>0</v>
      </c>
      <c r="S88" s="116">
        <v>0</v>
      </c>
      <c r="W88">
        <v>61.61</v>
      </c>
      <c r="X88">
        <v>5.53</v>
      </c>
      <c r="Y88">
        <v>24.46</v>
      </c>
      <c r="Z88">
        <v>4.8099999999999996</v>
      </c>
      <c r="AA88">
        <v>0.72</v>
      </c>
      <c r="AB88">
        <v>0.36</v>
      </c>
      <c r="AC88">
        <v>0.52</v>
      </c>
      <c r="AD88">
        <v>0.92</v>
      </c>
      <c r="AE88">
        <v>0.77</v>
      </c>
      <c r="AF88">
        <v>1.01</v>
      </c>
      <c r="AG88">
        <v>0.72</v>
      </c>
      <c r="AH88">
        <v>0.59</v>
      </c>
      <c r="AI88">
        <v>0.52</v>
      </c>
      <c r="AJ88">
        <v>0.96</v>
      </c>
      <c r="AK88">
        <v>2.89</v>
      </c>
      <c r="AL88">
        <v>0.48</v>
      </c>
      <c r="AM88">
        <v>0.48</v>
      </c>
      <c r="AN88">
        <v>20.21</v>
      </c>
      <c r="AO88">
        <v>0</v>
      </c>
      <c r="AP88">
        <v>53.34</v>
      </c>
      <c r="AQ88">
        <v>0</v>
      </c>
      <c r="AR88">
        <v>0</v>
      </c>
      <c r="AS88">
        <v>18.239999999999998</v>
      </c>
      <c r="AT88">
        <v>0</v>
      </c>
      <c r="AU88">
        <v>6.11</v>
      </c>
      <c r="AV88">
        <v>0</v>
      </c>
      <c r="AW88">
        <v>20</v>
      </c>
      <c r="AX88">
        <v>50</v>
      </c>
      <c r="AY88">
        <v>18.82</v>
      </c>
      <c r="AZ88">
        <v>2</v>
      </c>
      <c r="BA88">
        <v>50</v>
      </c>
      <c r="BB88">
        <v>10</v>
      </c>
      <c r="BC88">
        <v>0</v>
      </c>
      <c r="BD88">
        <v>0</v>
      </c>
    </row>
    <row r="89" spans="7:56">
      <c r="G89" t="s">
        <v>131</v>
      </c>
      <c r="H89" s="115">
        <v>54.249999999999993</v>
      </c>
      <c r="I89" s="88">
        <v>0.77</v>
      </c>
      <c r="J89" s="88">
        <v>6.12</v>
      </c>
      <c r="K89" s="88">
        <v>0</v>
      </c>
      <c r="L89" s="88">
        <v>4.8099999999999996</v>
      </c>
      <c r="M89" s="116">
        <v>0</v>
      </c>
      <c r="N89" s="115">
        <v>71.58</v>
      </c>
      <c r="O89" s="88">
        <v>156.93</v>
      </c>
      <c r="P89" s="88">
        <v>0</v>
      </c>
      <c r="Q89" s="88">
        <v>0</v>
      </c>
      <c r="R89" s="88">
        <v>0</v>
      </c>
      <c r="S89" s="116">
        <v>0</v>
      </c>
      <c r="W89">
        <v>0</v>
      </c>
      <c r="X89">
        <v>5.53</v>
      </c>
      <c r="Y89">
        <v>24.46</v>
      </c>
      <c r="Z89">
        <v>4.8099999999999996</v>
      </c>
      <c r="AA89">
        <v>0.72</v>
      </c>
      <c r="AB89">
        <v>0.36</v>
      </c>
      <c r="AC89">
        <v>0.52</v>
      </c>
      <c r="AD89">
        <v>0.92</v>
      </c>
      <c r="AE89">
        <v>0.77</v>
      </c>
      <c r="AF89">
        <v>1.01</v>
      </c>
      <c r="AG89">
        <v>0.72</v>
      </c>
      <c r="AH89">
        <v>0.59</v>
      </c>
      <c r="AI89">
        <v>0.52</v>
      </c>
      <c r="AJ89">
        <v>0.96</v>
      </c>
      <c r="AK89">
        <v>2.89</v>
      </c>
      <c r="AL89">
        <v>0.48</v>
      </c>
      <c r="AM89">
        <v>0.48</v>
      </c>
      <c r="AN89">
        <v>20.21</v>
      </c>
      <c r="AO89">
        <v>0</v>
      </c>
      <c r="AP89">
        <v>53.34</v>
      </c>
      <c r="AQ89">
        <v>0</v>
      </c>
      <c r="AR89">
        <v>0</v>
      </c>
      <c r="AS89">
        <v>18.239999999999998</v>
      </c>
      <c r="AT89">
        <v>0</v>
      </c>
      <c r="AU89">
        <v>6.11</v>
      </c>
      <c r="AV89">
        <v>0</v>
      </c>
      <c r="AW89">
        <v>20</v>
      </c>
      <c r="AX89">
        <v>50</v>
      </c>
      <c r="AY89">
        <v>18.82</v>
      </c>
      <c r="AZ89">
        <v>2</v>
      </c>
      <c r="BA89">
        <v>50</v>
      </c>
      <c r="BB89">
        <v>10</v>
      </c>
      <c r="BC89">
        <v>0</v>
      </c>
      <c r="BD89">
        <v>0</v>
      </c>
    </row>
    <row r="90" spans="7:56">
      <c r="G90" t="s">
        <v>132</v>
      </c>
      <c r="H90" s="115">
        <v>54.249999999999993</v>
      </c>
      <c r="I90" s="88">
        <v>0.77</v>
      </c>
      <c r="J90" s="88">
        <v>6.12</v>
      </c>
      <c r="K90" s="88">
        <v>0</v>
      </c>
      <c r="L90" s="88">
        <v>4.8099999999999996</v>
      </c>
      <c r="M90" s="116">
        <v>0</v>
      </c>
      <c r="N90" s="115">
        <v>71.58</v>
      </c>
      <c r="O90" s="88">
        <v>156.93</v>
      </c>
      <c r="P90" s="88">
        <v>0</v>
      </c>
      <c r="Q90" s="88">
        <v>0</v>
      </c>
      <c r="R90" s="88">
        <v>0</v>
      </c>
      <c r="S90" s="116">
        <v>0</v>
      </c>
      <c r="W90">
        <v>0</v>
      </c>
      <c r="X90">
        <v>5.53</v>
      </c>
      <c r="Y90">
        <v>24.46</v>
      </c>
      <c r="Z90">
        <v>4.8099999999999996</v>
      </c>
      <c r="AA90">
        <v>0.72</v>
      </c>
      <c r="AB90">
        <v>0.36</v>
      </c>
      <c r="AC90">
        <v>0.52</v>
      </c>
      <c r="AD90">
        <v>0.92</v>
      </c>
      <c r="AE90">
        <v>0.77</v>
      </c>
      <c r="AF90">
        <v>1.01</v>
      </c>
      <c r="AG90">
        <v>0.72</v>
      </c>
      <c r="AH90">
        <v>0.59</v>
      </c>
      <c r="AI90">
        <v>0.52</v>
      </c>
      <c r="AJ90">
        <v>0.96</v>
      </c>
      <c r="AK90">
        <v>2.89</v>
      </c>
      <c r="AL90">
        <v>0.48</v>
      </c>
      <c r="AM90">
        <v>0.48</v>
      </c>
      <c r="AN90">
        <v>20.21</v>
      </c>
      <c r="AO90">
        <v>0</v>
      </c>
      <c r="AP90">
        <v>53.34</v>
      </c>
      <c r="AQ90">
        <v>0</v>
      </c>
      <c r="AR90">
        <v>0</v>
      </c>
      <c r="AS90">
        <v>18.239999999999998</v>
      </c>
      <c r="AT90">
        <v>0</v>
      </c>
      <c r="AU90">
        <v>6.11</v>
      </c>
      <c r="AV90">
        <v>0</v>
      </c>
      <c r="AW90">
        <v>20</v>
      </c>
      <c r="AX90">
        <v>50</v>
      </c>
      <c r="AY90">
        <v>18.82</v>
      </c>
      <c r="AZ90">
        <v>2</v>
      </c>
      <c r="BA90">
        <v>50</v>
      </c>
      <c r="BB90">
        <v>10</v>
      </c>
      <c r="BC90">
        <v>0</v>
      </c>
      <c r="BD90">
        <v>0</v>
      </c>
    </row>
    <row r="91" spans="7:56">
      <c r="G91" t="s">
        <v>133</v>
      </c>
      <c r="H91" s="115">
        <v>125.28999999999999</v>
      </c>
      <c r="I91" s="88">
        <v>0.72</v>
      </c>
      <c r="J91" s="88">
        <v>6.12</v>
      </c>
      <c r="K91" s="88">
        <v>0</v>
      </c>
      <c r="L91" s="88">
        <v>4.8099999999999996</v>
      </c>
      <c r="M91" s="116">
        <v>0</v>
      </c>
      <c r="N91" s="115">
        <v>273.46999999999997</v>
      </c>
      <c r="O91" s="88">
        <v>224.62</v>
      </c>
      <c r="P91" s="88">
        <v>0</v>
      </c>
      <c r="Q91" s="88">
        <v>0</v>
      </c>
      <c r="R91" s="88">
        <v>0</v>
      </c>
      <c r="S91" s="116">
        <v>0</v>
      </c>
      <c r="W91">
        <v>0</v>
      </c>
      <c r="X91">
        <v>5.53</v>
      </c>
      <c r="Y91">
        <v>23.44</v>
      </c>
      <c r="Z91">
        <v>4.8099999999999996</v>
      </c>
      <c r="AA91">
        <v>0.72</v>
      </c>
      <c r="AB91">
        <v>0.36</v>
      </c>
      <c r="AC91">
        <v>0.52</v>
      </c>
      <c r="AD91">
        <v>0.92</v>
      </c>
      <c r="AE91">
        <v>0.72</v>
      </c>
      <c r="AF91">
        <v>1.01</v>
      </c>
      <c r="AG91">
        <v>0.57999999999999996</v>
      </c>
      <c r="AH91">
        <v>0.59</v>
      </c>
      <c r="AI91">
        <v>0.52</v>
      </c>
      <c r="AJ91">
        <v>0.96</v>
      </c>
      <c r="AK91">
        <v>2.89</v>
      </c>
      <c r="AL91">
        <v>0.48</v>
      </c>
      <c r="AM91">
        <v>0.48</v>
      </c>
      <c r="AN91">
        <v>20.21</v>
      </c>
      <c r="AO91">
        <v>72.2</v>
      </c>
      <c r="AP91">
        <v>53.34</v>
      </c>
      <c r="AQ91">
        <v>201.89</v>
      </c>
      <c r="AR91">
        <v>0</v>
      </c>
      <c r="AS91">
        <v>18.239999999999998</v>
      </c>
      <c r="AT91">
        <v>67.69</v>
      </c>
      <c r="AU91">
        <v>6.11</v>
      </c>
      <c r="AV91">
        <v>0</v>
      </c>
      <c r="AW91">
        <v>20</v>
      </c>
      <c r="AX91">
        <v>50</v>
      </c>
      <c r="AY91">
        <v>18.82</v>
      </c>
      <c r="AZ91">
        <v>2</v>
      </c>
      <c r="BA91">
        <v>50</v>
      </c>
      <c r="BB91">
        <v>10</v>
      </c>
      <c r="BC91">
        <v>0</v>
      </c>
      <c r="BD91">
        <v>0</v>
      </c>
    </row>
    <row r="92" spans="7:56">
      <c r="G92" t="s">
        <v>134</v>
      </c>
      <c r="H92" s="115">
        <v>133.94999999999999</v>
      </c>
      <c r="I92" s="88">
        <v>0.72</v>
      </c>
      <c r="J92" s="88">
        <v>6.12</v>
      </c>
      <c r="K92" s="88">
        <v>0</v>
      </c>
      <c r="L92" s="88">
        <v>4.8099999999999996</v>
      </c>
      <c r="M92" s="116">
        <v>0</v>
      </c>
      <c r="N92" s="115">
        <v>273.46999999999997</v>
      </c>
      <c r="O92" s="88">
        <v>224.62</v>
      </c>
      <c r="P92" s="88">
        <v>0</v>
      </c>
      <c r="Q92" s="88">
        <v>0</v>
      </c>
      <c r="R92" s="88">
        <v>0</v>
      </c>
      <c r="S92" s="116">
        <v>0</v>
      </c>
      <c r="W92">
        <v>0</v>
      </c>
      <c r="X92">
        <v>5.53</v>
      </c>
      <c r="Y92">
        <v>23.44</v>
      </c>
      <c r="Z92">
        <v>4.8099999999999996</v>
      </c>
      <c r="AA92">
        <v>0.72</v>
      </c>
      <c r="AB92">
        <v>0.36</v>
      </c>
      <c r="AC92">
        <v>0.52</v>
      </c>
      <c r="AD92">
        <v>0.92</v>
      </c>
      <c r="AE92">
        <v>0.72</v>
      </c>
      <c r="AF92">
        <v>1.01</v>
      </c>
      <c r="AG92">
        <v>0.57999999999999996</v>
      </c>
      <c r="AH92">
        <v>0.59</v>
      </c>
      <c r="AI92">
        <v>0.52</v>
      </c>
      <c r="AJ92">
        <v>0.96</v>
      </c>
      <c r="AK92">
        <v>2.89</v>
      </c>
      <c r="AL92">
        <v>0.48</v>
      </c>
      <c r="AM92">
        <v>0.48</v>
      </c>
      <c r="AN92">
        <v>20.21</v>
      </c>
      <c r="AO92">
        <v>80.86</v>
      </c>
      <c r="AP92">
        <v>53.34</v>
      </c>
      <c r="AQ92">
        <v>201.89</v>
      </c>
      <c r="AR92">
        <v>0</v>
      </c>
      <c r="AS92">
        <v>18.239999999999998</v>
      </c>
      <c r="AT92">
        <v>67.69</v>
      </c>
      <c r="AU92">
        <v>6.11</v>
      </c>
      <c r="AV92">
        <v>0</v>
      </c>
      <c r="AW92">
        <v>20</v>
      </c>
      <c r="AX92">
        <v>50</v>
      </c>
      <c r="AY92">
        <v>18.82</v>
      </c>
      <c r="AZ92">
        <v>2</v>
      </c>
      <c r="BA92">
        <v>50</v>
      </c>
      <c r="BB92">
        <v>10</v>
      </c>
      <c r="BC92">
        <v>0</v>
      </c>
      <c r="BD92">
        <v>0</v>
      </c>
    </row>
    <row r="93" spans="7:56">
      <c r="G93" t="s">
        <v>135</v>
      </c>
      <c r="H93" s="115">
        <v>53.089999999999996</v>
      </c>
      <c r="I93" s="88">
        <v>0.72</v>
      </c>
      <c r="J93" s="88">
        <v>6.12</v>
      </c>
      <c r="K93" s="88">
        <v>0</v>
      </c>
      <c r="L93" s="88">
        <v>4.8099999999999996</v>
      </c>
      <c r="M93" s="116">
        <v>0</v>
      </c>
      <c r="N93" s="115">
        <v>273.46999999999997</v>
      </c>
      <c r="O93" s="88">
        <v>224.62</v>
      </c>
      <c r="P93" s="88">
        <v>0</v>
      </c>
      <c r="Q93" s="88">
        <v>0</v>
      </c>
      <c r="R93" s="88">
        <v>0</v>
      </c>
      <c r="S93" s="116">
        <v>0</v>
      </c>
      <c r="W93">
        <v>0</v>
      </c>
      <c r="X93">
        <v>5.53</v>
      </c>
      <c r="Y93">
        <v>23.44</v>
      </c>
      <c r="Z93">
        <v>4.8099999999999996</v>
      </c>
      <c r="AA93">
        <v>0.72</v>
      </c>
      <c r="AB93">
        <v>0.36</v>
      </c>
      <c r="AC93">
        <v>0.52</v>
      </c>
      <c r="AD93">
        <v>0.92</v>
      </c>
      <c r="AE93">
        <v>0.72</v>
      </c>
      <c r="AF93">
        <v>1.01</v>
      </c>
      <c r="AG93">
        <v>0.57999999999999996</v>
      </c>
      <c r="AH93">
        <v>0.59</v>
      </c>
      <c r="AI93">
        <v>0.52</v>
      </c>
      <c r="AJ93">
        <v>0.96</v>
      </c>
      <c r="AK93">
        <v>2.89</v>
      </c>
      <c r="AL93">
        <v>0.48</v>
      </c>
      <c r="AM93">
        <v>0.48</v>
      </c>
      <c r="AN93">
        <v>20.21</v>
      </c>
      <c r="AO93">
        <v>0</v>
      </c>
      <c r="AP93">
        <v>53.34</v>
      </c>
      <c r="AQ93">
        <v>201.89</v>
      </c>
      <c r="AR93">
        <v>0</v>
      </c>
      <c r="AS93">
        <v>18.239999999999998</v>
      </c>
      <c r="AT93">
        <v>67.69</v>
      </c>
      <c r="AU93">
        <v>6.11</v>
      </c>
      <c r="AV93">
        <v>0</v>
      </c>
      <c r="AW93">
        <v>20</v>
      </c>
      <c r="AX93">
        <v>50</v>
      </c>
      <c r="AY93">
        <v>18.82</v>
      </c>
      <c r="AZ93">
        <v>2</v>
      </c>
      <c r="BA93">
        <v>50</v>
      </c>
      <c r="BB93">
        <v>10</v>
      </c>
      <c r="BC93">
        <v>0</v>
      </c>
      <c r="BD93">
        <v>0</v>
      </c>
    </row>
    <row r="94" spans="7:56">
      <c r="G94" t="s">
        <v>136</v>
      </c>
      <c r="H94" s="115">
        <v>53.089999999999996</v>
      </c>
      <c r="I94" s="88">
        <v>0.72</v>
      </c>
      <c r="J94" s="88">
        <v>6.12</v>
      </c>
      <c r="K94" s="88">
        <v>0</v>
      </c>
      <c r="L94" s="88">
        <v>4.8099999999999996</v>
      </c>
      <c r="M94" s="116">
        <v>0</v>
      </c>
      <c r="N94" s="115">
        <v>273.46999999999997</v>
      </c>
      <c r="O94" s="88">
        <v>224.62</v>
      </c>
      <c r="P94" s="88">
        <v>0</v>
      </c>
      <c r="Q94" s="88">
        <v>0</v>
      </c>
      <c r="R94" s="88">
        <v>0</v>
      </c>
      <c r="S94" s="116">
        <v>0</v>
      </c>
      <c r="W94">
        <v>0</v>
      </c>
      <c r="X94">
        <v>5.53</v>
      </c>
      <c r="Y94">
        <v>23.44</v>
      </c>
      <c r="Z94">
        <v>4.8099999999999996</v>
      </c>
      <c r="AA94">
        <v>0.72</v>
      </c>
      <c r="AB94">
        <v>0.36</v>
      </c>
      <c r="AC94">
        <v>0.52</v>
      </c>
      <c r="AD94">
        <v>0.92</v>
      </c>
      <c r="AE94">
        <v>0.72</v>
      </c>
      <c r="AF94">
        <v>1.01</v>
      </c>
      <c r="AG94">
        <v>0.57999999999999996</v>
      </c>
      <c r="AH94">
        <v>0.59</v>
      </c>
      <c r="AI94">
        <v>0.52</v>
      </c>
      <c r="AJ94">
        <v>0.96</v>
      </c>
      <c r="AK94">
        <v>2.89</v>
      </c>
      <c r="AL94">
        <v>0.48</v>
      </c>
      <c r="AM94">
        <v>0.48</v>
      </c>
      <c r="AN94">
        <v>20.21</v>
      </c>
      <c r="AO94">
        <v>0</v>
      </c>
      <c r="AP94">
        <v>53.34</v>
      </c>
      <c r="AQ94">
        <v>201.89</v>
      </c>
      <c r="AR94">
        <v>0</v>
      </c>
      <c r="AS94">
        <v>18.239999999999998</v>
      </c>
      <c r="AT94">
        <v>67.69</v>
      </c>
      <c r="AU94">
        <v>6.11</v>
      </c>
      <c r="AV94">
        <v>0</v>
      </c>
      <c r="AW94">
        <v>20</v>
      </c>
      <c r="AX94">
        <v>50</v>
      </c>
      <c r="AY94">
        <v>18.82</v>
      </c>
      <c r="AZ94">
        <v>2</v>
      </c>
      <c r="BA94">
        <v>50</v>
      </c>
      <c r="BB94">
        <v>10</v>
      </c>
      <c r="BC94">
        <v>0</v>
      </c>
      <c r="BD94">
        <v>0</v>
      </c>
    </row>
    <row r="95" spans="7:56">
      <c r="G95" t="s">
        <v>137</v>
      </c>
      <c r="H95" s="115">
        <v>53.089999999999996</v>
      </c>
      <c r="I95" s="88">
        <v>0.72</v>
      </c>
      <c r="J95" s="88">
        <v>6.12</v>
      </c>
      <c r="K95" s="88">
        <v>0</v>
      </c>
      <c r="L95" s="88">
        <v>4.8099999999999996</v>
      </c>
      <c r="M95" s="116">
        <v>0</v>
      </c>
      <c r="N95" s="115">
        <v>273.46999999999997</v>
      </c>
      <c r="O95" s="88">
        <v>224.62</v>
      </c>
      <c r="P95" s="88">
        <v>0</v>
      </c>
      <c r="Q95" s="88">
        <v>0</v>
      </c>
      <c r="R95" s="88">
        <v>0</v>
      </c>
      <c r="S95" s="116">
        <v>0</v>
      </c>
      <c r="W95">
        <v>0</v>
      </c>
      <c r="X95">
        <v>5.53</v>
      </c>
      <c r="Y95">
        <v>23.44</v>
      </c>
      <c r="Z95">
        <v>4.8099999999999996</v>
      </c>
      <c r="AA95">
        <v>0.72</v>
      </c>
      <c r="AB95">
        <v>0.36</v>
      </c>
      <c r="AC95">
        <v>0.52</v>
      </c>
      <c r="AD95">
        <v>0.92</v>
      </c>
      <c r="AE95">
        <v>0.72</v>
      </c>
      <c r="AF95">
        <v>1.01</v>
      </c>
      <c r="AG95">
        <v>0.57999999999999996</v>
      </c>
      <c r="AH95">
        <v>0.59</v>
      </c>
      <c r="AI95">
        <v>0.52</v>
      </c>
      <c r="AJ95">
        <v>0.96</v>
      </c>
      <c r="AK95">
        <v>2.89</v>
      </c>
      <c r="AL95">
        <v>0.48</v>
      </c>
      <c r="AM95">
        <v>0.48</v>
      </c>
      <c r="AN95">
        <v>20.21</v>
      </c>
      <c r="AO95">
        <v>0</v>
      </c>
      <c r="AP95">
        <v>53.34</v>
      </c>
      <c r="AQ95">
        <v>201.89</v>
      </c>
      <c r="AR95">
        <v>0</v>
      </c>
      <c r="AS95">
        <v>18.239999999999998</v>
      </c>
      <c r="AT95">
        <v>67.69</v>
      </c>
      <c r="AU95">
        <v>6.11</v>
      </c>
      <c r="AV95">
        <v>0</v>
      </c>
      <c r="AW95">
        <v>20</v>
      </c>
      <c r="AX95">
        <v>50</v>
      </c>
      <c r="AY95">
        <v>18.82</v>
      </c>
      <c r="AZ95">
        <v>2</v>
      </c>
      <c r="BA95">
        <v>50</v>
      </c>
      <c r="BB95">
        <v>10</v>
      </c>
      <c r="BC95">
        <v>0</v>
      </c>
      <c r="BD95">
        <v>0</v>
      </c>
    </row>
    <row r="96" spans="7:56">
      <c r="G96" t="s">
        <v>138</v>
      </c>
      <c r="H96" s="115">
        <v>53.089999999999996</v>
      </c>
      <c r="I96" s="88">
        <v>0.72</v>
      </c>
      <c r="J96" s="88">
        <v>6.12</v>
      </c>
      <c r="K96" s="88">
        <v>0</v>
      </c>
      <c r="L96" s="88">
        <v>4.8099999999999996</v>
      </c>
      <c r="M96" s="116">
        <v>0</v>
      </c>
      <c r="N96" s="115">
        <v>273.46999999999997</v>
      </c>
      <c r="O96" s="88">
        <v>224.62</v>
      </c>
      <c r="P96" s="88">
        <v>0</v>
      </c>
      <c r="Q96" s="88">
        <v>0</v>
      </c>
      <c r="R96" s="88">
        <v>0</v>
      </c>
      <c r="S96" s="116">
        <v>0</v>
      </c>
      <c r="W96">
        <v>0</v>
      </c>
      <c r="X96">
        <v>5.53</v>
      </c>
      <c r="Y96">
        <v>23.44</v>
      </c>
      <c r="Z96">
        <v>4.8099999999999996</v>
      </c>
      <c r="AA96">
        <v>0.72</v>
      </c>
      <c r="AB96">
        <v>0.36</v>
      </c>
      <c r="AC96">
        <v>0.52</v>
      </c>
      <c r="AD96">
        <v>0.92</v>
      </c>
      <c r="AE96">
        <v>0.72</v>
      </c>
      <c r="AF96">
        <v>1.01</v>
      </c>
      <c r="AG96">
        <v>0.57999999999999996</v>
      </c>
      <c r="AH96">
        <v>0.59</v>
      </c>
      <c r="AI96">
        <v>0.52</v>
      </c>
      <c r="AJ96">
        <v>0.96</v>
      </c>
      <c r="AK96">
        <v>2.89</v>
      </c>
      <c r="AL96">
        <v>0.48</v>
      </c>
      <c r="AM96">
        <v>0.48</v>
      </c>
      <c r="AN96">
        <v>20.21</v>
      </c>
      <c r="AO96">
        <v>0</v>
      </c>
      <c r="AP96">
        <v>53.34</v>
      </c>
      <c r="AQ96">
        <v>201.89</v>
      </c>
      <c r="AR96">
        <v>0</v>
      </c>
      <c r="AS96">
        <v>18.239999999999998</v>
      </c>
      <c r="AT96">
        <v>67.69</v>
      </c>
      <c r="AU96">
        <v>6.11</v>
      </c>
      <c r="AV96">
        <v>0</v>
      </c>
      <c r="AW96">
        <v>20</v>
      </c>
      <c r="AX96">
        <v>50</v>
      </c>
      <c r="AY96">
        <v>18.82</v>
      </c>
      <c r="AZ96">
        <v>2</v>
      </c>
      <c r="BA96">
        <v>50</v>
      </c>
      <c r="BB96">
        <v>10</v>
      </c>
      <c r="BC96">
        <v>0</v>
      </c>
      <c r="BD96">
        <v>0</v>
      </c>
    </row>
    <row r="97" spans="1:133">
      <c r="G97" t="s">
        <v>139</v>
      </c>
      <c r="H97" s="115">
        <v>53.089999999999996</v>
      </c>
      <c r="I97" s="88">
        <v>0.72</v>
      </c>
      <c r="J97" s="88">
        <v>6.12</v>
      </c>
      <c r="K97" s="88">
        <v>0</v>
      </c>
      <c r="L97" s="88">
        <v>4.8099999999999996</v>
      </c>
      <c r="M97" s="116">
        <v>0</v>
      </c>
      <c r="N97" s="115">
        <v>273.46999999999997</v>
      </c>
      <c r="O97" s="88">
        <v>224.62</v>
      </c>
      <c r="P97" s="88">
        <v>0</v>
      </c>
      <c r="Q97" s="88">
        <v>0</v>
      </c>
      <c r="R97" s="88">
        <v>0</v>
      </c>
      <c r="S97" s="116">
        <v>0</v>
      </c>
      <c r="W97">
        <v>0</v>
      </c>
      <c r="X97">
        <v>5.53</v>
      </c>
      <c r="Y97">
        <v>23.44</v>
      </c>
      <c r="Z97">
        <v>4.8099999999999996</v>
      </c>
      <c r="AA97">
        <v>0.72</v>
      </c>
      <c r="AB97">
        <v>0.36</v>
      </c>
      <c r="AC97">
        <v>0.52</v>
      </c>
      <c r="AD97">
        <v>0.92</v>
      </c>
      <c r="AE97">
        <v>0.72</v>
      </c>
      <c r="AF97">
        <v>1.01</v>
      </c>
      <c r="AG97">
        <v>0.57999999999999996</v>
      </c>
      <c r="AH97">
        <v>0.59</v>
      </c>
      <c r="AI97">
        <v>0.52</v>
      </c>
      <c r="AJ97">
        <v>0.96</v>
      </c>
      <c r="AK97">
        <v>2.89</v>
      </c>
      <c r="AL97">
        <v>0.48</v>
      </c>
      <c r="AM97">
        <v>0.48</v>
      </c>
      <c r="AN97">
        <v>20.21</v>
      </c>
      <c r="AO97">
        <v>0</v>
      </c>
      <c r="AP97">
        <v>53.34</v>
      </c>
      <c r="AQ97">
        <v>201.89</v>
      </c>
      <c r="AR97">
        <v>0</v>
      </c>
      <c r="AS97">
        <v>18.239999999999998</v>
      </c>
      <c r="AT97">
        <v>67.69</v>
      </c>
      <c r="AU97">
        <v>6.11</v>
      </c>
      <c r="AV97">
        <v>0</v>
      </c>
      <c r="AW97">
        <v>20</v>
      </c>
      <c r="AX97">
        <v>50</v>
      </c>
      <c r="AY97">
        <v>18.82</v>
      </c>
      <c r="AZ97">
        <v>2</v>
      </c>
      <c r="BA97">
        <v>50</v>
      </c>
      <c r="BB97">
        <v>10</v>
      </c>
      <c r="BC97">
        <v>0</v>
      </c>
      <c r="BD97">
        <v>0</v>
      </c>
    </row>
    <row r="98" spans="1:133">
      <c r="G98" t="s">
        <v>140</v>
      </c>
      <c r="H98" s="115">
        <v>53.089999999999996</v>
      </c>
      <c r="I98" s="88">
        <v>0.72</v>
      </c>
      <c r="J98" s="88">
        <v>6.12</v>
      </c>
      <c r="K98" s="88">
        <v>0</v>
      </c>
      <c r="L98" s="88">
        <v>4.8099999999999996</v>
      </c>
      <c r="M98" s="116">
        <v>0</v>
      </c>
      <c r="N98" s="115">
        <v>273.46999999999997</v>
      </c>
      <c r="O98" s="88">
        <v>224.62</v>
      </c>
      <c r="P98" s="88">
        <v>0</v>
      </c>
      <c r="Q98" s="88">
        <v>0</v>
      </c>
      <c r="R98" s="88">
        <v>0</v>
      </c>
      <c r="S98" s="116">
        <v>0</v>
      </c>
      <c r="W98">
        <v>0</v>
      </c>
      <c r="X98">
        <v>5.53</v>
      </c>
      <c r="Y98">
        <v>23.44</v>
      </c>
      <c r="Z98">
        <v>4.8099999999999996</v>
      </c>
      <c r="AA98">
        <v>0.72</v>
      </c>
      <c r="AB98">
        <v>0.36</v>
      </c>
      <c r="AC98">
        <v>0.52</v>
      </c>
      <c r="AD98">
        <v>0.92</v>
      </c>
      <c r="AE98">
        <v>0.72</v>
      </c>
      <c r="AF98">
        <v>1.01</v>
      </c>
      <c r="AG98">
        <v>0.57999999999999996</v>
      </c>
      <c r="AH98">
        <v>0.59</v>
      </c>
      <c r="AI98">
        <v>0.52</v>
      </c>
      <c r="AJ98">
        <v>0.96</v>
      </c>
      <c r="AK98">
        <v>2.89</v>
      </c>
      <c r="AL98">
        <v>0.48</v>
      </c>
      <c r="AM98">
        <v>0.48</v>
      </c>
      <c r="AN98">
        <v>20.21</v>
      </c>
      <c r="AO98">
        <v>0</v>
      </c>
      <c r="AP98">
        <v>53.34</v>
      </c>
      <c r="AQ98">
        <v>201.89</v>
      </c>
      <c r="AR98">
        <v>0</v>
      </c>
      <c r="AS98">
        <v>18.239999999999998</v>
      </c>
      <c r="AT98">
        <v>67.69</v>
      </c>
      <c r="AU98">
        <v>6.11</v>
      </c>
      <c r="AV98">
        <v>0</v>
      </c>
      <c r="AW98">
        <v>20</v>
      </c>
      <c r="AX98">
        <v>50</v>
      </c>
      <c r="AY98">
        <v>18.82</v>
      </c>
      <c r="AZ98">
        <v>2</v>
      </c>
      <c r="BA98">
        <v>50</v>
      </c>
      <c r="BB98">
        <v>10</v>
      </c>
      <c r="BC98">
        <v>0</v>
      </c>
      <c r="BD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4.4112950000000017</v>
      </c>
      <c r="I99" s="111">
        <f t="shared" ref="I99:BU99" si="1">SUM(I3:I98)/4000</f>
        <v>0.31916250000000002</v>
      </c>
      <c r="J99" s="111">
        <f t="shared" si="1"/>
        <v>0.14506999999999992</v>
      </c>
      <c r="K99" s="111">
        <f t="shared" si="1"/>
        <v>0</v>
      </c>
      <c r="L99" s="111">
        <f t="shared" si="1"/>
        <v>0.1953799999999998</v>
      </c>
      <c r="M99" s="111">
        <f t="shared" si="1"/>
        <v>0</v>
      </c>
      <c r="N99" s="110">
        <f t="shared" si="1"/>
        <v>5.6387200000000055</v>
      </c>
      <c r="O99" s="111">
        <f t="shared" si="1"/>
        <v>4.6742399999999922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W99">
        <f t="shared" si="1"/>
        <v>0.63580500000000018</v>
      </c>
      <c r="X99">
        <f t="shared" si="1"/>
        <v>0.13090999999999983</v>
      </c>
      <c r="Y99">
        <f t="shared" si="1"/>
        <v>0.44026000000000037</v>
      </c>
      <c r="Z99">
        <f t="shared" si="1"/>
        <v>0.1953799999999998</v>
      </c>
      <c r="AA99">
        <f t="shared" si="1"/>
        <v>1.7480000000000027E-2</v>
      </c>
      <c r="AB99">
        <f t="shared" si="1"/>
        <v>8.6399999999999914E-3</v>
      </c>
      <c r="AC99">
        <f t="shared" si="1"/>
        <v>1.2480000000000022E-2</v>
      </c>
      <c r="AD99">
        <f t="shared" si="1"/>
        <v>2.2080000000000034E-2</v>
      </c>
      <c r="AE99">
        <f t="shared" si="1"/>
        <v>1.7980000000000024E-2</v>
      </c>
      <c r="AF99">
        <f t="shared" si="1"/>
        <v>2.3280000000000047E-2</v>
      </c>
      <c r="AG99">
        <f t="shared" si="1"/>
        <v>1.6459999999999982E-2</v>
      </c>
      <c r="AH99">
        <f t="shared" si="1"/>
        <v>1.4160000000000034E-2</v>
      </c>
      <c r="AI99">
        <f t="shared" si="1"/>
        <v>1.1120000000000014E-2</v>
      </c>
      <c r="AJ99">
        <f t="shared" si="1"/>
        <v>2.3039999999999967E-2</v>
      </c>
      <c r="AK99">
        <f t="shared" si="1"/>
        <v>6.9359999999999825E-2</v>
      </c>
      <c r="AL99">
        <f t="shared" si="1"/>
        <v>1.1519999999999983E-2</v>
      </c>
      <c r="AM99">
        <f t="shared" si="1"/>
        <v>1.1519999999999983E-2</v>
      </c>
      <c r="AN99">
        <f t="shared" si="1"/>
        <v>0.48125000000000046</v>
      </c>
      <c r="AO99">
        <f t="shared" si="1"/>
        <v>1.92424</v>
      </c>
      <c r="AP99">
        <f t="shared" si="1"/>
        <v>0.32004000000000005</v>
      </c>
      <c r="AQ99">
        <f t="shared" si="1"/>
        <v>1.6151200000000006</v>
      </c>
      <c r="AR99">
        <f t="shared" si="1"/>
        <v>3.2657999999999974</v>
      </c>
      <c r="AS99">
        <f t="shared" si="1"/>
        <v>0.43776000000000015</v>
      </c>
      <c r="AT99">
        <f t="shared" si="1"/>
        <v>0.54152000000000033</v>
      </c>
      <c r="AU99">
        <f t="shared" si="1"/>
        <v>0.14664000000000024</v>
      </c>
      <c r="AV99">
        <f t="shared" si="1"/>
        <v>1.166399999999999</v>
      </c>
      <c r="AW99">
        <f t="shared" si="1"/>
        <v>0.48</v>
      </c>
      <c r="AX99">
        <f t="shared" si="1"/>
        <v>1.2</v>
      </c>
      <c r="AY99">
        <f t="shared" si="1"/>
        <v>0.45167999999999969</v>
      </c>
      <c r="AZ99">
        <f t="shared" si="1"/>
        <v>4.8000000000000001E-2</v>
      </c>
      <c r="BA99">
        <f t="shared" si="1"/>
        <v>0.4</v>
      </c>
      <c r="BB99">
        <f t="shared" si="1"/>
        <v>0.24</v>
      </c>
      <c r="BC99">
        <f t="shared" si="1"/>
        <v>0.70275999999999983</v>
      </c>
      <c r="BD99">
        <f t="shared" si="1"/>
        <v>0.30118250000000008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58</vt:i4>
      </vt:variant>
    </vt:vector>
  </HeadingPairs>
  <TitlesOfParts>
    <vt:vector size="58" baseType="lpstr">
      <vt:lpstr>DSM</vt:lpstr>
      <vt:lpstr>Allocation</vt:lpstr>
      <vt:lpstr>frq</vt:lpstr>
      <vt:lpstr>IDT-1</vt:lpstr>
      <vt:lpstr>TWOMCL</vt:lpstr>
      <vt:lpstr>EDWPCL</vt:lpstr>
      <vt:lpstr>MSW BWN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2022-12-02T11:38:15Z</dcterms:modified>
</cp:coreProperties>
</file>